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8.xml" ContentType="application/vnd.openxmlformats-officedocument.spreadsheetml.table+xml"/>
  <Override PartName="/xl/tables/table9.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drawings/drawing4.xml" ContentType="application/vnd.openxmlformats-officedocument.drawing+xml"/>
  <Override PartName="/xl/tables/table12.xml" ContentType="application/vnd.openxmlformats-officedocument.spreadsheetml.table+xml"/>
  <Override PartName="/xl/drawings/drawing5.xml" ContentType="application/vnd.openxmlformats-officedocument.drawing+xml"/>
  <Override PartName="/xl/tables/table13.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4.xml" ContentType="application/vnd.openxmlformats-officedocument.spreadsheetml.table+xml"/>
  <Override PartName="/xl/drawings/drawing6.xml" ContentType="application/vnd.openxmlformats-officedocument.drawing+xml"/>
  <Override PartName="/xl/tables/table15.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User\Desktop\ALL SEM\business data\BUSINESS DATA ANALYTICS\"/>
    </mc:Choice>
  </mc:AlternateContent>
  <xr:revisionPtr revIDLastSave="0" documentId="13_ncr:1_{212FE3CB-5B07-42C7-9F1B-D0D4787ECF8D}" xr6:coauthVersionLast="47" xr6:coauthVersionMax="47" xr10:uidLastSave="{00000000-0000-0000-0000-000000000000}"/>
  <bookViews>
    <workbookView xWindow="-108" yWindow="-108" windowWidth="23256" windowHeight="12456" firstSheet="13" activeTab="27" xr2:uid="{599CBDBA-6DCB-491A-8F55-440439BE8440}"/>
  </bookViews>
  <sheets>
    <sheet name="Data" sheetId="1" r:id="rId1"/>
    <sheet name="Dashboard" sheetId="2" r:id="rId2"/>
    <sheet name="Data 2" sheetId="8" r:id="rId3"/>
    <sheet name="data 3" sheetId="9" r:id="rId4"/>
    <sheet name="Apple" sheetId="20" r:id="rId5"/>
    <sheet name="STRAIGHT " sheetId="10" r:id="rId6"/>
    <sheet name="MULTI COLUMN" sheetId="11" r:id="rId7"/>
    <sheet name="NESTED COLUMN" sheetId="12" r:id="rId8"/>
    <sheet name="Vlok Hlok" sheetId="32" r:id="rId9"/>
    <sheet name="NPV" sheetId="13" r:id="rId10"/>
    <sheet name="Match Index" sheetId="14" r:id="rId11"/>
    <sheet name="Price Table" sheetId="15" r:id="rId12"/>
    <sheet name="Project Estimate" sheetId="16" r:id="rId13"/>
    <sheet name="Project cost" sheetId="17" r:id="rId14"/>
    <sheet name="DATASET" sheetId="21" r:id="rId15"/>
    <sheet name="D1" sheetId="25" r:id="rId16"/>
    <sheet name="D3" sheetId="23" r:id="rId17"/>
    <sheet name="D4" sheetId="24" r:id="rId18"/>
    <sheet name="D2" sheetId="22" r:id="rId19"/>
    <sheet name="Dataset 3" sheetId="27" r:id="rId20"/>
    <sheet name="Descriptive Data" sheetId="26" r:id="rId21"/>
    <sheet name="Montecarlo" sheetId="28" r:id="rId22"/>
    <sheet name="Forecasting" sheetId="29" r:id="rId23"/>
    <sheet name="Sheet20" sheetId="31" r:id="rId24"/>
    <sheet name="For ans" sheetId="30" r:id="rId25"/>
    <sheet name="for ques" sheetId="33" r:id="rId26"/>
    <sheet name="Another forecast" sheetId="34" r:id="rId27"/>
    <sheet name="Regression" sheetId="35" r:id="rId28"/>
  </sheets>
  <externalReferences>
    <externalReference r:id="rId29"/>
    <externalReference r:id="rId30"/>
    <externalReference r:id="rId31"/>
    <externalReference r:id="rId32"/>
    <externalReference r:id="rId33"/>
    <externalReference r:id="rId34"/>
  </externalReferences>
  <definedNames>
    <definedName name="dnr_spark_category">OFFSET('[1]Sparkline Pivots'!$B$7,MATCH([1]Dashboard!$G1,'[1]Sparkline Pivots'!$A$8:$A$11,0),,1,COUNTA('[1]Sparkline Pivots'!$B$5:$W$5))</definedName>
    <definedName name="dnr_spark_customer">OFFSET('[1]Sparkline Pivots'!$B$19,MATCH([1]Dashboard!$J1,'[1]Sparkline Pivots'!$A$20:$A$23,0),,1,COUNTA('[1]Sparkline Pivots'!$B$17:$W$17))</definedName>
    <definedName name="ExternalData_1" localSheetId="6" hidden="1">'MULTI COLUMN'!$A$8:$I$16</definedName>
    <definedName name="ExternalData_1" localSheetId="7" hidden="1">'NESTED COLUMN'!$B$11:$J$19</definedName>
    <definedName name="ExternalData_1" localSheetId="5" hidden="1">'STRAIGHT '!$I$1:$K$37</definedName>
    <definedName name="map_locations">OFFSET('[2]Map Pivot'!$A$4,,,COUNTA('[2]Map Pivot'!$A$4:$A$11),2)</definedName>
    <definedName name="map_values">OFFSET('[2]Map Pivot'!$C$4,,,COUNTA('[2]Map Pivot'!$A$4:$A$11),1)</definedName>
    <definedName name="Slicer_Category">#N/A</definedName>
    <definedName name="Slicer_Size">#N/A</definedName>
    <definedName name="Slicer_Year">#N/A</definedName>
  </definedNames>
  <calcPr calcId="191029"/>
  <pivotCaches>
    <pivotCache cacheId="0" r:id="rId35"/>
    <pivotCache cacheId="1" r:id="rId36"/>
    <pivotCache cacheId="2" r:id="rId37"/>
    <pivotCache cacheId="3" r:id="rId38"/>
  </pivotCaches>
  <extLst>
    <ext xmlns:x14="http://schemas.microsoft.com/office/spreadsheetml/2009/9/main" uri="{BBE1A952-AA13-448e-AADC-164F8A28A991}">
      <x14:slicerCaches>
        <x14:slicerCache r:id="rId39"/>
        <x14:slicerCache r:id="rId40"/>
        <x14:slicerCache r:id="rId4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3" i="35" l="1"/>
  <c r="M82" i="32"/>
  <c r="M83" i="32" s="1"/>
  <c r="C85" i="32" a="1"/>
  <c r="C85" i="32" s="1"/>
  <c r="C83" i="32" a="1"/>
  <c r="C83" i="32" s="1"/>
  <c r="J70" i="32"/>
  <c r="I70" i="32" s="1"/>
  <c r="J69" i="32"/>
  <c r="I69" i="32" s="1"/>
  <c r="J68" i="32"/>
  <c r="I68" i="32" s="1"/>
  <c r="J67" i="32"/>
  <c r="I67" i="32" s="1"/>
  <c r="J66" i="32"/>
  <c r="I66" i="32"/>
  <c r="J65" i="32"/>
  <c r="I65" i="32" s="1"/>
  <c r="L64" i="32"/>
  <c r="L65" i="32" s="1"/>
  <c r="L66" i="32" s="1"/>
  <c r="L67" i="32" s="1"/>
  <c r="L68" i="32" s="1"/>
  <c r="L69" i="32" s="1"/>
  <c r="L70" i="32" s="1"/>
  <c r="J64" i="32"/>
  <c r="I64" i="32" s="1"/>
  <c r="C55" i="32"/>
  <c r="D54" i="32"/>
  <c r="E54" i="32" s="1"/>
  <c r="F54" i="32" s="1"/>
  <c r="G54" i="32" s="1"/>
  <c r="H54" i="32" s="1"/>
  <c r="D53" i="32"/>
  <c r="E53" i="32" s="1"/>
  <c r="D52" i="32"/>
  <c r="E52" i="32" s="1"/>
  <c r="F52" i="32" s="1"/>
  <c r="G52" i="32" s="1"/>
  <c r="H52" i="32" s="1"/>
  <c r="D45" i="32"/>
  <c r="B44" i="32"/>
  <c r="B35" i="32"/>
  <c r="C35" i="32" s="1" a="1"/>
  <c r="C35" i="32" s="1"/>
  <c r="D34" i="32"/>
  <c r="B20" i="32"/>
  <c r="C20" i="32" s="1"/>
  <c r="C10" i="32"/>
  <c r="C11" i="34"/>
  <c r="C12" i="34"/>
  <c r="C13" i="34"/>
  <c r="E55" i="32" l="1"/>
  <c r="F53" i="32"/>
  <c r="D55" i="32"/>
  <c r="E13" i="34"/>
  <c r="E11" i="34"/>
  <c r="D13" i="34"/>
  <c r="E12" i="34"/>
  <c r="D12" i="34"/>
  <c r="D11" i="34"/>
  <c r="F55" i="32" l="1"/>
  <c r="G53" i="32"/>
  <c r="G55" i="32" l="1"/>
  <c r="H53" i="32"/>
  <c r="H55" i="32" s="1"/>
  <c r="H16" i="28"/>
  <c r="G16" i="28"/>
  <c r="F16" i="28"/>
  <c r="E20" i="26"/>
  <c r="D20" i="26"/>
  <c r="C20" i="26"/>
  <c r="E19" i="26"/>
  <c r="D19" i="26"/>
  <c r="C19" i="26"/>
  <c r="E18" i="26"/>
  <c r="D18" i="26"/>
  <c r="C18" i="26"/>
  <c r="E17" i="26"/>
  <c r="D17" i="26"/>
  <c r="C17" i="26"/>
  <c r="D10" i="26"/>
  <c r="C10" i="26"/>
  <c r="D9" i="26"/>
  <c r="C9" i="26"/>
  <c r="D8" i="26"/>
  <c r="C8" i="26"/>
  <c r="D7" i="26"/>
  <c r="C7" i="26"/>
  <c r="C19" i="31"/>
  <c r="C20" i="31"/>
  <c r="C21" i="31"/>
  <c r="C22" i="31"/>
  <c r="C23" i="31"/>
  <c r="C22" i="30"/>
  <c r="C19" i="30"/>
  <c r="C24" i="30"/>
  <c r="C21" i="30"/>
  <c r="C20" i="30"/>
  <c r="C23" i="30"/>
  <c r="C56" i="32" l="1" a="1"/>
  <c r="I16" i="28"/>
  <c r="M10" i="28" s="1"/>
  <c r="G23" i="28" s="1"/>
  <c r="G26" i="28"/>
  <c r="G24" i="28"/>
  <c r="D23" i="31"/>
  <c r="E19" i="31"/>
  <c r="E23" i="31"/>
  <c r="D19" i="31"/>
  <c r="D22" i="31"/>
  <c r="E22" i="31"/>
  <c r="E21" i="31"/>
  <c r="D21" i="31"/>
  <c r="E20" i="31"/>
  <c r="D20" i="31"/>
  <c r="E23" i="30"/>
  <c r="D19" i="30"/>
  <c r="E22" i="30"/>
  <c r="D20" i="30"/>
  <c r="D21" i="30"/>
  <c r="E24" i="30"/>
  <c r="D23" i="30"/>
  <c r="E19" i="30"/>
  <c r="E20" i="30"/>
  <c r="D22" i="30"/>
  <c r="E21" i="30"/>
  <c r="D24" i="30"/>
  <c r="C56" i="32" l="1"/>
  <c r="C57" i="32" s="1"/>
  <c r="D57" i="32"/>
  <c r="E57" i="32"/>
  <c r="F57" i="32"/>
  <c r="G57" i="32"/>
  <c r="H57" i="32"/>
  <c r="G21" i="28"/>
  <c r="G22" i="28"/>
  <c r="F11" i="23" l="1"/>
  <c r="D25" i="23"/>
  <c r="F25" i="23" s="1"/>
  <c r="F24" i="23"/>
  <c r="D24" i="23"/>
  <c r="D23" i="23"/>
  <c r="F23" i="23" s="1"/>
  <c r="F16" i="23"/>
  <c r="E16" i="23"/>
  <c r="D16" i="23"/>
  <c r="C16" i="23"/>
  <c r="F15" i="23"/>
  <c r="E15" i="23"/>
  <c r="D15" i="23"/>
  <c r="C15" i="23"/>
  <c r="F14" i="23"/>
  <c r="E14" i="23"/>
  <c r="D14" i="23"/>
  <c r="C14" i="23"/>
  <c r="F13" i="23"/>
  <c r="E13" i="23"/>
  <c r="D13" i="23"/>
  <c r="C13" i="23"/>
  <c r="F12" i="23"/>
  <c r="E12" i="23"/>
  <c r="D12" i="23"/>
  <c r="C12" i="23"/>
  <c r="E11" i="23"/>
  <c r="D11" i="23"/>
  <c r="C11" i="23"/>
  <c r="F16" i="22"/>
  <c r="E16" i="22"/>
  <c r="D16" i="22"/>
  <c r="C16" i="22"/>
  <c r="F15" i="22"/>
  <c r="E15" i="22"/>
  <c r="D15" i="22"/>
  <c r="C15" i="22"/>
  <c r="F14" i="22"/>
  <c r="E14" i="22"/>
  <c r="D14" i="22"/>
  <c r="C14" i="22"/>
  <c r="F13" i="22"/>
  <c r="E13" i="22"/>
  <c r="D13" i="22"/>
  <c r="C13" i="22"/>
  <c r="F12" i="22"/>
  <c r="E12" i="22"/>
  <c r="D12" i="22"/>
  <c r="C12" i="22"/>
  <c r="F11" i="22"/>
  <c r="E11" i="22"/>
  <c r="D11" i="22"/>
  <c r="C11" i="22"/>
  <c r="F10" i="22"/>
  <c r="E10" i="22"/>
  <c r="D10" i="22"/>
  <c r="C10" i="22"/>
  <c r="F9" i="22"/>
  <c r="E9" i="22"/>
  <c r="D9" i="22"/>
  <c r="C9" i="22"/>
  <c r="F8" i="22"/>
  <c r="E8" i="22"/>
  <c r="D8" i="22"/>
  <c r="C8" i="22"/>
  <c r="F7" i="22"/>
  <c r="E7" i="22"/>
  <c r="D7" i="22"/>
  <c r="C7" i="22"/>
  <c r="F6" i="22"/>
  <c r="E6" i="22"/>
  <c r="D6" i="22"/>
  <c r="C6" i="22"/>
  <c r="F5" i="22"/>
  <c r="E5" i="22"/>
  <c r="D5" i="22"/>
  <c r="C5" i="22"/>
  <c r="E17" i="17" l="1"/>
  <c r="E18" i="17" s="1"/>
  <c r="E12" i="17"/>
  <c r="E10" i="17"/>
  <c r="E11" i="17" s="1"/>
  <c r="B15" i="17" s="1"/>
  <c r="B16" i="17" s="1"/>
  <c r="E6" i="17"/>
  <c r="E5" i="17"/>
  <c r="E7" i="17" s="1"/>
  <c r="C26" i="16"/>
  <c r="D26" i="16" s="1"/>
  <c r="E26" i="16" s="1"/>
  <c r="F26" i="16" s="1"/>
  <c r="G26" i="16" s="1"/>
  <c r="H26" i="16" s="1"/>
  <c r="A26" i="16"/>
  <c r="B15" i="16"/>
  <c r="E11" i="16"/>
  <c r="E10" i="16"/>
  <c r="E9" i="16"/>
  <c r="E8" i="16"/>
  <c r="E7" i="16"/>
  <c r="E6" i="16"/>
  <c r="E12" i="16" s="1"/>
  <c r="B17" i="17" l="1"/>
  <c r="B20" i="17" s="1"/>
  <c r="E20" i="17"/>
  <c r="G6" i="16"/>
  <c r="F19" i="15" l="1"/>
  <c r="F17" i="15"/>
  <c r="F16" i="15"/>
  <c r="F15" i="15"/>
  <c r="F14" i="15"/>
  <c r="F13" i="15"/>
  <c r="F12" i="15"/>
  <c r="F11" i="15"/>
  <c r="F10" i="15"/>
  <c r="F9" i="15"/>
  <c r="F8" i="15"/>
  <c r="D11" i="14"/>
  <c r="D10" i="14"/>
  <c r="D9" i="14"/>
  <c r="D8" i="14"/>
  <c r="D7" i="14"/>
  <c r="D6" i="14"/>
  <c r="B20" i="13" l="1"/>
  <c r="B11" i="13"/>
  <c r="E10" i="10"/>
  <c r="E9" i="10"/>
  <c r="E8" i="10"/>
  <c r="E7" i="10"/>
  <c r="E6" i="10"/>
  <c r="E5" i="10"/>
  <c r="E4" i="10"/>
  <c r="E3" i="10"/>
  <c r="E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73F57A-33AB-4C61-B439-D5B225352C1C}" keepAlive="1" name="Query - SrcBasicUnpivot" description="Connection to the 'SrcBasicUnpivot' query in the workbook." type="5" refreshedVersion="8" background="1" saveData="1">
    <dbPr connection="Provider=Microsoft.Mashup.OleDb.1;Data Source=$Workbook$;Location=SrcBasicUnpivot;Extended Properties=&quot;&quot;" command="SELECT * FROM [SrcBasicUnpivot]"/>
  </connection>
  <connection id="2" xr16:uid="{B45A91F2-A84B-4FCA-9F19-A07208D5C70A}" keepAlive="1" name="Query - SrcMultiColumns" description="Connection to the 'SrcMultiColumns' query in the workbook." type="5" refreshedVersion="8" background="1" saveData="1">
    <dbPr connection="Provider=Microsoft.Mashup.OleDb.1;Data Source=$Workbook$;Location=SrcMultiColumns;Extended Properties=&quot;&quot;" command="SELECT * FROM [SrcMultiColumns]"/>
  </connection>
  <connection id="3" xr16:uid="{1191B3E7-5C1E-4358-99F8-5757C5B275F1}" keepAlive="1" name="Query - Table6" description="Connection to the 'Table6' query in the workbook." type="5" refreshedVersion="8" background="1" saveData="1">
    <dbPr connection="Provider=Microsoft.Mashup.OleDb.1;Data Source=$Workbook$;Location=Table6;Extended Properties=&quot;&quot;" command="SELECT * FROM [Table6]"/>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<sst xmlns="http://schemas.openxmlformats.org/spreadsheetml/2006/main" count="22867" uniqueCount="1919">
  <si>
    <t>Year</t>
  </si>
  <si>
    <t>Category</t>
  </si>
  <si>
    <t>Product</t>
  </si>
  <si>
    <t>Sales</t>
  </si>
  <si>
    <t>Rating</t>
  </si>
  <si>
    <t>Components</t>
  </si>
  <si>
    <t>Chains</t>
  </si>
  <si>
    <t>Clothing</t>
  </si>
  <si>
    <t>Socks</t>
  </si>
  <si>
    <t>Bib-Shorts</t>
  </si>
  <si>
    <t>Shorts</t>
  </si>
  <si>
    <t>Tights</t>
  </si>
  <si>
    <t>Handlebars</t>
  </si>
  <si>
    <t>Brakes</t>
  </si>
  <si>
    <t>Bikes</t>
  </si>
  <si>
    <t>Mountain Bikes</t>
  </si>
  <si>
    <t>Accessories</t>
  </si>
  <si>
    <t>Helmets</t>
  </si>
  <si>
    <t>Lights</t>
  </si>
  <si>
    <t>Locks</t>
  </si>
  <si>
    <t>Bottom Brackets</t>
  </si>
  <si>
    <t>Jerseys</t>
  </si>
  <si>
    <t>Road Bikes</t>
  </si>
  <si>
    <t>Tires and Tubes</t>
  </si>
  <si>
    <t>Cargo Bike</t>
  </si>
  <si>
    <t>Bike Racks</t>
  </si>
  <si>
    <t>Caps</t>
  </si>
  <si>
    <t>Pumps</t>
  </si>
  <si>
    <t>Wheels</t>
  </si>
  <si>
    <t>Touring Bikes</t>
  </si>
  <si>
    <t>Vests</t>
  </si>
  <si>
    <t>Pedals</t>
  </si>
  <si>
    <t>Gloves</t>
  </si>
  <si>
    <t>Saddles</t>
  </si>
  <si>
    <t>Excel Dashboard in &lt;15 Minutes</t>
  </si>
  <si>
    <t>Row Labels</t>
  </si>
  <si>
    <t>Grand Total</t>
  </si>
  <si>
    <t>Sum of Sales</t>
  </si>
  <si>
    <t>Column Labels</t>
  </si>
  <si>
    <t>Average of Rating</t>
  </si>
  <si>
    <t>Salesperson</t>
  </si>
  <si>
    <t>2013</t>
  </si>
  <si>
    <t>2014</t>
  </si>
  <si>
    <t>2015</t>
  </si>
  <si>
    <t>2016</t>
  </si>
  <si>
    <t>Bromley</t>
  </si>
  <si>
    <t>Callahan</t>
  </si>
  <si>
    <t>Coghill</t>
  </si>
  <si>
    <t>Farnham</t>
  </si>
  <si>
    <t>Finchley</t>
  </si>
  <si>
    <t>Fuller</t>
  </si>
  <si>
    <t>Gillingham</t>
  </si>
  <si>
    <t>Gloucester</t>
  </si>
  <si>
    <t>Rayleigh</t>
  </si>
  <si>
    <t>Project Code</t>
  </si>
  <si>
    <t>Project Name</t>
  </si>
  <si>
    <t>Task Name</t>
  </si>
  <si>
    <t>Resource Name</t>
  </si>
  <si>
    <t>Resource Manager</t>
  </si>
  <si>
    <t>Type</t>
  </si>
  <si>
    <t>Jan Act. Hours</t>
  </si>
  <si>
    <t>Feb Act. Hours</t>
  </si>
  <si>
    <t>Jan Act. Cost</t>
  </si>
  <si>
    <t>Feb Act. Cost</t>
  </si>
  <si>
    <t>TC00001234</t>
  </si>
  <si>
    <t>Project One</t>
  </si>
  <si>
    <t>Task One</t>
  </si>
  <si>
    <t>Resource 1</t>
  </si>
  <si>
    <t>Manager 1</t>
  </si>
  <si>
    <t>CW</t>
  </si>
  <si>
    <t>Resource 2</t>
  </si>
  <si>
    <t>Manager 2</t>
  </si>
  <si>
    <t>Task Two</t>
  </si>
  <si>
    <t>Task Three</t>
  </si>
  <si>
    <t>Resource 3</t>
  </si>
  <si>
    <t>Manager 3</t>
  </si>
  <si>
    <t>FTE</t>
  </si>
  <si>
    <t>Month</t>
  </si>
  <si>
    <t>Act. Hours</t>
  </si>
  <si>
    <t>Act. Cost</t>
  </si>
  <si>
    <t>Feb</t>
  </si>
  <si>
    <t>Jan</t>
  </si>
  <si>
    <t>Column1</t>
  </si>
  <si>
    <t>Column2</t>
  </si>
  <si>
    <t>Column3</t>
  </si>
  <si>
    <t>Column4</t>
  </si>
  <si>
    <t>Column5</t>
  </si>
  <si>
    <t>Column6</t>
  </si>
  <si>
    <t>Column7</t>
  </si>
  <si>
    <t>Column8</t>
  </si>
  <si>
    <t>Column9</t>
  </si>
  <si>
    <t>Column10</t>
  </si>
  <si>
    <t>Act Hours</t>
  </si>
  <si>
    <t>Act $</t>
  </si>
  <si>
    <t>Which Project Should I Invest On?</t>
  </si>
  <si>
    <t>For inflation rate, refer to https://www.imf.org/external/datamapper/PCPIPCH@WEO/WEOWORLD/VEN</t>
  </si>
  <si>
    <t>Project A - MALAYSIA</t>
  </si>
  <si>
    <t>January</t>
  </si>
  <si>
    <t>February</t>
  </si>
  <si>
    <t>March</t>
  </si>
  <si>
    <t>April</t>
  </si>
  <si>
    <t>May</t>
  </si>
  <si>
    <t>June</t>
  </si>
  <si>
    <t>Sales revenue forecast</t>
  </si>
  <si>
    <t>Fixed Cost</t>
  </si>
  <si>
    <t>Discount Rate</t>
  </si>
  <si>
    <t>NPV for Malaysia Project</t>
  </si>
  <si>
    <t>Project B - INDIA</t>
  </si>
  <si>
    <t>NPV for India Project</t>
  </si>
  <si>
    <t>Which project should we invest? Why?</t>
  </si>
  <si>
    <t xml:space="preserve"> Both project give a net positive cash flow. After calculating the NPV as we can see, malaysia project NPV is RM 16554.24 whereas india project is RM 26,260.46 so we should select india project rather than malaysia project. Because a higher NPV is better than a lower NPV.</t>
  </si>
  <si>
    <t>Mahallah Placement</t>
  </si>
  <si>
    <t>FEE REFERENCE TABLE</t>
  </si>
  <si>
    <t>NAME</t>
  </si>
  <si>
    <t>Badrul Mumtaz</t>
  </si>
  <si>
    <t>MatricNo</t>
  </si>
  <si>
    <t>Name</t>
  </si>
  <si>
    <t>Mahallah</t>
  </si>
  <si>
    <t>Fee</t>
  </si>
  <si>
    <t>Dormitory</t>
  </si>
  <si>
    <t>Fee Per month</t>
  </si>
  <si>
    <t>MATCH</t>
  </si>
  <si>
    <t>Hasan Hussin</t>
  </si>
  <si>
    <t>Mahallah Faruq</t>
  </si>
  <si>
    <t>INDEX</t>
  </si>
  <si>
    <t>Amir Hamzah</t>
  </si>
  <si>
    <t>Mahallah Salahuddin</t>
  </si>
  <si>
    <t>Ilyas Imtiaz</t>
  </si>
  <si>
    <t>Mahallah Bilal</t>
  </si>
  <si>
    <t>Harun Rasyid</t>
  </si>
  <si>
    <t>Mahallah Ali</t>
  </si>
  <si>
    <t>Zakaria Yusuf</t>
  </si>
  <si>
    <t>INSTRUCTION: Assign the price and generate the total amount of these transactions</t>
  </si>
  <si>
    <t xml:space="preserve">Price Reference Table </t>
  </si>
  <si>
    <t>List of Item bought in today's transaction</t>
  </si>
  <si>
    <t>Price</t>
  </si>
  <si>
    <t>Product Name</t>
  </si>
  <si>
    <t>Plastic dividers</t>
  </si>
  <si>
    <t>A4 Binders</t>
  </si>
  <si>
    <t>Pencil Colors</t>
  </si>
  <si>
    <t>Colouring Book</t>
  </si>
  <si>
    <t>Mini Book Case</t>
  </si>
  <si>
    <t>TOTAL</t>
  </si>
  <si>
    <t>Projections and Estimates</t>
  </si>
  <si>
    <t>Weighting</t>
  </si>
  <si>
    <t>High Level Tasks</t>
  </si>
  <si>
    <t>Most Pessimistic</t>
  </si>
  <si>
    <t>Most Likely</t>
  </si>
  <si>
    <t>Most Optimistic</t>
  </si>
  <si>
    <t>Pert Estimation</t>
  </si>
  <si>
    <t>Tasks &gt;= 100</t>
  </si>
  <si>
    <t>High Level Design</t>
  </si>
  <si>
    <t>Technical Design</t>
  </si>
  <si>
    <t>Development</t>
  </si>
  <si>
    <t>Unit Testing</t>
  </si>
  <si>
    <t>Integrated Testing</t>
  </si>
  <si>
    <t>User Acceptance Testing</t>
  </si>
  <si>
    <t>TOTAL HOURS</t>
  </si>
  <si>
    <t>Estimated Fixed Expenses</t>
  </si>
  <si>
    <t>Expenses</t>
  </si>
  <si>
    <t>Previous Fixed Expenses</t>
  </si>
  <si>
    <t>Estimated Increase</t>
  </si>
  <si>
    <t>Sale Price</t>
  </si>
  <si>
    <t>Previous Sales Units</t>
  </si>
  <si>
    <t>Expected Increase</t>
  </si>
  <si>
    <t>Estimated Income</t>
  </si>
  <si>
    <t>Project Costing Overview</t>
  </si>
  <si>
    <t>Project Variables</t>
  </si>
  <si>
    <t>Project Duration</t>
  </si>
  <si>
    <t>Software Manuals</t>
  </si>
  <si>
    <t>Total effort (hours)</t>
  </si>
  <si>
    <t>Man Hours per Manual</t>
  </si>
  <si>
    <t>Total working week (hours)</t>
  </si>
  <si>
    <t>Total staff</t>
  </si>
  <si>
    <t>Calculated duration (weeks)</t>
  </si>
  <si>
    <t>Working day (hours)</t>
  </si>
  <si>
    <t>Working week (days)</t>
  </si>
  <si>
    <t>Salary calculations (per person per week)</t>
  </si>
  <si>
    <t>Standard Work Week Hours</t>
  </si>
  <si>
    <t>Total hours per week</t>
  </si>
  <si>
    <t>Standard Hourly Rate</t>
  </si>
  <si>
    <t>Base salary ($50 per hour up to 40 hours per week)</t>
  </si>
  <si>
    <t>Overtime Hourly Rate</t>
  </si>
  <si>
    <t>Overtime salary ($75 per hour over 40 hours per week)</t>
  </si>
  <si>
    <t>Costs</t>
  </si>
  <si>
    <t>Revenues</t>
  </si>
  <si>
    <t>Weekly salary (per person)</t>
  </si>
  <si>
    <t>Total weekly salaries</t>
  </si>
  <si>
    <t>Quantity Sold (Per Manual)</t>
  </si>
  <si>
    <t>Total project salaries</t>
  </si>
  <si>
    <t>Per Manual Revenue</t>
  </si>
  <si>
    <t>Fixed Overheads</t>
  </si>
  <si>
    <t>Total Revenue</t>
  </si>
  <si>
    <t>Total Project Costs</t>
  </si>
  <si>
    <t>Projected Profit</t>
  </si>
  <si>
    <t>Count of Second Purchase</t>
  </si>
  <si>
    <t>iMac</t>
  </si>
  <si>
    <t>iPad</t>
  </si>
  <si>
    <t>iPhone</t>
  </si>
  <si>
    <t>iPod</t>
  </si>
  <si>
    <t>MacBook</t>
  </si>
  <si>
    <t>Date</t>
  </si>
  <si>
    <t>Status</t>
  </si>
  <si>
    <t>Style</t>
  </si>
  <si>
    <t>SKU</t>
  </si>
  <si>
    <t>Order ID</t>
  </si>
  <si>
    <t>Size</t>
  </si>
  <si>
    <t>Qty</t>
  </si>
  <si>
    <t>Amount</t>
  </si>
  <si>
    <t>ship-postal-code</t>
  </si>
  <si>
    <t>Shipped - Delivered to Buyer</t>
  </si>
  <si>
    <t>J0400</t>
  </si>
  <si>
    <t>J0400-DR-M</t>
  </si>
  <si>
    <t>171-1029312-3038738</t>
  </si>
  <si>
    <t>Western Dress</t>
  </si>
  <si>
    <t>M</t>
  </si>
  <si>
    <t>J0157</t>
  </si>
  <si>
    <t>J0157-DR-XXXL</t>
  </si>
  <si>
    <t>171-8974687-6745940</t>
  </si>
  <si>
    <t>3XL</t>
  </si>
  <si>
    <t>J0217</t>
  </si>
  <si>
    <t>J0217-BL-M</t>
  </si>
  <si>
    <t>407-9654105-3225150</t>
  </si>
  <si>
    <t>Blouse</t>
  </si>
  <si>
    <t>J0401</t>
  </si>
  <si>
    <t>J0401-DR-M</t>
  </si>
  <si>
    <t>403-0816846-6852364</t>
  </si>
  <si>
    <t>J0401-DR-XXL</t>
  </si>
  <si>
    <t>406-9847734-4402766</t>
  </si>
  <si>
    <t>XXL</t>
  </si>
  <si>
    <t>Shipped - Returned to Seller</t>
  </si>
  <si>
    <t>J0081</t>
  </si>
  <si>
    <t>J0081-DR-XXXL</t>
  </si>
  <si>
    <t>402-7163849-6357160</t>
  </si>
  <si>
    <t>J0341</t>
  </si>
  <si>
    <t>J0341-DR-S</t>
  </si>
  <si>
    <t>403-4740407-5307521</t>
  </si>
  <si>
    <t>S</t>
  </si>
  <si>
    <t>J0005</t>
  </si>
  <si>
    <t>J0005-DR-L</t>
  </si>
  <si>
    <t>407-1376871-0295557</t>
  </si>
  <si>
    <t>L</t>
  </si>
  <si>
    <t>J0341-DR-M</t>
  </si>
  <si>
    <t>405-7420219-7316315</t>
  </si>
  <si>
    <t>J0339</t>
  </si>
  <si>
    <t>J0339-DR-M</t>
  </si>
  <si>
    <t>408-4667355-3438769</t>
  </si>
  <si>
    <t>J0341-DR-L</t>
  </si>
  <si>
    <t>406-8164407-2451567</t>
  </si>
  <si>
    <t>407-3848348-8301958</t>
  </si>
  <si>
    <t>J0333</t>
  </si>
  <si>
    <t>J0333-DR-XXXL</t>
  </si>
  <si>
    <t>406-5675757-8121123</t>
  </si>
  <si>
    <t>JNE3706</t>
  </si>
  <si>
    <t>JNE3706-DR-M</t>
  </si>
  <si>
    <t>407-1741029-5266753</t>
  </si>
  <si>
    <t>J0207</t>
  </si>
  <si>
    <t>J0207-DR-XXXL</t>
  </si>
  <si>
    <t>403-9462001-4407543</t>
  </si>
  <si>
    <t>Sum of Amount</t>
  </si>
  <si>
    <t>402-5994562-4413152</t>
  </si>
  <si>
    <t>407-7905996-4330721</t>
  </si>
  <si>
    <t>J0401-DR-XL</t>
  </si>
  <si>
    <t>404-6151653-0238726</t>
  </si>
  <si>
    <t>XL</t>
  </si>
  <si>
    <t>Ethnic Dress</t>
  </si>
  <si>
    <t>J0335</t>
  </si>
  <si>
    <t>J0335-DR-M</t>
  </si>
  <si>
    <t>407-2928531-4669118</t>
  </si>
  <si>
    <t>406-2944289-9780307</t>
  </si>
  <si>
    <t>403-0828016-0451506</t>
  </si>
  <si>
    <t>J0153</t>
  </si>
  <si>
    <t>J0153-DR-S</t>
  </si>
  <si>
    <t>404-3307096-8985128</t>
  </si>
  <si>
    <t>J0341-DR-XL</t>
  </si>
  <si>
    <t>405-0471088-0336324</t>
  </si>
  <si>
    <t>405-7528511-4203536</t>
  </si>
  <si>
    <t>J0243</t>
  </si>
  <si>
    <t>J0243-DR-XXXL</t>
  </si>
  <si>
    <t>408-2044365-9097967</t>
  </si>
  <si>
    <t>JNE3710</t>
  </si>
  <si>
    <t>JNE3710-DR-L</t>
  </si>
  <si>
    <t>405-0937120-4395504</t>
  </si>
  <si>
    <t>406-7989983-6507510</t>
  </si>
  <si>
    <t>406-3448681-0521919</t>
  </si>
  <si>
    <t>J0395</t>
  </si>
  <si>
    <t>J0395-DR-S</t>
  </si>
  <si>
    <t>406-0271961-3764362</t>
  </si>
  <si>
    <t>J0339-DR-S</t>
  </si>
  <si>
    <t>408-9740627-8617114</t>
  </si>
  <si>
    <t>405-4479040-8349951</t>
  </si>
  <si>
    <t>J0306</t>
  </si>
  <si>
    <t>J0306-DR-XXXL</t>
  </si>
  <si>
    <t>403-9917475-5929124</t>
  </si>
  <si>
    <t>J0339-DR-XXL</t>
  </si>
  <si>
    <t>171-3646143-0060353</t>
  </si>
  <si>
    <t>J0414</t>
  </si>
  <si>
    <t>J0414-DR-XL</t>
  </si>
  <si>
    <t>405-9347733-4872332</t>
  </si>
  <si>
    <t>406-8089991-0219519</t>
  </si>
  <si>
    <t>402-2473680-0833920</t>
  </si>
  <si>
    <t>171-6112874-8392306</t>
  </si>
  <si>
    <t>405-3948279-4407517</t>
  </si>
  <si>
    <t>405-1492499-3691547</t>
  </si>
  <si>
    <t>JNE3706-DR-L</t>
  </si>
  <si>
    <t>406-3795610-8211533</t>
  </si>
  <si>
    <t>171-1437321-6025112</t>
  </si>
  <si>
    <t>J0339-DR-XL</t>
  </si>
  <si>
    <t>402-3250350-6556340</t>
  </si>
  <si>
    <t>J0333-DR-M</t>
  </si>
  <si>
    <t>403-3651024-2696305</t>
  </si>
  <si>
    <t>408-7419991-8433140</t>
  </si>
  <si>
    <t>406-7723022-3309953</t>
  </si>
  <si>
    <t>404-3221405-4775529</t>
  </si>
  <si>
    <t>JNE3869</t>
  </si>
  <si>
    <t>JNE3869-DR-XXXL</t>
  </si>
  <si>
    <t>403-0173977-3041148</t>
  </si>
  <si>
    <t>407-1196333-202230765</t>
  </si>
  <si>
    <t>408-9116386-3651541</t>
  </si>
  <si>
    <t>J0243-DR-XL</t>
  </si>
  <si>
    <t>403-0370913-8550743</t>
  </si>
  <si>
    <t>J0306-DR-S</t>
  </si>
  <si>
    <t>407-5187364-8725950</t>
  </si>
  <si>
    <t>J0217-BL-L</t>
  </si>
  <si>
    <t>171-9026178-2712338</t>
  </si>
  <si>
    <t>406-1392839-4713138</t>
  </si>
  <si>
    <t>171-0465911-202263553</t>
  </si>
  <si>
    <t>JNE3798</t>
  </si>
  <si>
    <t>JNE3798-KR-XXXL</t>
  </si>
  <si>
    <t>171-8829622-5044318</t>
  </si>
  <si>
    <t>171-5343620-2507510</t>
  </si>
  <si>
    <t>J0153-DR-XXL</t>
  </si>
  <si>
    <t>171-5480727-1205935</t>
  </si>
  <si>
    <t>JNE3869-DR-S</t>
  </si>
  <si>
    <t>407-7027004-9188308</t>
  </si>
  <si>
    <t>J0212</t>
  </si>
  <si>
    <t>J0212-DR-XXXL</t>
  </si>
  <si>
    <t>407-8321158-5315544</t>
  </si>
  <si>
    <t>J0332</t>
  </si>
  <si>
    <t>J0332-DR-S</t>
  </si>
  <si>
    <t>407-4018425-4510751</t>
  </si>
  <si>
    <t>J0401-DR-S</t>
  </si>
  <si>
    <t>403-6820480-4223500</t>
  </si>
  <si>
    <t>JNE3798-KR-XS</t>
  </si>
  <si>
    <t>404-9083028-6009116</t>
  </si>
  <si>
    <t>XS</t>
  </si>
  <si>
    <t>405-8411773-8229162</t>
  </si>
  <si>
    <t>JNE3798-KR-L</t>
  </si>
  <si>
    <t>408-8035303-1545928</t>
  </si>
  <si>
    <t>J0397</t>
  </si>
  <si>
    <t>J0397-DR-XL</t>
  </si>
  <si>
    <t>406-0196611-2881100</t>
  </si>
  <si>
    <t>JNE3869-DR-XXL</t>
  </si>
  <si>
    <t>402-3062922-7386738</t>
  </si>
  <si>
    <t>JNE3800</t>
  </si>
  <si>
    <t>JNE3800-KR-L</t>
  </si>
  <si>
    <t>404-5008674-0541137</t>
  </si>
  <si>
    <t>JNE3800-KR-A-M</t>
  </si>
  <si>
    <t>403-8587714-3044348</t>
  </si>
  <si>
    <t>403-3810130-8379540</t>
  </si>
  <si>
    <t>405-5144822-9645938</t>
  </si>
  <si>
    <t>J0157-DR-M</t>
  </si>
  <si>
    <t>406-202280126-9637125</t>
  </si>
  <si>
    <t>J0395-DR-L</t>
  </si>
  <si>
    <t>405-2756391-3461130</t>
  </si>
  <si>
    <t>J0005-DR-S</t>
  </si>
  <si>
    <t>405-9368312-9078761</t>
  </si>
  <si>
    <t>J0005-DR-XXL</t>
  </si>
  <si>
    <t>405-8172537-4689939</t>
  </si>
  <si>
    <t>J0209</t>
  </si>
  <si>
    <t>J0209-DR-S</t>
  </si>
  <si>
    <t>402-3366307-6810719</t>
  </si>
  <si>
    <t>402-5495841-7881928</t>
  </si>
  <si>
    <t>JNE3870</t>
  </si>
  <si>
    <t>JNE3870-DR-XXXL</t>
  </si>
  <si>
    <t>403-1438073-4769101</t>
  </si>
  <si>
    <t>402-8650621-7753968</t>
  </si>
  <si>
    <t>J0341-DR-XXL</t>
  </si>
  <si>
    <t>403-7713096-2041151</t>
  </si>
  <si>
    <t>402-1701638-6598747</t>
  </si>
  <si>
    <t>408-9946700-0591535</t>
  </si>
  <si>
    <t>404-8295066-2401105</t>
  </si>
  <si>
    <t>404-1247394-4297934</t>
  </si>
  <si>
    <t>J0339-DR-XXXL</t>
  </si>
  <si>
    <t>406-0690926-4673149</t>
  </si>
  <si>
    <t>407-2011923-2153932</t>
  </si>
  <si>
    <t>405-8603542-5809963</t>
  </si>
  <si>
    <t>407-8237180-6047527</t>
  </si>
  <si>
    <t>JNE3870-DR-XL</t>
  </si>
  <si>
    <t>403-0027654-3299553</t>
  </si>
  <si>
    <t>J0339-DR-L</t>
  </si>
  <si>
    <t>171-4324968-0669145</t>
  </si>
  <si>
    <t>406-7817885-2057119</t>
  </si>
  <si>
    <t>JNE3870-DR-L</t>
  </si>
  <si>
    <t>405-6158954-3829115</t>
  </si>
  <si>
    <t>402-8712579-0313904</t>
  </si>
  <si>
    <t>J0153-DR-L</t>
  </si>
  <si>
    <t>171-5873322-1005127</t>
  </si>
  <si>
    <t>J0332-DR-XXXL</t>
  </si>
  <si>
    <t>407-0712120-9741136</t>
  </si>
  <si>
    <t>J0025</t>
  </si>
  <si>
    <t>J0025-DR-XXL</t>
  </si>
  <si>
    <t>403-6685020-0463550</t>
  </si>
  <si>
    <t>402-7428153-0891553</t>
  </si>
  <si>
    <t>JNE3870-DR-M</t>
  </si>
  <si>
    <t>407-6620801-1753951</t>
  </si>
  <si>
    <t>408-0662845-0606752</t>
  </si>
  <si>
    <t>404-5710851-5392310</t>
  </si>
  <si>
    <t>J0335-DR-XL</t>
  </si>
  <si>
    <t>406-5183297-7801902</t>
  </si>
  <si>
    <t>407-7101304-0401947</t>
  </si>
  <si>
    <t>405-5741233-3969930</t>
  </si>
  <si>
    <t>J0005-DR-M</t>
  </si>
  <si>
    <t>408-8770299-4946754</t>
  </si>
  <si>
    <t>408-2117722-7197923</t>
  </si>
  <si>
    <t>402-7451267-5862741</t>
  </si>
  <si>
    <t>J0005-DR-XS</t>
  </si>
  <si>
    <t>171-4915262-6877945</t>
  </si>
  <si>
    <t>403-5312501-8358719</t>
  </si>
  <si>
    <t>JNE3710-DR-M</t>
  </si>
  <si>
    <t>408-1200865-6047517</t>
  </si>
  <si>
    <t>404-1361434-7517958</t>
  </si>
  <si>
    <t>402-3629218-8825922</t>
  </si>
  <si>
    <t>405-4474917-1339567</t>
  </si>
  <si>
    <t>404-5863364-2980321</t>
  </si>
  <si>
    <t>408-1675654-5798731</t>
  </si>
  <si>
    <t>408-0460362-5267513</t>
  </si>
  <si>
    <t>402-7211335-1605143</t>
  </si>
  <si>
    <t>402-0955685-1474759</t>
  </si>
  <si>
    <t>J0025-DR-S</t>
  </si>
  <si>
    <t>404-9204315-7745948</t>
  </si>
  <si>
    <t>405-4546530-9148348</t>
  </si>
  <si>
    <t>407-0023986-9453915</t>
  </si>
  <si>
    <t>171-5502833-0249929</t>
  </si>
  <si>
    <t>JNE3870-DR-S</t>
  </si>
  <si>
    <t>403-5523346-3964333</t>
  </si>
  <si>
    <t>406-5268926-6081168</t>
  </si>
  <si>
    <t>408-0572881-5041947</t>
  </si>
  <si>
    <t>404-4444413-0257965</t>
  </si>
  <si>
    <t>405-4459841-7393908</t>
  </si>
  <si>
    <t>JNE3870-DR-XXL</t>
  </si>
  <si>
    <t>405-7511155-6541159</t>
  </si>
  <si>
    <t>407-3549098-0664317</t>
  </si>
  <si>
    <t>407-4642738-1585918</t>
  </si>
  <si>
    <t>404-5311023-3535518</t>
  </si>
  <si>
    <t>J0413</t>
  </si>
  <si>
    <t>J0413-DR-XL</t>
  </si>
  <si>
    <t>408-4307307-1160336</t>
  </si>
  <si>
    <t>405-7144488-4156339</t>
  </si>
  <si>
    <t>408-0633252-8397960</t>
  </si>
  <si>
    <t>171-4927242-202245152</t>
  </si>
  <si>
    <t>402-3467808-5018715</t>
  </si>
  <si>
    <t>171-5006356-6467529</t>
  </si>
  <si>
    <t>402-5301346-5738725</t>
  </si>
  <si>
    <t>403-4535246-6534703</t>
  </si>
  <si>
    <t>406-0663972-1116307</t>
  </si>
  <si>
    <t>406-0316856-2896312</t>
  </si>
  <si>
    <t>JNE3706-DR-S</t>
  </si>
  <si>
    <t>404-5949263-8792340</t>
  </si>
  <si>
    <t>404-4204518-7282763</t>
  </si>
  <si>
    <t>JNE3710-DR-XL</t>
  </si>
  <si>
    <t>407-2707392-2984319</t>
  </si>
  <si>
    <t>407-5439938-7061140</t>
  </si>
  <si>
    <t>407-2563113-6475500</t>
  </si>
  <si>
    <t>404-9850038-7305941</t>
  </si>
  <si>
    <t>407-2919028-0005954</t>
  </si>
  <si>
    <t>404-6084756-3524309</t>
  </si>
  <si>
    <t>407-6862347-2850729</t>
  </si>
  <si>
    <t>JNE3800-KR-XS</t>
  </si>
  <si>
    <t>402-8171830-3340334</t>
  </si>
  <si>
    <t>405-3377365-1067544</t>
  </si>
  <si>
    <t>J0296</t>
  </si>
  <si>
    <t>J0296-DR-XS</t>
  </si>
  <si>
    <t>171-5366761-1856352</t>
  </si>
  <si>
    <t>171-8893741-4834759</t>
  </si>
  <si>
    <t>J0215</t>
  </si>
  <si>
    <t>J0215-BL-L</t>
  </si>
  <si>
    <t>404-7294579-9413128</t>
  </si>
  <si>
    <t>J0106</t>
  </si>
  <si>
    <t>J0106-KR-XL</t>
  </si>
  <si>
    <t>408-4521661-0278767</t>
  </si>
  <si>
    <t>J0401-DR-L</t>
  </si>
  <si>
    <t>402-7490715-3099502</t>
  </si>
  <si>
    <t>JNE3869-DR-XL</t>
  </si>
  <si>
    <t>404-5786121-4996306</t>
  </si>
  <si>
    <t>BL104</t>
  </si>
  <si>
    <t>BL104-XXL</t>
  </si>
  <si>
    <t>408-3519867-2933130</t>
  </si>
  <si>
    <t>406-9770727-1407546</t>
  </si>
  <si>
    <t>403-8647599-0919531</t>
  </si>
  <si>
    <t>J0153-DR-XS</t>
  </si>
  <si>
    <t>403-6050369-8261906</t>
  </si>
  <si>
    <t>405-8108060-4273134</t>
  </si>
  <si>
    <t>407-6978807-5680333</t>
  </si>
  <si>
    <t>403-9578936-6765948</t>
  </si>
  <si>
    <t>405-6832731-6098703</t>
  </si>
  <si>
    <t>405-1170384-202286727</t>
  </si>
  <si>
    <t>408-7080551-8188330</t>
  </si>
  <si>
    <t>J0295</t>
  </si>
  <si>
    <t>J0295-DR-L</t>
  </si>
  <si>
    <t>171-1973872-1961105</t>
  </si>
  <si>
    <t>JNE3800-KR-XXXL</t>
  </si>
  <si>
    <t>402-4053819-2148366</t>
  </si>
  <si>
    <t>402-7223177-7591549</t>
  </si>
  <si>
    <t>405-0975544-9505137</t>
  </si>
  <si>
    <t>402-5923900-5210733</t>
  </si>
  <si>
    <t>404-1209797-3869129</t>
  </si>
  <si>
    <t>407-9879751-2080323</t>
  </si>
  <si>
    <t>404-2068547-4281942</t>
  </si>
  <si>
    <t>171-4227397-6707506</t>
  </si>
  <si>
    <t>405-4871859-8971533</t>
  </si>
  <si>
    <t>406-4339672-4371556</t>
  </si>
  <si>
    <t>JNE3800-KR-A-XXXL</t>
  </si>
  <si>
    <t>408-7065176-1090740</t>
  </si>
  <si>
    <t>407-7205117-1452351</t>
  </si>
  <si>
    <t>JNE3800-KR-XXL</t>
  </si>
  <si>
    <t>406-2635905-3243536</t>
  </si>
  <si>
    <t>406-6687077-1488329</t>
  </si>
  <si>
    <t>408-3363121-6123562</t>
  </si>
  <si>
    <t>405-4892436-2034763</t>
  </si>
  <si>
    <t>JNE3800-KR-S</t>
  </si>
  <si>
    <t>407-0988190-6516304</t>
  </si>
  <si>
    <t>406-0010117-3470761</t>
  </si>
  <si>
    <t>406-0219577-202210725</t>
  </si>
  <si>
    <t>404-9982635-1566750</t>
  </si>
  <si>
    <t>JNE3706-DR-XXL</t>
  </si>
  <si>
    <t>408-1981246-7577134</t>
  </si>
  <si>
    <t>402-7288647-1367553</t>
  </si>
  <si>
    <t>J0215-BL-S</t>
  </si>
  <si>
    <t>408-6264168-5743517</t>
  </si>
  <si>
    <t>404-7228823-1112336</t>
  </si>
  <si>
    <t>171-202214980-1354755</t>
  </si>
  <si>
    <t>JNE3800-KR-A-XXL</t>
  </si>
  <si>
    <t>408-7442725-1694760</t>
  </si>
  <si>
    <t>J0217-BL-XXL</t>
  </si>
  <si>
    <t>407-3498544-2038752</t>
  </si>
  <si>
    <t>408-1028260-3685953</t>
  </si>
  <si>
    <t>406-6080073-3226717</t>
  </si>
  <si>
    <t>JNE3800-KR-A-L</t>
  </si>
  <si>
    <t>403-1127014-202231544</t>
  </si>
  <si>
    <t>JNE3798-KR-M</t>
  </si>
  <si>
    <t>408-3875102-8224346</t>
  </si>
  <si>
    <t>171-6471900-6985110</t>
  </si>
  <si>
    <t>JNE3706-DR-XS</t>
  </si>
  <si>
    <t>406-0268913-2989939</t>
  </si>
  <si>
    <t>171-0797698-6269114</t>
  </si>
  <si>
    <t>402-0422784-9307507</t>
  </si>
  <si>
    <t>408-9985900-5709104</t>
  </si>
  <si>
    <t>402-6939544-5985936</t>
  </si>
  <si>
    <t>J0157-DR-XL</t>
  </si>
  <si>
    <t>406-4460173-5117935</t>
  </si>
  <si>
    <t>407-0787863-1652330</t>
  </si>
  <si>
    <t>402-8312059-6837135</t>
  </si>
  <si>
    <t>402-4310756-2767549</t>
  </si>
  <si>
    <t>JNE3625</t>
  </si>
  <si>
    <t>JNE3625-DR-XXXL</t>
  </si>
  <si>
    <t>403-8914974-2406719</t>
  </si>
  <si>
    <t>406-0073784-3559527</t>
  </si>
  <si>
    <t>405-6555171-1820332</t>
  </si>
  <si>
    <t>406-6936978-2566719</t>
  </si>
  <si>
    <t>406-7022692-9260306</t>
  </si>
  <si>
    <t>408-7479923-5471552</t>
  </si>
  <si>
    <t>171-4574313-9453114</t>
  </si>
  <si>
    <t>405-9874380-4229959</t>
  </si>
  <si>
    <t>JNE3798-KR-A-M</t>
  </si>
  <si>
    <t>407-4082608-6248304</t>
  </si>
  <si>
    <t>J0005-DR-XL</t>
  </si>
  <si>
    <t>406-5836547-3208327</t>
  </si>
  <si>
    <t>J0152</t>
  </si>
  <si>
    <t>J0152-DR-XL</t>
  </si>
  <si>
    <t>402-3950160-3035511</t>
  </si>
  <si>
    <t>408-4428779-1075541</t>
  </si>
  <si>
    <t>403-3686516-0655522</t>
  </si>
  <si>
    <t>406-3157796-1651517</t>
  </si>
  <si>
    <t>J0395-DR-XXL</t>
  </si>
  <si>
    <t>402-0226384-8738726</t>
  </si>
  <si>
    <t>406-3146498-7149151</t>
  </si>
  <si>
    <t>171-5903984-0305110</t>
  </si>
  <si>
    <t>408-4299454-4622723</t>
  </si>
  <si>
    <t>404-3529376-1809152</t>
  </si>
  <si>
    <t>406-6397577-5479515</t>
  </si>
  <si>
    <t>408-0343457-8432365</t>
  </si>
  <si>
    <t>405-1056837-0070719</t>
  </si>
  <si>
    <t>408-4371959-5785121</t>
  </si>
  <si>
    <t>J0209-DR-L</t>
  </si>
  <si>
    <t>402-1769286-1392333</t>
  </si>
  <si>
    <t>J0219</t>
  </si>
  <si>
    <t>J0219-BL-XXL</t>
  </si>
  <si>
    <t>402-2523336-3817902</t>
  </si>
  <si>
    <t>406-7318479-5334701</t>
  </si>
  <si>
    <t>405-0598876-1792316</t>
  </si>
  <si>
    <t>171-2044117-2483512</t>
  </si>
  <si>
    <t>405-1518094-8122700</t>
  </si>
  <si>
    <t>BL099</t>
  </si>
  <si>
    <t>BL099-L</t>
  </si>
  <si>
    <t>171-5605037-9248335</t>
  </si>
  <si>
    <t>408-3381857-0421115</t>
  </si>
  <si>
    <t>408-7929552-7076310</t>
  </si>
  <si>
    <t>JNE3798-KR-S</t>
  </si>
  <si>
    <t>408-9926700-8633134</t>
  </si>
  <si>
    <t>408-8610194-3493928</t>
  </si>
  <si>
    <t>404-5818181-2194761</t>
  </si>
  <si>
    <t>404-4986192-8218712</t>
  </si>
  <si>
    <t>407-8675974-4001952</t>
  </si>
  <si>
    <t>402-0487627-3255545</t>
  </si>
  <si>
    <t>JNE3798-KR-XXL</t>
  </si>
  <si>
    <t>406-4427711-8634763</t>
  </si>
  <si>
    <t>402-6560166-7413904</t>
  </si>
  <si>
    <t>406-0573548-4495540</t>
  </si>
  <si>
    <t>405-7943249-2302711</t>
  </si>
  <si>
    <t>407-3236156-8133906</t>
  </si>
  <si>
    <t>408-3434507-0925927</t>
  </si>
  <si>
    <t>407-2748850-6339541</t>
  </si>
  <si>
    <t>407-2065511-6005140</t>
  </si>
  <si>
    <t>408-9982347-0698715</t>
  </si>
  <si>
    <t>402-3759199-3177943</t>
  </si>
  <si>
    <t>408-8612054-3041138</t>
  </si>
  <si>
    <t>407-3621058-5564305</t>
  </si>
  <si>
    <t>403-4936397-0008352</t>
  </si>
  <si>
    <t>402-7819604-3103500</t>
  </si>
  <si>
    <t>408-5354886-9357959</t>
  </si>
  <si>
    <t>407-0012174-7444359</t>
  </si>
  <si>
    <t>407-7614843-0951556</t>
  </si>
  <si>
    <t>408-5982361-9059536</t>
  </si>
  <si>
    <t>405-9897070-1381946</t>
  </si>
  <si>
    <t>403-6709338-0137164</t>
  </si>
  <si>
    <t>171-2834072-202273139</t>
  </si>
  <si>
    <t>406-5446619-3681924</t>
  </si>
  <si>
    <t>J0209-DR-XL</t>
  </si>
  <si>
    <t>171-1619926-1450704</t>
  </si>
  <si>
    <t>J0335-DR-S</t>
  </si>
  <si>
    <t>406-9610690-4459564</t>
  </si>
  <si>
    <t>405-3885266-7013123</t>
  </si>
  <si>
    <t>171-4514676-6892340</t>
  </si>
  <si>
    <t>408-6486291-3031559</t>
  </si>
  <si>
    <t>408-0846492-5145960</t>
  </si>
  <si>
    <t>171-8404376-3666752</t>
  </si>
  <si>
    <t>J0152-DR-L</t>
  </si>
  <si>
    <t>402-8304283-9398750</t>
  </si>
  <si>
    <t>407-4576441-1741963</t>
  </si>
  <si>
    <t>JNE3800-KR-M</t>
  </si>
  <si>
    <t>407-4224673-5416320</t>
  </si>
  <si>
    <t>171-6562759-4468325</t>
  </si>
  <si>
    <t>405-5596145-5151522</t>
  </si>
  <si>
    <t>407-3139802-6319544</t>
  </si>
  <si>
    <t>171-9563849-8305110</t>
  </si>
  <si>
    <t>J0341-DR-XXXL</t>
  </si>
  <si>
    <t>405-0340746-8021146</t>
  </si>
  <si>
    <t>405-9611928-0778751</t>
  </si>
  <si>
    <t>402-3409979-3686701</t>
  </si>
  <si>
    <t>JNE3905</t>
  </si>
  <si>
    <t>JNE3905-DR-L</t>
  </si>
  <si>
    <t>405-3627714-9705927</t>
  </si>
  <si>
    <t>406-2993364-3493910</t>
  </si>
  <si>
    <t>407-6328125-4170745</t>
  </si>
  <si>
    <t>171-2361787-7498720</t>
  </si>
  <si>
    <t>405-6886678-6158709</t>
  </si>
  <si>
    <t>171-0547664-9399519</t>
  </si>
  <si>
    <t>403-8639214-6240350</t>
  </si>
  <si>
    <t>403-7844036-1725918</t>
  </si>
  <si>
    <t>403-7647927-1706704</t>
  </si>
  <si>
    <t>408-7169909-0417962</t>
  </si>
  <si>
    <t>407-2038602-3755523</t>
  </si>
  <si>
    <t>JNE3881</t>
  </si>
  <si>
    <t>JNE3881-DR-XXL</t>
  </si>
  <si>
    <t>405-5157218-7300327</t>
  </si>
  <si>
    <t>171-7523180-2397117</t>
  </si>
  <si>
    <t>407-5565642-5101967</t>
  </si>
  <si>
    <t>J0295-DR-M</t>
  </si>
  <si>
    <t>407-3032148-6253931</t>
  </si>
  <si>
    <t>171-9275242-4227537</t>
  </si>
  <si>
    <t>JNE3905-DR-XXL</t>
  </si>
  <si>
    <t>406-9585706-7137958</t>
  </si>
  <si>
    <t>JNE3800-KR-A-XS</t>
  </si>
  <si>
    <t>171-6903990-6033964</t>
  </si>
  <si>
    <t>J0216</t>
  </si>
  <si>
    <t>J0216-BL-M</t>
  </si>
  <si>
    <t>403-7905121-4719525</t>
  </si>
  <si>
    <t>JNE3905-DR-XXXL</t>
  </si>
  <si>
    <t>408-3096238-4155557</t>
  </si>
  <si>
    <t>402-4404733-0917907</t>
  </si>
  <si>
    <t>171-4042937-3794722</t>
  </si>
  <si>
    <t>408-2316532-8445102</t>
  </si>
  <si>
    <t>407-8392488-8238734</t>
  </si>
  <si>
    <t>406-4151301-0505144</t>
  </si>
  <si>
    <t>402-0220901-3700358</t>
  </si>
  <si>
    <t>407-0795671-4816367</t>
  </si>
  <si>
    <t>171-7924645-2192322</t>
  </si>
  <si>
    <t>JNE3798-KR-A-XXXL</t>
  </si>
  <si>
    <t>403-3003861-5876332</t>
  </si>
  <si>
    <t>JNE3904</t>
  </si>
  <si>
    <t>JNE3904-DR-M</t>
  </si>
  <si>
    <t>171-7833040-1365933</t>
  </si>
  <si>
    <t>408-2136554-2969907</t>
  </si>
  <si>
    <t>JNE3710-DR-XXXL</t>
  </si>
  <si>
    <t>406-0096358-9607569</t>
  </si>
  <si>
    <t>404-2557224-3279566</t>
  </si>
  <si>
    <t>J0335-DR-XXL</t>
  </si>
  <si>
    <t>405-8592894-9930711</t>
  </si>
  <si>
    <t>408-4448488-5996369</t>
  </si>
  <si>
    <t>171-4093689-5726722</t>
  </si>
  <si>
    <t>408-2107852-0816352</t>
  </si>
  <si>
    <t>406-6895979-2889150</t>
  </si>
  <si>
    <t>J0220</t>
  </si>
  <si>
    <t>J0220-BL-L</t>
  </si>
  <si>
    <t>171-3572061-3603514</t>
  </si>
  <si>
    <t>402-2751345-7487559</t>
  </si>
  <si>
    <t>J0217-BL-S</t>
  </si>
  <si>
    <t>408-5341602-9834754</t>
  </si>
  <si>
    <t>406-1203327-3031542</t>
  </si>
  <si>
    <t>405-1760150-2633940</t>
  </si>
  <si>
    <t>171-2466720-0865950</t>
  </si>
  <si>
    <t>405-0998166-1612324</t>
  </si>
  <si>
    <t>406-2604506-0533125</t>
  </si>
  <si>
    <t>405-2402262-4161142</t>
  </si>
  <si>
    <t>406-0810536-1862715</t>
  </si>
  <si>
    <t>J0219-BL-S</t>
  </si>
  <si>
    <t>406-4814708-2836314</t>
  </si>
  <si>
    <t>407-8628064-1862743</t>
  </si>
  <si>
    <t>JNE3709</t>
  </si>
  <si>
    <t>JNE3709-DR-XL</t>
  </si>
  <si>
    <t>407-4476703-5575556</t>
  </si>
  <si>
    <t>408-1334175-202290753</t>
  </si>
  <si>
    <t>407-6334082-5649910</t>
  </si>
  <si>
    <t>407-2801236-3184346</t>
  </si>
  <si>
    <t>403-9314247-8961152</t>
  </si>
  <si>
    <t>402-9210026-6913107</t>
  </si>
  <si>
    <t>405-9331197-1994729</t>
  </si>
  <si>
    <t>405-3249649-5199557</t>
  </si>
  <si>
    <t>J0302</t>
  </si>
  <si>
    <t>J0302-DR-XXL</t>
  </si>
  <si>
    <t>406-7498905-9840323</t>
  </si>
  <si>
    <t>JNE3798-KR-A-XXL</t>
  </si>
  <si>
    <t>171-4278396-6081943</t>
  </si>
  <si>
    <t>404-1472570-9371503</t>
  </si>
  <si>
    <t>408-7889893-4629907</t>
  </si>
  <si>
    <t>403-5239046-6543522</t>
  </si>
  <si>
    <t>405-0932332-6652359</t>
  </si>
  <si>
    <t>JNE3625-DR-M</t>
  </si>
  <si>
    <t>402-4148500-4341944</t>
  </si>
  <si>
    <t>JNE3905-DR-M</t>
  </si>
  <si>
    <t>405-3235985-7528348</t>
  </si>
  <si>
    <t>JNE3798-KR-A-XS</t>
  </si>
  <si>
    <t>403-6211758-7399548</t>
  </si>
  <si>
    <t>404-4357489-7977940</t>
  </si>
  <si>
    <t>402-5698785-7057917</t>
  </si>
  <si>
    <t>407-6755231-0470706</t>
  </si>
  <si>
    <t>408-0318131-4587539</t>
  </si>
  <si>
    <t>402-3117530-9702739</t>
  </si>
  <si>
    <t>402-4416964-6755536</t>
  </si>
  <si>
    <t>J0397-DR-XXXL</t>
  </si>
  <si>
    <t>171-5838064-7337118</t>
  </si>
  <si>
    <t>J0209-DR-M</t>
  </si>
  <si>
    <t>403-1758183-9641143</t>
  </si>
  <si>
    <t>406-7033265-0192363</t>
  </si>
  <si>
    <t>403-4792787-3486709</t>
  </si>
  <si>
    <t>J0106-KR-M</t>
  </si>
  <si>
    <t>404-5515092-1959561</t>
  </si>
  <si>
    <t>403-9067125-7726740</t>
  </si>
  <si>
    <t>404-9764691-4274768</t>
  </si>
  <si>
    <t>404-2538219-3097143</t>
  </si>
  <si>
    <t>J0212-DR-XL</t>
  </si>
  <si>
    <t>171-2479334-9324300</t>
  </si>
  <si>
    <t>171-1133544-9051522</t>
  </si>
  <si>
    <t>405-1980051-0373931</t>
  </si>
  <si>
    <t>403-7222830-5678727</t>
  </si>
  <si>
    <t>405-3893506-5131543</t>
  </si>
  <si>
    <t>407-0600072-0959549</t>
  </si>
  <si>
    <t>171-1850325-6841103</t>
  </si>
  <si>
    <t>J0306-DR-XS</t>
  </si>
  <si>
    <t>404-5900055-5321127</t>
  </si>
  <si>
    <t>404-4127343-5196345</t>
  </si>
  <si>
    <t>403-6548438-8782741</t>
  </si>
  <si>
    <t>405-2994007-4625158</t>
  </si>
  <si>
    <t>408-4393100-202267550</t>
  </si>
  <si>
    <t>404-4959240-4068311</t>
  </si>
  <si>
    <t>404-1834722-4248320</t>
  </si>
  <si>
    <t>J0295-DR-XXXL</t>
  </si>
  <si>
    <t>405-1000611-9544306</t>
  </si>
  <si>
    <t>407-4894814-6385139</t>
  </si>
  <si>
    <t>403-2064486-8327508</t>
  </si>
  <si>
    <t>J0161</t>
  </si>
  <si>
    <t>J0161-DR-XS</t>
  </si>
  <si>
    <t>405-7547835-6479548</t>
  </si>
  <si>
    <t>406-5389582-2784325</t>
  </si>
  <si>
    <t>408-5455332-7555562</t>
  </si>
  <si>
    <t>402-2167488-9837957</t>
  </si>
  <si>
    <t>406-1114136-1321929</t>
  </si>
  <si>
    <t>407-8047624-0677143</t>
  </si>
  <si>
    <t>407-4527397-2173907</t>
  </si>
  <si>
    <t>408-4686513-4382719</t>
  </si>
  <si>
    <t>406-8541860-3005945</t>
  </si>
  <si>
    <t>407-7549923-1962760</t>
  </si>
  <si>
    <t>408-2196108-0365924</t>
  </si>
  <si>
    <t>171-0985573-1766713</t>
  </si>
  <si>
    <t>407-3646861-8989968</t>
  </si>
  <si>
    <t>J0306-DR-L</t>
  </si>
  <si>
    <t>403-4908433-2578704</t>
  </si>
  <si>
    <t>JNE3800-KR-A-S</t>
  </si>
  <si>
    <t>171-2933503-0181938</t>
  </si>
  <si>
    <t>408-5339718-8611562</t>
  </si>
  <si>
    <t>402-7636613-6949958</t>
  </si>
  <si>
    <t>402-0281176-5793972</t>
  </si>
  <si>
    <t>JNE3881-DR-XL</t>
  </si>
  <si>
    <t>406-9400202-2932362</t>
  </si>
  <si>
    <t>407-1736313-7319521</t>
  </si>
  <si>
    <t>JNE3798-KR-XL</t>
  </si>
  <si>
    <t>171-5393144-1314712</t>
  </si>
  <si>
    <t>403-1648497-9893945</t>
  </si>
  <si>
    <t>JNE3798-KR-A-XL</t>
  </si>
  <si>
    <t>171-9993443-4221961</t>
  </si>
  <si>
    <t>402-2852126-2831504</t>
  </si>
  <si>
    <t>171-0594228-6649103</t>
  </si>
  <si>
    <t>171-4244542-6621121</t>
  </si>
  <si>
    <t>403-6978334-4266730</t>
  </si>
  <si>
    <t>405-3941109-6167531</t>
  </si>
  <si>
    <t>171-3338833-8381939</t>
  </si>
  <si>
    <t>J0341-DR-XS</t>
  </si>
  <si>
    <t>171-8215922-7344319</t>
  </si>
  <si>
    <t>408-0188608-2757967</t>
  </si>
  <si>
    <t>403-9462133-8401925</t>
  </si>
  <si>
    <t>402-4021726-0469103</t>
  </si>
  <si>
    <t>171-6662265-8908336</t>
  </si>
  <si>
    <t>171-7217278-2575523</t>
  </si>
  <si>
    <t>408-8300621-9585116</t>
  </si>
  <si>
    <t>JNE3869-DR-XS</t>
  </si>
  <si>
    <t>408-4121947-5325914</t>
  </si>
  <si>
    <t>407-1097957-4499539</t>
  </si>
  <si>
    <t>407-2142256-5217135</t>
  </si>
  <si>
    <t>407-2492560-7043526</t>
  </si>
  <si>
    <t>402-5725211-8489919</t>
  </si>
  <si>
    <t>171-9743854-1607540</t>
  </si>
  <si>
    <t>403-1431311-8976333</t>
  </si>
  <si>
    <t>JNE3800-KR-A-XL</t>
  </si>
  <si>
    <t>403-2305500-1987535</t>
  </si>
  <si>
    <t>403-8869760-5133111</t>
  </si>
  <si>
    <t>407-0097826-2881154</t>
  </si>
  <si>
    <t>402-6598524-6828345</t>
  </si>
  <si>
    <t>JNE3800-KR-XL</t>
  </si>
  <si>
    <t>407-9987929-2369958</t>
  </si>
  <si>
    <t>406-7870008-5794702</t>
  </si>
  <si>
    <t>406-2888189-4512362</t>
  </si>
  <si>
    <t>171-2194188-7144326</t>
  </si>
  <si>
    <t>407-8358712-8637162</t>
  </si>
  <si>
    <t>408-0452041-3721933</t>
  </si>
  <si>
    <t>402-3504498-8134716</t>
  </si>
  <si>
    <t>405-9664078-8413145</t>
  </si>
  <si>
    <t>171-0985211-3014717</t>
  </si>
  <si>
    <t>406-3173728-8721949</t>
  </si>
  <si>
    <t>171-7132227-8854756</t>
  </si>
  <si>
    <t>407-3283122-7381968</t>
  </si>
  <si>
    <t>407-4049206-3273125</t>
  </si>
  <si>
    <t>171-2802534-9962701</t>
  </si>
  <si>
    <t>J0401-DR-XS</t>
  </si>
  <si>
    <t>408-8154275-9383546</t>
  </si>
  <si>
    <t>402-3024374-5033102</t>
  </si>
  <si>
    <t>403-8751192-3620347</t>
  </si>
  <si>
    <t>406-6823420-4000310</t>
  </si>
  <si>
    <t>402-6170932-4560351</t>
  </si>
  <si>
    <t>405-1596365-6161967</t>
  </si>
  <si>
    <t>403-8686952-4861107</t>
  </si>
  <si>
    <t>402-9514134-6057951</t>
  </si>
  <si>
    <t>405-7390734-9768325</t>
  </si>
  <si>
    <t>J0332-DR-XS</t>
  </si>
  <si>
    <t>402-3864869-3125130</t>
  </si>
  <si>
    <t>403-8437892-9556306</t>
  </si>
  <si>
    <t>408-6056332-6393130</t>
  </si>
  <si>
    <t>402-7401546-6170758</t>
  </si>
  <si>
    <t>171-4320580-2142752</t>
  </si>
  <si>
    <t>403-5995803-1764331</t>
  </si>
  <si>
    <t>406-0162713-4298778</t>
  </si>
  <si>
    <t>JNE3710-DR-XXL</t>
  </si>
  <si>
    <t>407-0255160-3730761</t>
  </si>
  <si>
    <t>402-9164359-7265167</t>
  </si>
  <si>
    <t>407-1788791-1781154</t>
  </si>
  <si>
    <t>403-0007132-2186708</t>
  </si>
  <si>
    <t>407-0001840-2455557</t>
  </si>
  <si>
    <t>408-3174599-3949938</t>
  </si>
  <si>
    <t>407-6739760-4998717</t>
  </si>
  <si>
    <t>406-7068366-1117901</t>
  </si>
  <si>
    <t>171-6043487-9445123</t>
  </si>
  <si>
    <t>404-6787753-7303535</t>
  </si>
  <si>
    <t>J0400-DR-XXXL</t>
  </si>
  <si>
    <t>407-5409460-9869915</t>
  </si>
  <si>
    <t>407-3278009-4856357</t>
  </si>
  <si>
    <t>405-3140660-2733964</t>
  </si>
  <si>
    <t>403-1627818-0669942</t>
  </si>
  <si>
    <t>407-3177147-8829968</t>
  </si>
  <si>
    <t>407-7961360-4509948</t>
  </si>
  <si>
    <t>406-6929913-6532326</t>
  </si>
  <si>
    <t>404-2339367-4429145</t>
  </si>
  <si>
    <t>171-8855595-3106762</t>
  </si>
  <si>
    <t>J0210</t>
  </si>
  <si>
    <t>J0210-DR-XXXL</t>
  </si>
  <si>
    <t>407-2662155-4178711</t>
  </si>
  <si>
    <t>J0001</t>
  </si>
  <si>
    <t>J0001-DR-XXXL</t>
  </si>
  <si>
    <t>408-1591006-4622710</t>
  </si>
  <si>
    <t>J0106-KR-L</t>
  </si>
  <si>
    <t>408-7706369-0576338</t>
  </si>
  <si>
    <t>J0152-DR-S</t>
  </si>
  <si>
    <t>405-7102046-4522700</t>
  </si>
  <si>
    <t>406-1705535-2593962</t>
  </si>
  <si>
    <t>408-5450802-9105116</t>
  </si>
  <si>
    <t>405-8135797-6337149</t>
  </si>
  <si>
    <t>171-4291240-6162732</t>
  </si>
  <si>
    <t>408-7081850-4041101</t>
  </si>
  <si>
    <t>407-5604080-9844342</t>
  </si>
  <si>
    <t>405-9761143-3296330</t>
  </si>
  <si>
    <t>403-2798924-0940329</t>
  </si>
  <si>
    <t>408-3874340-6698765</t>
  </si>
  <si>
    <t>JNE3710-DR-S</t>
  </si>
  <si>
    <t>404-5592185-1487551</t>
  </si>
  <si>
    <t>J0106-KR-XXL</t>
  </si>
  <si>
    <t>403-2867376-8678747</t>
  </si>
  <si>
    <t>403-4778495-4034745</t>
  </si>
  <si>
    <t>407-4779472-5153167</t>
  </si>
  <si>
    <t>402-3032521-2181161</t>
  </si>
  <si>
    <t>404-3658949-7077150</t>
  </si>
  <si>
    <t>405-7618537-0339527</t>
  </si>
  <si>
    <t>171-0426440-1485161</t>
  </si>
  <si>
    <t>407-8154708-0421934</t>
  </si>
  <si>
    <t>407-6707918-8845941</t>
  </si>
  <si>
    <t>402-7318059-7916300</t>
  </si>
  <si>
    <t>403-7449151-0288326</t>
  </si>
  <si>
    <t>171-7509259-5648310</t>
  </si>
  <si>
    <t>J0243-DR-XXL</t>
  </si>
  <si>
    <t>407-4164423-1997924</t>
  </si>
  <si>
    <t>402-3783712-3792355</t>
  </si>
  <si>
    <t>J0295-DR-XXL</t>
  </si>
  <si>
    <t>408-2707810-2788328</t>
  </si>
  <si>
    <t>403-4286035-4903509</t>
  </si>
  <si>
    <t>408-0507410-7304358</t>
  </si>
  <si>
    <t>404-1321567-9073925</t>
  </si>
  <si>
    <t>406-0505814-3967515</t>
  </si>
  <si>
    <t>408-3499400-1803535</t>
  </si>
  <si>
    <t>171-1524237-5105940</t>
  </si>
  <si>
    <t>BL104-L</t>
  </si>
  <si>
    <t>402-0428176-8979563</t>
  </si>
  <si>
    <t>408-7271709-9757939</t>
  </si>
  <si>
    <t>408-9048875-5501141</t>
  </si>
  <si>
    <t>402-3230158-8057957</t>
  </si>
  <si>
    <t>403-8321517-3531545</t>
  </si>
  <si>
    <t>407-0169979-8135503</t>
  </si>
  <si>
    <t>403-3582606-4616355</t>
  </si>
  <si>
    <t>406-4081609-0600339</t>
  </si>
  <si>
    <t>405-4703761-9065123</t>
  </si>
  <si>
    <t>J0295-DR-S</t>
  </si>
  <si>
    <t>403-9757968-6459532</t>
  </si>
  <si>
    <t>405-8880312-2865120</t>
  </si>
  <si>
    <t>403-6759504-1164325</t>
  </si>
  <si>
    <t>407-3460656-8845110</t>
  </si>
  <si>
    <t>406-8109401-202282746</t>
  </si>
  <si>
    <t>406-202263214-2487567</t>
  </si>
  <si>
    <t>406-2011656-2352344</t>
  </si>
  <si>
    <t>407-8667148-9747530</t>
  </si>
  <si>
    <t>J0415</t>
  </si>
  <si>
    <t>J0415-DR-L</t>
  </si>
  <si>
    <t>171-7640718-7261102</t>
  </si>
  <si>
    <t>408-7235858-3692346</t>
  </si>
  <si>
    <t>407-6176843-6129932</t>
  </si>
  <si>
    <t>407-2425534-0941920</t>
  </si>
  <si>
    <t>406-5449660-1878700</t>
  </si>
  <si>
    <t>403-7329411-8837906</t>
  </si>
  <si>
    <t>405-9052158-8179545</t>
  </si>
  <si>
    <t>406-9710279-3811512</t>
  </si>
  <si>
    <t>406-9697490-9593154</t>
  </si>
  <si>
    <t>405-3610680-8843549</t>
  </si>
  <si>
    <t>408-5201940-3506731</t>
  </si>
  <si>
    <t>403-1259791-1911564</t>
  </si>
  <si>
    <t>406-2167592-2727502</t>
  </si>
  <si>
    <t>408-6143308-5731540</t>
  </si>
  <si>
    <t>405-6894696-3720349</t>
  </si>
  <si>
    <t>406-7693081-9295538</t>
  </si>
  <si>
    <t>403-1251689-7813124</t>
  </si>
  <si>
    <t>406-8490800-0825948</t>
  </si>
  <si>
    <t>408-7920748-3483510</t>
  </si>
  <si>
    <t>407-9355806-9901114</t>
  </si>
  <si>
    <t>J0339-DR-XS</t>
  </si>
  <si>
    <t>405-1451435-4999508</t>
  </si>
  <si>
    <t>404-5745139-0286721</t>
  </si>
  <si>
    <t>171-2499405-8666743</t>
  </si>
  <si>
    <t>402-7197421-0039535</t>
  </si>
  <si>
    <t>402-0665963-4250713</t>
  </si>
  <si>
    <t>404-9169468-3204359</t>
  </si>
  <si>
    <t>J0415-DR-M</t>
  </si>
  <si>
    <t>407-5677122-5342735</t>
  </si>
  <si>
    <t>404-1398890-0933960</t>
  </si>
  <si>
    <t>404-8036507-5448317</t>
  </si>
  <si>
    <t>405-9968478-9600365</t>
  </si>
  <si>
    <t>403-5686190-2187540</t>
  </si>
  <si>
    <t>407-6743121-8805119</t>
  </si>
  <si>
    <t>406-4132646-8942724</t>
  </si>
  <si>
    <t>402-9399820-8384301</t>
  </si>
  <si>
    <t>408-8082273-6361911</t>
  </si>
  <si>
    <t>J0216-BL-S</t>
  </si>
  <si>
    <t>406-4276112-6633901</t>
  </si>
  <si>
    <t>405-2722190-1193960</t>
  </si>
  <si>
    <t>405-6130966-3411567</t>
  </si>
  <si>
    <t>406-4301216-9245109</t>
  </si>
  <si>
    <t>407-1681901-9953906</t>
  </si>
  <si>
    <t>403-3706764-9237908</t>
  </si>
  <si>
    <t>408-8299284-6646716</t>
  </si>
  <si>
    <t>J0413-DR-XXXL</t>
  </si>
  <si>
    <t>402-0889950-8165137</t>
  </si>
  <si>
    <t>402-5428316-9200315</t>
  </si>
  <si>
    <t>408-0290999-5302701</t>
  </si>
  <si>
    <t>406-8349146-7463558</t>
  </si>
  <si>
    <t>406-202291402-5026717</t>
  </si>
  <si>
    <t>404-3668130-6131535</t>
  </si>
  <si>
    <t>405-4599148-3961106</t>
  </si>
  <si>
    <t>405-6827896-1784369</t>
  </si>
  <si>
    <t>404-6968357-9473147</t>
  </si>
  <si>
    <t>171-6525563-8877103</t>
  </si>
  <si>
    <t>407-5012676-9089946</t>
  </si>
  <si>
    <t>J0335-DR-XXXL</t>
  </si>
  <si>
    <t>404-4519896-7628350</t>
  </si>
  <si>
    <t>404-8470738-3538765</t>
  </si>
  <si>
    <t>406-1766988-1024335</t>
  </si>
  <si>
    <t>408-1539870-8998712</t>
  </si>
  <si>
    <t>406-0395870-3519506</t>
  </si>
  <si>
    <t>407-2314973-8866747</t>
  </si>
  <si>
    <t>403-4561232-5834708</t>
  </si>
  <si>
    <t>402-5759788-8402731</t>
  </si>
  <si>
    <t>402-5950465-0531568</t>
  </si>
  <si>
    <t>404-9884088-0127503</t>
  </si>
  <si>
    <t>403-4142851-2043569</t>
  </si>
  <si>
    <t>403-2618529-9765958</t>
  </si>
  <si>
    <t>403-2758157-4596301</t>
  </si>
  <si>
    <t>408-2535736-6777127</t>
  </si>
  <si>
    <t>407-9016079-0697908</t>
  </si>
  <si>
    <t>407-1836333-2572365</t>
  </si>
  <si>
    <t>171-3651255-1927554</t>
  </si>
  <si>
    <t>J0207-DR-XS</t>
  </si>
  <si>
    <t>406-0318054-5874709</t>
  </si>
  <si>
    <t>406-4076957-1518756</t>
  </si>
  <si>
    <t>171-5546918-6878716</t>
  </si>
  <si>
    <t>406-9427426-9553115</t>
  </si>
  <si>
    <t>404-5904962-2599527</t>
  </si>
  <si>
    <t>406-5807465-8386701</t>
  </si>
  <si>
    <t>408-7162207-3293104</t>
  </si>
  <si>
    <t>402-2914022-4033166</t>
  </si>
  <si>
    <t>407-6637689-4187506</t>
  </si>
  <si>
    <t>405-8576152-3210703</t>
  </si>
  <si>
    <t>402-1709477-2999522</t>
  </si>
  <si>
    <t>405-7843464-1301946</t>
  </si>
  <si>
    <t>408-7338293-9101140</t>
  </si>
  <si>
    <t>407-2601824-0968303</t>
  </si>
  <si>
    <t>403-7284635-7904340</t>
  </si>
  <si>
    <t>171-8952114-4898735</t>
  </si>
  <si>
    <t>403-7132829-2857162</t>
  </si>
  <si>
    <t>408-0773300-5800315</t>
  </si>
  <si>
    <t>406-0126156-9692319</t>
  </si>
  <si>
    <t>403-1539849-9521931</t>
  </si>
  <si>
    <t>406-6361940-3102757</t>
  </si>
  <si>
    <t>407-9209355-8320334</t>
  </si>
  <si>
    <t>BL104-S</t>
  </si>
  <si>
    <t>405-5454366-4217942</t>
  </si>
  <si>
    <t>407-0375021-2579515</t>
  </si>
  <si>
    <t>171-2558971-0496346</t>
  </si>
  <si>
    <t>403-6953148-9621136</t>
  </si>
  <si>
    <t>171-5763601-9728309</t>
  </si>
  <si>
    <t>403-1098130-5391539</t>
  </si>
  <si>
    <t>403-3301692-7200319</t>
  </si>
  <si>
    <t>404-5109896-0989927</t>
  </si>
  <si>
    <t>406-2684296-202223505</t>
  </si>
  <si>
    <t>404-6408067-5553939</t>
  </si>
  <si>
    <t>406-0502002-4564361</t>
  </si>
  <si>
    <t>406-4677577-1256326</t>
  </si>
  <si>
    <t>407-0447657-9930727</t>
  </si>
  <si>
    <t>402-2079806-9047511</t>
  </si>
  <si>
    <t>407-7014853-7632301</t>
  </si>
  <si>
    <t>JNE3881-DR-XXXL</t>
  </si>
  <si>
    <t>407-6324697-1133143</t>
  </si>
  <si>
    <t>407-7674414-1710710</t>
  </si>
  <si>
    <t>407-1738930-7519559</t>
  </si>
  <si>
    <t>406-0882694-7456321</t>
  </si>
  <si>
    <t>403-9028998-4903529</t>
  </si>
  <si>
    <t>404-7178086-9649140</t>
  </si>
  <si>
    <t>J0243-DR-L</t>
  </si>
  <si>
    <t>404-1216236-4601107</t>
  </si>
  <si>
    <t>407-2883233-2581933</t>
  </si>
  <si>
    <t>406-2790457-2117114</t>
  </si>
  <si>
    <t>405-202224525-4092369</t>
  </si>
  <si>
    <t>406-5993087-0537907</t>
  </si>
  <si>
    <t>408-5807021-0223566</t>
  </si>
  <si>
    <t>405-0122146-0317907</t>
  </si>
  <si>
    <t>402-0527602-0897905</t>
  </si>
  <si>
    <t>JNE3881-DR-L</t>
  </si>
  <si>
    <t>406-9306166-5533123</t>
  </si>
  <si>
    <t>403-3020212-0662757</t>
  </si>
  <si>
    <t>408-1112842-3581145</t>
  </si>
  <si>
    <t>405-7324827-8361136</t>
  </si>
  <si>
    <t>171-0144277-9139545</t>
  </si>
  <si>
    <t>J0106-KR-S</t>
  </si>
  <si>
    <t>171-1579769-1152313</t>
  </si>
  <si>
    <t>408-7400457-0276325</t>
  </si>
  <si>
    <t>402-1232786-8702720</t>
  </si>
  <si>
    <t>404-3842578-6877961</t>
  </si>
  <si>
    <t>171-8727763-6081159</t>
  </si>
  <si>
    <t>408-3884762-7031551</t>
  </si>
  <si>
    <t>J0216-BL-XXL</t>
  </si>
  <si>
    <t>408-2109845-3685105</t>
  </si>
  <si>
    <t>406-3574462-202273901</t>
  </si>
  <si>
    <t>402-8942599-2434714</t>
  </si>
  <si>
    <t>J0212-DR-M</t>
  </si>
  <si>
    <t>404-9028082-202274742</t>
  </si>
  <si>
    <t>406-3955867-2137961</t>
  </si>
  <si>
    <t>171-1965254-6471545</t>
  </si>
  <si>
    <t>406-1824062-3464361</t>
  </si>
  <si>
    <t>406-0616113-7113154</t>
  </si>
  <si>
    <t>403-7717251-2138764</t>
  </si>
  <si>
    <t>407-7968965-1184311</t>
  </si>
  <si>
    <t>171-9773358-4882725</t>
  </si>
  <si>
    <t>402-7469379-4978736</t>
  </si>
  <si>
    <t>404-2332747-8442728</t>
  </si>
  <si>
    <t>405-9565820-0735568</t>
  </si>
  <si>
    <t>408-1018850-0669910</t>
  </si>
  <si>
    <t>171-3543552-7227522</t>
  </si>
  <si>
    <t>407-1730007-9243523</t>
  </si>
  <si>
    <t>406-3347216-9407539</t>
  </si>
  <si>
    <t>408-4840676-8013125</t>
  </si>
  <si>
    <t>403-3002876-9142761</t>
  </si>
  <si>
    <t>403-3280875-7644346</t>
  </si>
  <si>
    <t>404-5201352-2389905</t>
  </si>
  <si>
    <t>171-9446317-4592366</t>
  </si>
  <si>
    <t>405-0738869-1888303</t>
  </si>
  <si>
    <t>405-7797652-6349113</t>
  </si>
  <si>
    <t>403-1913747-4809928</t>
  </si>
  <si>
    <t>404-3414470-8867529</t>
  </si>
  <si>
    <t>405-4489745-1103569</t>
  </si>
  <si>
    <t>405-8939267-9746717</t>
  </si>
  <si>
    <t>406-8620062-1589128</t>
  </si>
  <si>
    <t>407-2037175-5516323</t>
  </si>
  <si>
    <t>402-202203636-8714756</t>
  </si>
  <si>
    <t>407-8375002-6216314</t>
  </si>
  <si>
    <t>407-4017759-2839533</t>
  </si>
  <si>
    <t>404-6081960-1633905</t>
  </si>
  <si>
    <t>406-9650412-1819525</t>
  </si>
  <si>
    <t>405-2926876-9808318</t>
  </si>
  <si>
    <t>171-0774475-202264346</t>
  </si>
  <si>
    <t>403-6922099-5375521</t>
  </si>
  <si>
    <t>402-7572338-0769149</t>
  </si>
  <si>
    <t>404-5884733-3854714</t>
  </si>
  <si>
    <t>171-1164053-2984344</t>
  </si>
  <si>
    <t>404-7672072-5954713</t>
  </si>
  <si>
    <t>407-6963137-4679561</t>
  </si>
  <si>
    <t>405-8947940-2845113</t>
  </si>
  <si>
    <t>402-8219660-0033924</t>
  </si>
  <si>
    <t>171-4142404-0182710</t>
  </si>
  <si>
    <t>403-3324326-6622748</t>
  </si>
  <si>
    <t>404-6266581-1537925</t>
  </si>
  <si>
    <t>404-5698293-4437969</t>
  </si>
  <si>
    <t>405-8260862-4615515</t>
  </si>
  <si>
    <t>405-5913565-3410751</t>
  </si>
  <si>
    <t>171-0171858-1117152</t>
  </si>
  <si>
    <t>408-7687426-8849922</t>
  </si>
  <si>
    <t>403-7279810-9041903</t>
  </si>
  <si>
    <t>408-3633226-8277908</t>
  </si>
  <si>
    <t>408-4481908-3581111</t>
  </si>
  <si>
    <t>403-5898827-8458720</t>
  </si>
  <si>
    <t>402-0966586-4141902</t>
  </si>
  <si>
    <t>J0332-DR-XXL</t>
  </si>
  <si>
    <t>171-2610310-6489930</t>
  </si>
  <si>
    <t>405-5120336-6038756</t>
  </si>
  <si>
    <t>408-4575032-6182767</t>
  </si>
  <si>
    <t>402-7612915-9163508</t>
  </si>
  <si>
    <t>407-4820606-6961140</t>
  </si>
  <si>
    <t>404-2981256-2083530</t>
  </si>
  <si>
    <t>402-7929899-2453964</t>
  </si>
  <si>
    <t>405-6061275-3253159</t>
  </si>
  <si>
    <t>402-7282311-7396350</t>
  </si>
  <si>
    <t>JNE3881-DR-M</t>
  </si>
  <si>
    <t>408-4249824-7357115</t>
  </si>
  <si>
    <t>407-1742000-8805130</t>
  </si>
  <si>
    <t>403-0963753-3857121</t>
  </si>
  <si>
    <t>171-6977235-8766761</t>
  </si>
  <si>
    <t>171-9793550-5997957</t>
  </si>
  <si>
    <t>408-0103032-6028344</t>
  </si>
  <si>
    <t>408-2453639-8562749</t>
  </si>
  <si>
    <t>JNE3625-DR-L</t>
  </si>
  <si>
    <t>402-7502781-4982716</t>
  </si>
  <si>
    <t>406-0134560-7514747</t>
  </si>
  <si>
    <t>403-4208413-7433157</t>
  </si>
  <si>
    <t>404-0273252-7325954</t>
  </si>
  <si>
    <t>J0152-DR-XXL</t>
  </si>
  <si>
    <t>406-2595355-3937958</t>
  </si>
  <si>
    <t>406-1226580-5541119</t>
  </si>
  <si>
    <t>404-7944133-5992302</t>
  </si>
  <si>
    <t>405-1008719-0996337</t>
  </si>
  <si>
    <t>402-4309329-2537912</t>
  </si>
  <si>
    <t>406-202202196-6325102</t>
  </si>
  <si>
    <t>JNE3869-DR-M</t>
  </si>
  <si>
    <t>404-9334337-4545125</t>
  </si>
  <si>
    <t>JNE3709-DR-S</t>
  </si>
  <si>
    <t>171-3477628-5729928</t>
  </si>
  <si>
    <t>403-4682204-3156367</t>
  </si>
  <si>
    <t>406-9423965-2430722</t>
  </si>
  <si>
    <t>402-9934979-8018709</t>
  </si>
  <si>
    <t>407-6582229-6312334</t>
  </si>
  <si>
    <t>404-3601801-8433932</t>
  </si>
  <si>
    <t>171-1114528-7785103</t>
  </si>
  <si>
    <t>403-1332699-6029966</t>
  </si>
  <si>
    <t>402-1901818-1951550</t>
  </si>
  <si>
    <t>402-3545611-8393945</t>
  </si>
  <si>
    <t>403-8189894-2991527</t>
  </si>
  <si>
    <t>408-3771800-4035561</t>
  </si>
  <si>
    <t>BL104-M</t>
  </si>
  <si>
    <t>406-6747505-1381166</t>
  </si>
  <si>
    <t>405-2414470-5994749</t>
  </si>
  <si>
    <t>403-0254325-5207528</t>
  </si>
  <si>
    <t>404-8063948-202231569</t>
  </si>
  <si>
    <t>406-8840038-3145140</t>
  </si>
  <si>
    <t>403-2009851-4817933</t>
  </si>
  <si>
    <t>407-8215845-4720330</t>
  </si>
  <si>
    <t>402-9453615-4129124</t>
  </si>
  <si>
    <t>171-0630525-0842725</t>
  </si>
  <si>
    <t>402-0346097-3559573</t>
  </si>
  <si>
    <t>406-0721876-7542705</t>
  </si>
  <si>
    <t>171-6639029-0595535</t>
  </si>
  <si>
    <t>402-9661542-3097968</t>
  </si>
  <si>
    <t>406-2838893-7195567</t>
  </si>
  <si>
    <t>402-4342424-3819513</t>
  </si>
  <si>
    <t>404-3445216-2609959</t>
  </si>
  <si>
    <t>404-0103538-0087535</t>
  </si>
  <si>
    <t>403-5286655-3171568</t>
  </si>
  <si>
    <t>405-5340355-4722715</t>
  </si>
  <si>
    <t>171-9738633-1753110</t>
  </si>
  <si>
    <t>407-7649178-4413900</t>
  </si>
  <si>
    <t>404-0974753-3554753</t>
  </si>
  <si>
    <t>406-1364249-5041908</t>
  </si>
  <si>
    <t>JNE3709-DR-XXL</t>
  </si>
  <si>
    <t>405-7968418-5761924</t>
  </si>
  <si>
    <t>403-4295639-0207504</t>
  </si>
  <si>
    <t>408-5241776-0977924</t>
  </si>
  <si>
    <t>J0157-DR-S</t>
  </si>
  <si>
    <t>404-9834862-8636343</t>
  </si>
  <si>
    <t>171-1452392-2824304</t>
  </si>
  <si>
    <t>407-7443919-5644306</t>
  </si>
  <si>
    <t>171-9312008-2123563</t>
  </si>
  <si>
    <t>403-8742269-1693947</t>
  </si>
  <si>
    <t>408-1247386-2157109</t>
  </si>
  <si>
    <t>404-3317335-6395525</t>
  </si>
  <si>
    <t>405-6376780-1702759</t>
  </si>
  <si>
    <t>402-4542921-8005114</t>
  </si>
  <si>
    <t>404-2376006-4677950</t>
  </si>
  <si>
    <t>404-6559787-8905107</t>
  </si>
  <si>
    <t>JNE3791</t>
  </si>
  <si>
    <t>JNE3791-DR-XXL</t>
  </si>
  <si>
    <t>404-3891368-7556317</t>
  </si>
  <si>
    <t>171-7173124-7979515</t>
  </si>
  <si>
    <t>405-4311714-8296338</t>
  </si>
  <si>
    <t>402-8949868-6186741</t>
  </si>
  <si>
    <t>405-0598615-5144324</t>
  </si>
  <si>
    <t>403-0151001-6841953</t>
  </si>
  <si>
    <t>402-7922727-2468354</t>
  </si>
  <si>
    <t>403-2750298-5011506</t>
  </si>
  <si>
    <t>405-9848715-7705966</t>
  </si>
  <si>
    <t>402-0349491-4103563</t>
  </si>
  <si>
    <t>402-4852877-2582750</t>
  </si>
  <si>
    <t>405-8235461-3933152</t>
  </si>
  <si>
    <t>404-1242113-5062713</t>
  </si>
  <si>
    <t>403-2548952-7609967</t>
  </si>
  <si>
    <t>404-8928651-8074706</t>
  </si>
  <si>
    <t>J0415-DR-XXXL</t>
  </si>
  <si>
    <t>406-0874097-7190726</t>
  </si>
  <si>
    <t>171-3837852-2729915</t>
  </si>
  <si>
    <t>J0207-DR-XXL</t>
  </si>
  <si>
    <t>402-1706632-4085914</t>
  </si>
  <si>
    <t>403-0896901-6269156</t>
  </si>
  <si>
    <t>402-4971299-3916332</t>
  </si>
  <si>
    <t>406-0248825-3232344</t>
  </si>
  <si>
    <t>404-3255030-8005924</t>
  </si>
  <si>
    <t>404-4165685-6901945</t>
  </si>
  <si>
    <t>407-4092029-1173116</t>
  </si>
  <si>
    <t>171-2075393-1538750</t>
  </si>
  <si>
    <t>405-8671879-0440314</t>
  </si>
  <si>
    <t>402-6959888-3627567</t>
  </si>
  <si>
    <t>405-4384623-0464369</t>
  </si>
  <si>
    <t>407-3688547-6780326</t>
  </si>
  <si>
    <t>403-6483941-8663531</t>
  </si>
  <si>
    <t>402-3165611-7027559</t>
  </si>
  <si>
    <t>407-2686502-4680351</t>
  </si>
  <si>
    <t>404-1967359-2574736</t>
  </si>
  <si>
    <t>406-2792809-7236312</t>
  </si>
  <si>
    <t>J0212-DR-S</t>
  </si>
  <si>
    <t>405-4089185-2561167</t>
  </si>
  <si>
    <t>405-7947897-0657162</t>
  </si>
  <si>
    <t>403-0406825-4372315</t>
  </si>
  <si>
    <t>407-1455315-5726715</t>
  </si>
  <si>
    <t>405-6234764-6194764</t>
  </si>
  <si>
    <t>403-7846570-7048320</t>
  </si>
  <si>
    <t>J0005-DR-B-M</t>
  </si>
  <si>
    <t>406-0689159-0242757</t>
  </si>
  <si>
    <t>J0305</t>
  </si>
  <si>
    <t>J0305-DR-XS</t>
  </si>
  <si>
    <t>407-4857583-202209165</t>
  </si>
  <si>
    <t>404-6898603-4829903</t>
  </si>
  <si>
    <t>406-8472224-3077137</t>
  </si>
  <si>
    <t>405-2383296-3131567</t>
  </si>
  <si>
    <t>405-1600509-4142756</t>
  </si>
  <si>
    <t>406-9265647-6802749</t>
  </si>
  <si>
    <t>J0157-DR-L</t>
  </si>
  <si>
    <t>404-9277712-0274753</t>
  </si>
  <si>
    <t>JNE3791-DR-XS</t>
  </si>
  <si>
    <t>408-7145734-8929165</t>
  </si>
  <si>
    <t>404-7582960-4685104</t>
  </si>
  <si>
    <t>408-3292144-2149913</t>
  </si>
  <si>
    <t>406-6701161-1759501</t>
  </si>
  <si>
    <t>403-8529721-8657963</t>
  </si>
  <si>
    <t>405-6903577-7248367</t>
  </si>
  <si>
    <t>404-2159704-1634704</t>
  </si>
  <si>
    <t>402-5758364-3901944</t>
  </si>
  <si>
    <t>171-5429018-2472344</t>
  </si>
  <si>
    <t>JNE3869-DR-L</t>
  </si>
  <si>
    <t>402-4399555-3152306</t>
  </si>
  <si>
    <t>403-4515771-3237931</t>
  </si>
  <si>
    <t>405-0863793-5096316</t>
  </si>
  <si>
    <t>404-9188379-0275560</t>
  </si>
  <si>
    <t>408-8765163-6278703</t>
  </si>
  <si>
    <t>407-6936627-6032327</t>
  </si>
  <si>
    <t>402-4006823-6516353</t>
  </si>
  <si>
    <t>171-2843718-4730729</t>
  </si>
  <si>
    <t>408-8027078-0917139</t>
  </si>
  <si>
    <t>403-6235640-0789954</t>
  </si>
  <si>
    <t>J0413-DR-L</t>
  </si>
  <si>
    <t>404-4830696-2589903</t>
  </si>
  <si>
    <t>J0159</t>
  </si>
  <si>
    <t>J0159-DR-L</t>
  </si>
  <si>
    <t>406-1899984-9288350</t>
  </si>
  <si>
    <t>171-8417652-0689903</t>
  </si>
  <si>
    <t>402-2408993-6148358</t>
  </si>
  <si>
    <t>402-6616228-0047554</t>
  </si>
  <si>
    <t>J0413-DR-XS</t>
  </si>
  <si>
    <t>403-4583408-5196309</t>
  </si>
  <si>
    <t>404-4055487-8125105</t>
  </si>
  <si>
    <t>402-2771868-6328324</t>
  </si>
  <si>
    <t>405-1444029-0734705</t>
  </si>
  <si>
    <t>403-9757265-8195504</t>
  </si>
  <si>
    <t>406-5143513-9408323</t>
  </si>
  <si>
    <t>407-6929363-0719501</t>
  </si>
  <si>
    <t>407-0162651-3660310</t>
  </si>
  <si>
    <t>171-9100889-7650715</t>
  </si>
  <si>
    <t>406-6386351-0848349</t>
  </si>
  <si>
    <t>405-7330207-4437963</t>
  </si>
  <si>
    <t>403-5636547-4971530</t>
  </si>
  <si>
    <t>407-9143448-0039516</t>
  </si>
  <si>
    <t>407-0649202-0251504</t>
  </si>
  <si>
    <t>JNE3791-DR-L</t>
  </si>
  <si>
    <t>403-0170268-9205151</t>
  </si>
  <si>
    <t>JNE3798-KR-A-L</t>
  </si>
  <si>
    <t>406-2917105-0289101</t>
  </si>
  <si>
    <t>171-2089824-7230750</t>
  </si>
  <si>
    <t>405-0990816-1418769</t>
  </si>
  <si>
    <t>404-3180875-1469123</t>
  </si>
  <si>
    <t>171-9755170-7978756</t>
  </si>
  <si>
    <t>171-8539254-5098719</t>
  </si>
  <si>
    <t>402-0503522-6434715</t>
  </si>
  <si>
    <t>404-0046230-0712344</t>
  </si>
  <si>
    <t>402-8198768-4997940</t>
  </si>
  <si>
    <t>171-4854120-3289114</t>
  </si>
  <si>
    <t>402-3710886-6233963</t>
  </si>
  <si>
    <t>405-2402335-6370700</t>
  </si>
  <si>
    <t>408-7168540-2190735</t>
  </si>
  <si>
    <t>404-8942737-9125108</t>
  </si>
  <si>
    <t>J0298</t>
  </si>
  <si>
    <t>J0298-DR-XS</t>
  </si>
  <si>
    <t>402-8479833-8419551</t>
  </si>
  <si>
    <t>403-3419994-7311500</t>
  </si>
  <si>
    <t>402-7289400-9295545</t>
  </si>
  <si>
    <t>407-2584123-2818753</t>
  </si>
  <si>
    <t>171-1558439-1570714</t>
  </si>
  <si>
    <t>408-2367497-1028350</t>
  </si>
  <si>
    <t>171-3482098-0744332</t>
  </si>
  <si>
    <t>407-0330187-7753927</t>
  </si>
  <si>
    <t>407-9272124-1398743</t>
  </si>
  <si>
    <t>405-202244385-2720353</t>
  </si>
  <si>
    <t>407-7718771-4000323</t>
  </si>
  <si>
    <t>171-8797327-2365964</t>
  </si>
  <si>
    <t>404-6708067-2528319</t>
  </si>
  <si>
    <t>J0332-DR-XL</t>
  </si>
  <si>
    <t>407-6385365-6840359</t>
  </si>
  <si>
    <t>408-0941661-7247534</t>
  </si>
  <si>
    <t>JNE3905-DR-XS</t>
  </si>
  <si>
    <t>407-5228774-3973158</t>
  </si>
  <si>
    <t>J0306-DR-XL</t>
  </si>
  <si>
    <t>403-0412139-5154749</t>
  </si>
  <si>
    <t>403-6757052-6615526</t>
  </si>
  <si>
    <t>405-4436610-6545904</t>
  </si>
  <si>
    <t>408-2875760-0024316</t>
  </si>
  <si>
    <t>402-9471386-0005911</t>
  </si>
  <si>
    <t>403-7139397-7761168</t>
  </si>
  <si>
    <t>402-7303406-9705953</t>
  </si>
  <si>
    <t>403-6501365-8243522</t>
  </si>
  <si>
    <t>402-6975745-2191512</t>
  </si>
  <si>
    <t>408-0160711-0268331</t>
  </si>
  <si>
    <t>J0210-DR-S</t>
  </si>
  <si>
    <t>171-7130304-8285119</t>
  </si>
  <si>
    <t>171-8009798-7330730</t>
  </si>
  <si>
    <t>407-9881858-8588321</t>
  </si>
  <si>
    <t>171-2036940-8783553</t>
  </si>
  <si>
    <t>408-4374508-7999551</t>
  </si>
  <si>
    <t>404-2915626-5861958</t>
  </si>
  <si>
    <t>408-1142382-6897125</t>
  </si>
  <si>
    <t>JNE3791-DR-XXXL</t>
  </si>
  <si>
    <t>403-3025319-9105954</t>
  </si>
  <si>
    <t>171-7122562-3076303</t>
  </si>
  <si>
    <t>406-8905769-1524302</t>
  </si>
  <si>
    <t>408-2039615-5087518</t>
  </si>
  <si>
    <t>407-3768422-4773133</t>
  </si>
  <si>
    <t>407-8641020-9652353</t>
  </si>
  <si>
    <t>402-5819685-1366710</t>
  </si>
  <si>
    <t>402-8857623-6483536</t>
  </si>
  <si>
    <t>402-4360034-9281135</t>
  </si>
  <si>
    <t>408-8286310-4935563</t>
  </si>
  <si>
    <t>JNE3709-DR-XS</t>
  </si>
  <si>
    <t>403-8371068-9569953</t>
  </si>
  <si>
    <t>407-2817185-6936367</t>
  </si>
  <si>
    <t>J0217-BL-XL</t>
  </si>
  <si>
    <t>171-2010598-6721139</t>
  </si>
  <si>
    <t>408-0923242-5385957</t>
  </si>
  <si>
    <t>408-2837969-3351545</t>
  </si>
  <si>
    <t>403-0415596-9854755</t>
  </si>
  <si>
    <t>402-6590291-6716362</t>
  </si>
  <si>
    <t>JNE3870-DR-XS</t>
  </si>
  <si>
    <t>408-2026580-1631509</t>
  </si>
  <si>
    <t>407-6987529-0757906</t>
  </si>
  <si>
    <t>405-6462079-8005902</t>
  </si>
  <si>
    <t>404-4158727-7949903</t>
  </si>
  <si>
    <t>402-2455810-5973901</t>
  </si>
  <si>
    <t>407-9484687-1069165</t>
  </si>
  <si>
    <t>404-1361981-4334711</t>
  </si>
  <si>
    <t>406-9027238-8081100</t>
  </si>
  <si>
    <t>403-7761682-6368320</t>
  </si>
  <si>
    <t>406-0136471-3911555</t>
  </si>
  <si>
    <t>402-5268292-0394711</t>
  </si>
  <si>
    <t>408-1288869-4865937</t>
  </si>
  <si>
    <t>406-2523338-1535507</t>
  </si>
  <si>
    <t>403-9489316-9849152</t>
  </si>
  <si>
    <t>JNE3798-KR-A-S</t>
  </si>
  <si>
    <t>171-8473229-8252335</t>
  </si>
  <si>
    <t>408-8885973-1357108</t>
  </si>
  <si>
    <t>404-9259755-1991519</t>
  </si>
  <si>
    <t>403-1397993-6701163</t>
  </si>
  <si>
    <t>171-7979925-3018755</t>
  </si>
  <si>
    <t>402-9578313-3909159</t>
  </si>
  <si>
    <t>J0397-DR-XS</t>
  </si>
  <si>
    <t>405-7279618-0009923</t>
  </si>
  <si>
    <t>J0400-DR-S</t>
  </si>
  <si>
    <t>407-1002953-202293935</t>
  </si>
  <si>
    <t>402-1213791-7909109</t>
  </si>
  <si>
    <t>407-2960363-2119524</t>
  </si>
  <si>
    <t>407-6816459-4897965</t>
  </si>
  <si>
    <t>J0081-DR-XL</t>
  </si>
  <si>
    <t>403-4958886-9343506</t>
  </si>
  <si>
    <t>171-2063866-4820350</t>
  </si>
  <si>
    <t>403-1789346-8009132</t>
  </si>
  <si>
    <t>407-5068953-4772310</t>
  </si>
  <si>
    <t>407-3405948-6370719</t>
  </si>
  <si>
    <t>403-6094171-8832305</t>
  </si>
  <si>
    <t>JNE3905-DR-XL</t>
  </si>
  <si>
    <t>403-2894081-8567515</t>
  </si>
  <si>
    <t>J0216-BL-XL</t>
  </si>
  <si>
    <t>404-9456793-6360353</t>
  </si>
  <si>
    <t>J0219-BL-XL</t>
  </si>
  <si>
    <t>408-6078220-3112354</t>
  </si>
  <si>
    <t>J0105</t>
  </si>
  <si>
    <t>J0105-KR-L</t>
  </si>
  <si>
    <t>405-5188439-4944303</t>
  </si>
  <si>
    <t>J0333-DR-XXL</t>
  </si>
  <si>
    <t>403-4830389-1123505</t>
  </si>
  <si>
    <t>J0401-DR-XXXL</t>
  </si>
  <si>
    <t>405-4915253-1559528</t>
  </si>
  <si>
    <t>405-7255929-6845163</t>
  </si>
  <si>
    <t>405-7770995-3574723</t>
  </si>
  <si>
    <t>406-9975124-7121968</t>
  </si>
  <si>
    <t>404-1221967-8122717</t>
  </si>
  <si>
    <t>406-0910383-0461105</t>
  </si>
  <si>
    <t>407-3581702-6269120</t>
  </si>
  <si>
    <t>408-5833311-0811511</t>
  </si>
  <si>
    <t>402-3166551-9940316</t>
  </si>
  <si>
    <t>J0157-DR-XXL</t>
  </si>
  <si>
    <t>403-2003390-3218743</t>
  </si>
  <si>
    <t>408-5352926-8225956</t>
  </si>
  <si>
    <t>171-3507679-1428317</t>
  </si>
  <si>
    <t>JNE3904-DR-XL</t>
  </si>
  <si>
    <t>402-9640716-3845900</t>
  </si>
  <si>
    <t>403-9568843-3653132</t>
  </si>
  <si>
    <t>402-0977325-3504341</t>
  </si>
  <si>
    <t>405-4589935-3865908</t>
  </si>
  <si>
    <t>406-4024976-8273955</t>
  </si>
  <si>
    <t>406-2921455-3327555</t>
  </si>
  <si>
    <t>405-0028632-1550719</t>
  </si>
  <si>
    <t>406-2112275-7491536</t>
  </si>
  <si>
    <t>406-0450133-9129127</t>
  </si>
  <si>
    <t>407-1545931-9597956</t>
  </si>
  <si>
    <t>171-7308471-3795553</t>
  </si>
  <si>
    <t>406-6338024-2969162</t>
  </si>
  <si>
    <t>403-9147095-8637919</t>
  </si>
  <si>
    <t>405-6244123-8306728</t>
  </si>
  <si>
    <t>171-5533998-6808330</t>
  </si>
  <si>
    <t>404-1755109-4698716</t>
  </si>
  <si>
    <t>407-0909855-6593161</t>
  </si>
  <si>
    <t>403-9110437-6761151</t>
  </si>
  <si>
    <t>403-1604799-2169943</t>
  </si>
  <si>
    <t>405-0865124-7865913</t>
  </si>
  <si>
    <t>171-9411999-0186729</t>
  </si>
  <si>
    <t>403-3385852-7038757</t>
  </si>
  <si>
    <t>407-9419615-8996338</t>
  </si>
  <si>
    <t>402-2508857-8135568</t>
  </si>
  <si>
    <t>406-1826313-4037946</t>
  </si>
  <si>
    <t>J0207-DR-L</t>
  </si>
  <si>
    <t>403-3521154-6112340</t>
  </si>
  <si>
    <t>JNE3709-DR-L</t>
  </si>
  <si>
    <t>406-9863508-8157920</t>
  </si>
  <si>
    <t>405-5964602-6276302</t>
  </si>
  <si>
    <t>405-1674021-3365164</t>
  </si>
  <si>
    <t>J0207-DR-S</t>
  </si>
  <si>
    <t>171-7251825-1943539</t>
  </si>
  <si>
    <t>407-5060001-1777913</t>
  </si>
  <si>
    <t>404-7628686-4275502</t>
  </si>
  <si>
    <t>406-4726224-4889945</t>
  </si>
  <si>
    <t>408-6869309-5921945</t>
  </si>
  <si>
    <t>402-9932799-0701155</t>
  </si>
  <si>
    <t>171-3661052-5239500</t>
  </si>
  <si>
    <t>402-9141729-5885106</t>
  </si>
  <si>
    <t>J0215-BL-XL</t>
  </si>
  <si>
    <t>171-6612796-6982738</t>
  </si>
  <si>
    <t>407-3686529-6338708</t>
  </si>
  <si>
    <t>408-5678950-5836326</t>
  </si>
  <si>
    <t>406-5661253-7244369</t>
  </si>
  <si>
    <t>406-4630970-5537151</t>
  </si>
  <si>
    <t>JNE3625-DR-XL</t>
  </si>
  <si>
    <t>171-4919908-2348366</t>
  </si>
  <si>
    <t>406-8966677-4482712</t>
  </si>
  <si>
    <t>408-8995810-1477919</t>
  </si>
  <si>
    <t>403-2397404-4941100</t>
  </si>
  <si>
    <t>J0153-DR-XL</t>
  </si>
  <si>
    <t>405-2501789-1695507</t>
  </si>
  <si>
    <t>402-0855641-3553130</t>
  </si>
  <si>
    <t>407-1629806-8957944</t>
  </si>
  <si>
    <t>JNE3706-DR-XL</t>
  </si>
  <si>
    <t>404-2391449-6341928</t>
  </si>
  <si>
    <t>171-4942109-5278701</t>
  </si>
  <si>
    <t>407-1355249-4116304</t>
  </si>
  <si>
    <t>402-7877358-6720301</t>
  </si>
  <si>
    <t>405-7771154-1835549</t>
  </si>
  <si>
    <t>406-2140959-1328366</t>
  </si>
  <si>
    <t>404-1465947-1734721</t>
  </si>
  <si>
    <t>405-4945057-9376333</t>
  </si>
  <si>
    <t>403-4356905-8220365</t>
  </si>
  <si>
    <t>405-7462960-4728301</t>
  </si>
  <si>
    <t>JNE3904-DR-L</t>
  </si>
  <si>
    <t>171-7122868-8135521</t>
  </si>
  <si>
    <t>405-9938041-9565130</t>
  </si>
  <si>
    <t>408-1466076-4962706</t>
  </si>
  <si>
    <t>171-7948891-2505145</t>
  </si>
  <si>
    <t>402-2076783-3400333</t>
  </si>
  <si>
    <t>408-8490743-3028349</t>
  </si>
  <si>
    <t>406-2798745-3128361</t>
  </si>
  <si>
    <t>J0157-DR-XS</t>
  </si>
  <si>
    <t>407-0622210-6994741</t>
  </si>
  <si>
    <t>407-7670498-3916345</t>
  </si>
  <si>
    <t>J0243-DR-S</t>
  </si>
  <si>
    <t>405-4724097-1016369</t>
  </si>
  <si>
    <r>
      <t xml:space="preserve">Refer to the DATASET. 
Use </t>
    </r>
    <r>
      <rPr>
        <b/>
        <u/>
        <sz val="14"/>
        <color theme="1"/>
        <rFont val="Calibri"/>
        <family val="2"/>
        <scheme val="minor"/>
      </rPr>
      <t>MATCH and INDEX</t>
    </r>
    <r>
      <rPr>
        <b/>
        <sz val="14"/>
        <color theme="1"/>
        <rFont val="Calibri"/>
        <family val="2"/>
        <scheme val="minor"/>
      </rPr>
      <t xml:space="preserve"> functions to display the information required below.</t>
    </r>
  </si>
  <si>
    <t>405-0089185-2561167</t>
  </si>
  <si>
    <r>
      <t xml:space="preserve">Refer to the DATASET. 
Use </t>
    </r>
    <r>
      <rPr>
        <b/>
        <u/>
        <sz val="14"/>
        <color theme="1"/>
        <rFont val="Calibri"/>
        <family val="2"/>
        <scheme val="minor"/>
      </rPr>
      <t>VLOOKUP/HLOOKUP</t>
    </r>
    <r>
      <rPr>
        <b/>
        <sz val="14"/>
        <color theme="1"/>
        <rFont val="Calibri"/>
        <family val="2"/>
        <scheme val="minor"/>
      </rPr>
      <t xml:space="preserve"> functions to display the information required below.</t>
    </r>
  </si>
  <si>
    <t>VLOOKUP</t>
  </si>
  <si>
    <t>HLOOKUP</t>
  </si>
  <si>
    <t>Product SKU</t>
  </si>
  <si>
    <t>Discount</t>
  </si>
  <si>
    <t>Amount (before discount)</t>
  </si>
  <si>
    <t>Amount (after Discount)</t>
  </si>
  <si>
    <t>Months</t>
  </si>
  <si>
    <t>05-Feb</t>
  </si>
  <si>
    <t>06-Feb</t>
  </si>
  <si>
    <t>TRANSACTION DETAILS</t>
  </si>
  <si>
    <r>
      <t xml:space="preserve">Instructions: </t>
    </r>
    <r>
      <rPr>
        <b/>
        <sz val="11"/>
        <color theme="1"/>
        <rFont val="Calibri"/>
        <family val="2"/>
        <scheme val="minor"/>
      </rPr>
      <t xml:space="preserve">Use the VLOOKUP formula </t>
    </r>
  </si>
  <si>
    <t>Member ID</t>
  </si>
  <si>
    <t>Gender</t>
  </si>
  <si>
    <t>Budget</t>
  </si>
  <si>
    <t>MEMBER SALES ANALYSIS</t>
  </si>
  <si>
    <r>
      <t xml:space="preserve">Instructions: </t>
    </r>
    <r>
      <rPr>
        <b/>
        <sz val="11"/>
        <color theme="1"/>
        <rFont val="Calibri"/>
        <family val="2"/>
        <scheme val="minor"/>
      </rPr>
      <t>Use the appropriate statistics formula</t>
    </r>
  </si>
  <si>
    <t>Lowest order paid</t>
  </si>
  <si>
    <t>Highest order paid</t>
  </si>
  <si>
    <t>Average purchase</t>
  </si>
  <si>
    <t>id</t>
  </si>
  <si>
    <t>date</t>
  </si>
  <si>
    <t>member_id</t>
  </si>
  <si>
    <t>gender_num</t>
  </si>
  <si>
    <t>gender</t>
  </si>
  <si>
    <t>monthly_budget</t>
  </si>
  <si>
    <t>restaurant_id</t>
  </si>
  <si>
    <t xml:space="preserve">res_city </t>
  </si>
  <si>
    <t>food_type</t>
  </si>
  <si>
    <t>num_of_meals</t>
  </si>
  <si>
    <t>total_order</t>
  </si>
  <si>
    <t>1/1/2020</t>
  </si>
  <si>
    <t>F</t>
  </si>
  <si>
    <t>Kuantan</t>
  </si>
  <si>
    <t>Chicken</t>
  </si>
  <si>
    <t>2/1/2020</t>
  </si>
  <si>
    <t>Vegan</t>
  </si>
  <si>
    <t>3/1/2020</t>
  </si>
  <si>
    <t>Cheese</t>
  </si>
  <si>
    <t>Beef</t>
  </si>
  <si>
    <t>5/1/2020</t>
  </si>
  <si>
    <t>6/1/2020</t>
  </si>
  <si>
    <t>7/1/2020</t>
  </si>
  <si>
    <t>8/1/2020</t>
  </si>
  <si>
    <t>9/1/2020</t>
  </si>
  <si>
    <t>10/1/2020</t>
  </si>
  <si>
    <t>11/1/2020</t>
  </si>
  <si>
    <t>13/1/2020</t>
  </si>
  <si>
    <t>14/1/2020</t>
  </si>
  <si>
    <t>17/1/2020</t>
  </si>
  <si>
    <t>20/1/2020</t>
  </si>
  <si>
    <t>21/1/2020</t>
  </si>
  <si>
    <t>22/1/2020</t>
  </si>
  <si>
    <t>23/1/2020</t>
  </si>
  <si>
    <t>24/1/2020</t>
  </si>
  <si>
    <t>25/1/2020</t>
  </si>
  <si>
    <t>Seafood</t>
  </si>
  <si>
    <t>27/1/2020</t>
  </si>
  <si>
    <t>29/1/2020</t>
  </si>
  <si>
    <t>30/1/2020</t>
  </si>
  <si>
    <t>31/1/2020</t>
  </si>
  <si>
    <t>3/2/2020</t>
  </si>
  <si>
    <t>4/2/2020</t>
  </si>
  <si>
    <t>6/2/2020</t>
  </si>
  <si>
    <t>8/2/2020</t>
  </si>
  <si>
    <t>9/2/2020</t>
  </si>
  <si>
    <t>10/2/2020</t>
  </si>
  <si>
    <t>11/2/2020</t>
  </si>
  <si>
    <t>12/2/2020</t>
  </si>
  <si>
    <t>13/2/2020</t>
  </si>
  <si>
    <t>14/2/2020</t>
  </si>
  <si>
    <t>15/2/2020</t>
  </si>
  <si>
    <t>16/2/2020</t>
  </si>
  <si>
    <t>17/2/2020</t>
  </si>
  <si>
    <t>18/2/2020</t>
  </si>
  <si>
    <t>20/2/2020</t>
  </si>
  <si>
    <t>23/2/2020</t>
  </si>
  <si>
    <t>25/2/2020</t>
  </si>
  <si>
    <t>26/2/2020</t>
  </si>
  <si>
    <t>27/2/2020</t>
  </si>
  <si>
    <t>28/2/2020</t>
  </si>
  <si>
    <t>1/3/2020</t>
  </si>
  <si>
    <t>2/3/2020</t>
  </si>
  <si>
    <t>4/3/2020</t>
  </si>
  <si>
    <t>7/3/2020</t>
  </si>
  <si>
    <t>9/3/2020</t>
  </si>
  <si>
    <t>10/3/2020</t>
  </si>
  <si>
    <t>12/3/2020</t>
  </si>
  <si>
    <t>13/3/2020</t>
  </si>
  <si>
    <t>14/3/2020</t>
  </si>
  <si>
    <t>16/3/2020</t>
  </si>
  <si>
    <t>17/3/2020</t>
  </si>
  <si>
    <t>18/3/2020</t>
  </si>
  <si>
    <t>19/3/2020</t>
  </si>
  <si>
    <t>21/3/2020</t>
  </si>
  <si>
    <t>22/3/2020</t>
  </si>
  <si>
    <t>23/3/2020</t>
  </si>
  <si>
    <t>24/3/2020</t>
  </si>
  <si>
    <t>25/3/2020</t>
  </si>
  <si>
    <t>27/3/2020</t>
  </si>
  <si>
    <t>28/3/2020</t>
  </si>
  <si>
    <t>30/3/2020</t>
  </si>
  <si>
    <t>31/3/2020</t>
  </si>
  <si>
    <t>1/4/2020</t>
  </si>
  <si>
    <t>4/4/2020</t>
  </si>
  <si>
    <t>5/4/2020</t>
  </si>
  <si>
    <t>6/4/2020</t>
  </si>
  <si>
    <t>7/4/2020</t>
  </si>
  <si>
    <t>9/4/2020</t>
  </si>
  <si>
    <t>10/4/2020</t>
  </si>
  <si>
    <t>12/4/2020</t>
  </si>
  <si>
    <t>13/4/2020</t>
  </si>
  <si>
    <t>14/4/2020</t>
  </si>
  <si>
    <t>15/4/2020</t>
  </si>
  <si>
    <t>16/4/2020</t>
  </si>
  <si>
    <t>17/4/2020</t>
  </si>
  <si>
    <t>18/4/2020</t>
  </si>
  <si>
    <t>19/4/2020</t>
  </si>
  <si>
    <t>20/4/2020</t>
  </si>
  <si>
    <t>21/4/2020</t>
  </si>
  <si>
    <t>24/4/2020</t>
  </si>
  <si>
    <t>26/4/2020</t>
  </si>
  <si>
    <t>30/4/2020</t>
  </si>
  <si>
    <t>1/5/2020</t>
  </si>
  <si>
    <t>4/5/2020</t>
  </si>
  <si>
    <t>6/5/2020</t>
  </si>
  <si>
    <t>7/5/2020</t>
  </si>
  <si>
    <t>8/5/2020</t>
  </si>
  <si>
    <t>12/5/2020</t>
  </si>
  <si>
    <t>15/5/2020</t>
  </si>
  <si>
    <t>18/5/2020</t>
  </si>
  <si>
    <t>19/5/2020</t>
  </si>
  <si>
    <t>21/5/2020</t>
  </si>
  <si>
    <t>22/5/2020</t>
  </si>
  <si>
    <t>23/5/2020</t>
  </si>
  <si>
    <t>24/5/2020</t>
  </si>
  <si>
    <t>25/5/2020</t>
  </si>
  <si>
    <t>26/5/2020</t>
  </si>
  <si>
    <t>27/5/2020</t>
  </si>
  <si>
    <t>28/5/2020</t>
  </si>
  <si>
    <t>31/5/2020</t>
  </si>
  <si>
    <t>2/6/2020</t>
  </si>
  <si>
    <t>3/6/2020</t>
  </si>
  <si>
    <t>4/6/2020</t>
  </si>
  <si>
    <t>5/6/2020</t>
  </si>
  <si>
    <t>6/6/2020</t>
  </si>
  <si>
    <t>8/6/2020</t>
  </si>
  <si>
    <t>9/6/2020</t>
  </si>
  <si>
    <t>10/6/2020</t>
  </si>
  <si>
    <t>11/6/2020</t>
  </si>
  <si>
    <t>13/6/2020</t>
  </si>
  <si>
    <t>15/6/2020</t>
  </si>
  <si>
    <t>17/6/2020</t>
  </si>
  <si>
    <t>18/6/2020</t>
  </si>
  <si>
    <t>22/6/2020</t>
  </si>
  <si>
    <t>24/6/2020</t>
  </si>
  <si>
    <t>26/6/2020</t>
  </si>
  <si>
    <t>28/6/2020</t>
  </si>
  <si>
    <t>30/6/2020</t>
  </si>
  <si>
    <t>1/7/2020</t>
  </si>
  <si>
    <t>July</t>
  </si>
  <si>
    <t>4/1/2020</t>
  </si>
  <si>
    <t>12/1/2020</t>
  </si>
  <si>
    <t>16/1/2020</t>
  </si>
  <si>
    <t>19/1/2020</t>
  </si>
  <si>
    <t>26/1/2020</t>
  </si>
  <si>
    <t>5/2/2020</t>
  </si>
  <si>
    <t>7/2/2020</t>
  </si>
  <si>
    <t>19/2/2020</t>
  </si>
  <si>
    <t>21/2/2020</t>
  </si>
  <si>
    <t>22/2/2020</t>
  </si>
  <si>
    <t>24/2/2020</t>
  </si>
  <si>
    <t>5/3/2020</t>
  </si>
  <si>
    <t>6/3/2020</t>
  </si>
  <si>
    <t>11/3/2020</t>
  </si>
  <si>
    <t>15/3/2020</t>
  </si>
  <si>
    <t>20/3/2020</t>
  </si>
  <si>
    <t>26/3/2020</t>
  </si>
  <si>
    <t>29/3/2020</t>
  </si>
  <si>
    <t>2/4/2020</t>
  </si>
  <si>
    <t>3/4/2020</t>
  </si>
  <si>
    <t>11/4/2020</t>
  </si>
  <si>
    <t>27/4/2020</t>
  </si>
  <si>
    <t>28/4/2020</t>
  </si>
  <si>
    <t>29/4/2020</t>
  </si>
  <si>
    <t>2/5/2020</t>
  </si>
  <si>
    <t>10/5/2020</t>
  </si>
  <si>
    <t>11/5/2020</t>
  </si>
  <si>
    <t>14/5/2020</t>
  </si>
  <si>
    <t>16/5/2020</t>
  </si>
  <si>
    <t>17/5/2020</t>
  </si>
  <si>
    <t>20/5/2020</t>
  </si>
  <si>
    <t>29/5/2020</t>
  </si>
  <si>
    <t>7/6/2020</t>
  </si>
  <si>
    <t>12/6/2020</t>
  </si>
  <si>
    <t>14/6/2020</t>
  </si>
  <si>
    <t>20/6/2020</t>
  </si>
  <si>
    <t>25/6/2020</t>
  </si>
  <si>
    <t>29/6/2020</t>
  </si>
  <si>
    <t>1/2/2020</t>
  </si>
  <si>
    <t>8/4/2020</t>
  </si>
  <si>
    <t>22/4/2020</t>
  </si>
  <si>
    <t>25/4/2020</t>
  </si>
  <si>
    <t>3/5/2020</t>
  </si>
  <si>
    <t>5/5/2020</t>
  </si>
  <si>
    <t>13/5/2020</t>
  </si>
  <si>
    <t>1/6/2020</t>
  </si>
  <si>
    <t>16/6/2020</t>
  </si>
  <si>
    <t>23/6/2020</t>
  </si>
  <si>
    <t>15/1/2020</t>
  </si>
  <si>
    <t>18/1/2020</t>
  </si>
  <si>
    <t>28/1/2020</t>
  </si>
  <si>
    <t>2/2/2020</t>
  </si>
  <si>
    <t>3/3/2020</t>
  </si>
  <si>
    <t>8/3/2020</t>
  </si>
  <si>
    <t>Kuching</t>
  </si>
  <si>
    <t>23/4/2020</t>
  </si>
  <si>
    <t>9/5/2020</t>
  </si>
  <si>
    <t>30/5/2020</t>
  </si>
  <si>
    <t>19/6/2020</t>
  </si>
  <si>
    <t>21/6/2020</t>
  </si>
  <si>
    <t>27/6/2020</t>
  </si>
  <si>
    <t>Kuala Lumpur</t>
  </si>
  <si>
    <t>TASK 6 (6 marks):</t>
  </si>
  <si>
    <t xml:space="preserve">MONTE CARLO SIMULATION </t>
  </si>
  <si>
    <t xml:space="preserve">USING </t>
  </si>
  <si>
    <t>WHAT-IF ANALYSIS</t>
  </si>
  <si>
    <r>
      <t xml:space="preserve">Complete the following Monte Carlo Simulation for the company PROFIT spreadsheet model. </t>
    </r>
    <r>
      <rPr>
        <b/>
        <sz val="11"/>
        <color rgb="FFC00000"/>
        <rFont val="Calibri"/>
        <family val="2"/>
        <scheme val="minor"/>
      </rPr>
      <t>(Fill the yellow shaded area. Minimum number: 1000 times)</t>
    </r>
  </si>
  <si>
    <t>What-if Analysis</t>
  </si>
  <si>
    <t>Expected</t>
  </si>
  <si>
    <t>Standard Deviation</t>
  </si>
  <si>
    <t>Sequence#</t>
  </si>
  <si>
    <t>Profit</t>
  </si>
  <si>
    <t>Revenue</t>
  </si>
  <si>
    <t xml:space="preserve">Variable Cost </t>
  </si>
  <si>
    <t xml:space="preserve">Simulation </t>
  </si>
  <si>
    <t>c</t>
  </si>
  <si>
    <t xml:space="preserve">Simulation Summary </t>
  </si>
  <si>
    <t>Average (Mean)</t>
  </si>
  <si>
    <t>Min</t>
  </si>
  <si>
    <t>Max</t>
  </si>
  <si>
    <t>Risk of Loss</t>
  </si>
  <si>
    <t>Interpretation of Montecarlo Simulation Result:</t>
  </si>
  <si>
    <t>Total Enrolment</t>
  </si>
  <si>
    <t>Timeline</t>
  </si>
  <si>
    <t>Values</t>
  </si>
  <si>
    <t>Forecast</t>
  </si>
  <si>
    <t>Lower Confidence Bound</t>
  </si>
  <si>
    <t>Upper Confidence Bound</t>
  </si>
  <si>
    <t>Forecast(Values)</t>
  </si>
  <si>
    <t>Lower Confidence Bound(Values)</t>
  </si>
  <si>
    <t>Upper Confidence Bound(Values)</t>
  </si>
  <si>
    <t>Example 1: Deliver value to cell. Find approximate value from column 2 of lookup table.</t>
  </si>
  <si>
    <t>D</t>
  </si>
  <si>
    <t>C</t>
  </si>
  <si>
    <t>B</t>
  </si>
  <si>
    <t>A</t>
  </si>
  <si>
    <t>Score</t>
  </si>
  <si>
    <t>Grade</t>
  </si>
  <si>
    <t>Example 2:  Deliver value to cell. Find exact value from column 2 of lookup table.</t>
  </si>
  <si>
    <t>Product 1</t>
  </si>
  <si>
    <t>Product 2</t>
  </si>
  <si>
    <t>Product 3</t>
  </si>
  <si>
    <t>Product 4</t>
  </si>
  <si>
    <t>Product 5</t>
  </si>
  <si>
    <t>Example 3:  Deliver value to cell. Find value from column 2 &amp; 3. Use COLUMN function (tells you what column you are in).</t>
  </si>
  <si>
    <t>Description</t>
  </si>
  <si>
    <t>Clothes01</t>
  </si>
  <si>
    <t>Flying Range is 10</t>
  </si>
  <si>
    <t>Clothes02</t>
  </si>
  <si>
    <t>Flying Range is 20</t>
  </si>
  <si>
    <t>Clothes03</t>
  </si>
  <si>
    <t>Flying Range is 50</t>
  </si>
  <si>
    <t>Clothes04</t>
  </si>
  <si>
    <t>Flying Range is 60</t>
  </si>
  <si>
    <t>Clothes05</t>
  </si>
  <si>
    <t>Flying Range is 70</t>
  </si>
  <si>
    <t>Clothes06</t>
  </si>
  <si>
    <t>Flying Range is 80</t>
  </si>
  <si>
    <t>Clothes07</t>
  </si>
  <si>
    <t>Flying Range is 85</t>
  </si>
  <si>
    <t>Clothes08</t>
  </si>
  <si>
    <t>Flying Range is 110</t>
  </si>
  <si>
    <t>Clothes09</t>
  </si>
  <si>
    <t>Flying Range is 160</t>
  </si>
  <si>
    <t>Example 4: Use VLOOKUP to deliver a value to a formula.</t>
  </si>
  <si>
    <t>Days Late</t>
  </si>
  <si>
    <t>% Late Fee</t>
  </si>
  <si>
    <t>Balance</t>
  </si>
  <si>
    <t>Late Charge</t>
  </si>
  <si>
    <t>Example 5: Use multiple VLOOKUPs in 1 formula to deliver mutiple values to a formula. Also, Use IF function or IFERROR function to solve #N/A error problem</t>
  </si>
  <si>
    <t>Manufacturers Plus</t>
  </si>
  <si>
    <t>Income Statement</t>
  </si>
  <si>
    <t>Projected Net Income For The Years Ended December 31</t>
  </si>
  <si>
    <t>Net Revenues</t>
  </si>
  <si>
    <t>Net Income Before Income Taxes</t>
  </si>
  <si>
    <t>Tax Expense</t>
  </si>
  <si>
    <t>Net Income</t>
  </si>
  <si>
    <t>Tax Tables 2004</t>
  </si>
  <si>
    <t>If Taxable Income Is:</t>
  </si>
  <si>
    <t>VLOOKUP
Reference</t>
  </si>
  <si>
    <r>
      <t xml:space="preserve">Over </t>
    </r>
    <r>
      <rPr>
        <sz val="10"/>
        <rFont val="Arial"/>
        <family val="2"/>
      </rPr>
      <t>-</t>
    </r>
  </si>
  <si>
    <t>But Not Over</t>
  </si>
  <si>
    <t>Tax Amount From
Previous Bracket</t>
  </si>
  <si>
    <t>Tax Rate For
Remaining Amount</t>
  </si>
  <si>
    <t>Assumptions</t>
  </si>
  <si>
    <t>Increase In Sales</t>
  </si>
  <si>
    <t>Increase in Expenses</t>
  </si>
  <si>
    <t>Example 6: Create lookup_table in formula itself "hard code table into formula": 1) enclose the table in curly brackets { }; 2) column elements are separated by commas ,; 3) row elements are separated by semicolons ;. Use RANDBETWEEN to generate random integers (in 2003 you have to go to Tools menu, Add-ins, then check Analysis ToolPak".)</t>
  </si>
  <si>
    <t>Ahmad</t>
  </si>
  <si>
    <t>Ali</t>
  </si>
  <si>
    <t>Aisyah</t>
  </si>
  <si>
    <t>Husna</t>
  </si>
  <si>
    <t>Find Name Randomly</t>
  </si>
  <si>
    <t>H LOOKUP</t>
  </si>
  <si>
    <t>Total Unit Sold</t>
  </si>
  <si>
    <t>Forecast(Total Unit Sold)</t>
  </si>
  <si>
    <t>Lower Confidence Bound(Total Unit Sold)</t>
  </si>
  <si>
    <t>Upper Confidence Bound(Total Unit Sold)</t>
  </si>
  <si>
    <t>Residuals</t>
  </si>
  <si>
    <t>Predicted price</t>
  </si>
  <si>
    <t>Observation</t>
  </si>
  <si>
    <t>RESIDUAL OUTPUT</t>
  </si>
  <si>
    <r>
      <t xml:space="preserve">Y means dependent variable that is car price and result is </t>
    </r>
    <r>
      <rPr>
        <sz val="11"/>
        <color rgb="FF00B050"/>
        <rFont val="Calibri"/>
        <family val="2"/>
        <scheme val="minor"/>
      </rPr>
      <t>13939.02</t>
    </r>
  </si>
  <si>
    <t>Y</t>
  </si>
  <si>
    <t>curbweight</t>
  </si>
  <si>
    <t>carheight</t>
  </si>
  <si>
    <t>carwidth</t>
  </si>
  <si>
    <t>carlength</t>
  </si>
  <si>
    <t>Intercept</t>
  </si>
  <si>
    <t>Upper 95.0%</t>
  </si>
  <si>
    <t>Lower 95.0%</t>
  </si>
  <si>
    <t>Upper 95%</t>
  </si>
  <si>
    <t>Lower 95%</t>
  </si>
  <si>
    <t>P-value</t>
  </si>
  <si>
    <t>t Stat</t>
  </si>
  <si>
    <t>Standard Error</t>
  </si>
  <si>
    <t>Coefficients</t>
  </si>
  <si>
    <t>Total</t>
  </si>
  <si>
    <t>Residual</t>
  </si>
  <si>
    <t>Regression</t>
  </si>
  <si>
    <t>Significance F</t>
  </si>
  <si>
    <t>MS</t>
  </si>
  <si>
    <t>SS</t>
  </si>
  <si>
    <t>df</t>
  </si>
  <si>
    <t>ANOVA</t>
  </si>
  <si>
    <t>Observations</t>
  </si>
  <si>
    <t>Adjusted R Square</t>
  </si>
  <si>
    <t>R Square</t>
  </si>
  <si>
    <t>Multiple R</t>
  </si>
  <si>
    <t>Regression Statistics</t>
  </si>
  <si>
    <t>SUMMARY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</si>
</sst>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44" formatCode="_-&quot;RM&quot;* #,##0.00_-;\-&quot;RM&quot;* #,##0.00_-;_-&quot;RM&quot;* &quot;-&quot;??_-;_-@_-"/>
    <numFmt numFmtId="43" formatCode="_-* #,##0.00_-;\-* #,##0.00_-;_-* &quot;-&quot;??_-;_-@_-"/>
    <numFmt numFmtId="164" formatCode="_(&quot;$&quot;* #,##0_);_(&quot;$&quot;* \(#,##0\);_(&quot;$&quot;* &quot;-&quot;??_);_(@_)"/>
    <numFmt numFmtId="165" formatCode="\▼0.0%;\▼0.0%"/>
    <numFmt numFmtId="166" formatCode="_(* #,##0.00_);_(* \(#,##0.00\);_(* &quot;-&quot;??_);_(@_)"/>
    <numFmt numFmtId="167" formatCode="&quot;RM&quot;#,##0.00_);[Red]\(&quot;RM&quot;#,##0.00\)"/>
    <numFmt numFmtId="168" formatCode="_-&quot;$&quot;* #,##0.00_-;\-&quot;$&quot;* #,##0.00_-;_-&quot;$&quot;* &quot;-&quot;??_-;_-@_-"/>
    <numFmt numFmtId="169" formatCode="&quot;$&quot;#,##0.00"/>
    <numFmt numFmtId="170" formatCode="0.0%"/>
    <numFmt numFmtId="171" formatCode="_-* #,##0_-;\-* #,##0_-;_-* &quot;-&quot;??_-;_-@_-"/>
    <numFmt numFmtId="172" formatCode="_-[$RM-4409]* #,##0.00_-;\-[$RM-4409]* #,##0.00_-;_-[$RM-4409]* &quot;-&quot;??_-;_-@_-"/>
    <numFmt numFmtId="173" formatCode="_(* #,##0_);_(* \(#,##0\);_(* &quot;-&quot;_);_(@_)"/>
    <numFmt numFmtId="174" formatCode="[$-24409]m/d/yyyy;@"/>
    <numFmt numFmtId="175" formatCode="m/d/yyyy"/>
    <numFmt numFmtId="176" formatCode="&quot;$&quot;#,##0.00_);[Red]\(&quot;$&quot;#,##0.00\)"/>
    <numFmt numFmtId="177" formatCode="_(&quot;$&quot;* #,##0.00_);_(&quot;$&quot;* \(#,##0.00\);_(&quot;$&quot;* &quot;-&quot;??_);_(@_)"/>
    <numFmt numFmtId="178" formatCode="_(&quot;$&quot;* #,##0_);_(&quot;$&quot;* \(#,##0\);_(&quot;$&quot;* &quot;0&quot;_);_(@_)"/>
    <numFmt numFmtId="179" formatCode="_(* #,##0_);_(* \(#,##0\);_(* &quot;0&quot;_);_(@_)"/>
  </numFmts>
  <fonts count="44" x14ac:knownFonts="1">
    <font>
      <sz val="11"/>
      <color theme="1"/>
      <name val="Calibri"/>
      <family val="2"/>
      <scheme val="minor"/>
    </font>
    <font>
      <sz val="11"/>
      <color theme="1"/>
      <name val="Calibri"/>
      <family val="2"/>
      <scheme val="minor"/>
    </font>
    <font>
      <sz val="24"/>
      <color theme="0"/>
      <name val="Segoe UI"/>
      <family val="2"/>
    </font>
    <font>
      <sz val="11"/>
      <color theme="1"/>
      <name val="Segoe UI"/>
      <family val="2"/>
    </font>
    <font>
      <sz val="22"/>
      <color theme="0"/>
      <name val="Segoe UI Light"/>
      <family val="2"/>
    </font>
    <font>
      <b/>
      <sz val="11"/>
      <color rgb="FF3F3F3F"/>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color rgb="FFFFFF00"/>
      <name val="Calibri"/>
      <family val="2"/>
      <scheme val="minor"/>
    </font>
    <font>
      <b/>
      <sz val="14"/>
      <color theme="1"/>
      <name val="Calibri"/>
      <family val="2"/>
      <scheme val="minor"/>
    </font>
    <font>
      <sz val="16"/>
      <color theme="1"/>
      <name val="Times New Roman"/>
      <family val="1"/>
    </font>
    <font>
      <b/>
      <sz val="22"/>
      <color theme="1"/>
      <name val="Calibri"/>
      <family val="2"/>
      <scheme val="minor"/>
    </font>
    <font>
      <sz val="22"/>
      <color theme="0"/>
      <name val="Calibri Light"/>
      <family val="2"/>
      <scheme val="major"/>
    </font>
    <font>
      <sz val="24"/>
      <color theme="0"/>
      <name val="Calibri"/>
      <family val="2"/>
      <scheme val="minor"/>
    </font>
    <font>
      <sz val="8"/>
      <color theme="0"/>
      <name val="Calibri Light"/>
      <family val="2"/>
      <scheme val="major"/>
    </font>
    <font>
      <sz val="8"/>
      <color theme="0"/>
      <name val="Calibri"/>
      <family val="2"/>
      <scheme val="minor"/>
    </font>
    <font>
      <sz val="10"/>
      <name val="Arial"/>
      <family val="2"/>
    </font>
    <font>
      <sz val="10"/>
      <name val="Calibri"/>
      <family val="2"/>
      <scheme val="minor"/>
    </font>
    <font>
      <sz val="8"/>
      <name val="Calibri"/>
      <family val="2"/>
      <scheme val="minor"/>
    </font>
    <font>
      <sz val="8"/>
      <color theme="1"/>
      <name val="Calibri"/>
      <family val="2"/>
      <scheme val="minor"/>
    </font>
    <font>
      <b/>
      <sz val="12"/>
      <color theme="8" tint="-0.499984740745262"/>
      <name val="Calibri"/>
      <family val="2"/>
      <scheme val="minor"/>
    </font>
    <font>
      <sz val="11"/>
      <name val="Calibri"/>
      <family val="2"/>
      <scheme val="minor"/>
    </font>
    <font>
      <sz val="10"/>
      <color theme="1"/>
      <name val="Calibri"/>
      <family val="2"/>
      <scheme val="minor"/>
    </font>
    <font>
      <sz val="10"/>
      <color theme="8" tint="-0.499984740745262"/>
      <name val="Calibri"/>
      <family val="2"/>
      <scheme val="minor"/>
    </font>
    <font>
      <b/>
      <u/>
      <sz val="14"/>
      <color theme="1"/>
      <name val="Calibri"/>
      <family val="2"/>
      <scheme val="minor"/>
    </font>
    <font>
      <sz val="12"/>
      <color theme="1"/>
      <name val="Calibri"/>
      <family val="2"/>
      <scheme val="minor"/>
    </font>
    <font>
      <b/>
      <sz val="12"/>
      <color theme="0"/>
      <name val="Calibri"/>
      <family val="2"/>
      <scheme val="minor"/>
    </font>
    <font>
      <b/>
      <sz val="18"/>
      <color theme="0"/>
      <name val="Calibri"/>
      <family val="2"/>
      <scheme val="minor"/>
    </font>
    <font>
      <b/>
      <sz val="22"/>
      <color theme="0"/>
      <name val="Calibri"/>
      <family val="2"/>
      <scheme val="minor"/>
    </font>
    <font>
      <b/>
      <sz val="20"/>
      <color theme="1"/>
      <name val="Calibri"/>
      <family val="2"/>
      <scheme val="minor"/>
    </font>
    <font>
      <b/>
      <sz val="11"/>
      <color rgb="FFC00000"/>
      <name val="Calibri"/>
      <family val="2"/>
      <scheme val="minor"/>
    </font>
    <font>
      <b/>
      <sz val="12"/>
      <color theme="1"/>
      <name val="Calibri"/>
      <family val="2"/>
      <scheme val="minor"/>
    </font>
    <font>
      <b/>
      <sz val="14"/>
      <color rgb="FFC00000"/>
      <name val="Calibri"/>
      <family val="2"/>
      <scheme val="minor"/>
    </font>
    <font>
      <b/>
      <sz val="12"/>
      <color indexed="9"/>
      <name val="Arial"/>
      <family val="2"/>
    </font>
    <font>
      <b/>
      <sz val="10"/>
      <name val="Arial"/>
      <family val="2"/>
    </font>
    <font>
      <b/>
      <sz val="10"/>
      <color indexed="9"/>
      <name val="Arial"/>
      <family val="2"/>
    </font>
    <font>
      <sz val="10"/>
      <color indexed="9"/>
      <name val="Arial"/>
      <family val="2"/>
    </font>
    <font>
      <b/>
      <sz val="14"/>
      <color indexed="10"/>
      <name val="Arial"/>
      <family val="2"/>
    </font>
    <font>
      <sz val="16"/>
      <color rgb="FF000000"/>
      <name val="Calibri"/>
    </font>
    <font>
      <i/>
      <sz val="11"/>
      <color theme="1"/>
      <name val="Calibri"/>
      <family val="2"/>
      <scheme val="minor"/>
    </font>
    <font>
      <sz val="11"/>
      <color rgb="FF00B050"/>
      <name val="Calibri"/>
      <family val="2"/>
      <scheme val="minor"/>
    </font>
  </fonts>
  <fills count="33">
    <fill>
      <patternFill patternType="none"/>
    </fill>
    <fill>
      <patternFill patternType="gray125"/>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rgb="FFF2F2F2"/>
      </patternFill>
    </fill>
    <fill>
      <patternFill patternType="solid">
        <fgColor theme="4"/>
      </patternFill>
    </fill>
    <fill>
      <patternFill patternType="solid">
        <fgColor theme="6"/>
      </patternFill>
    </fill>
    <fill>
      <patternFill patternType="solid">
        <fgColor theme="6" tint="0.79998168889431442"/>
        <bgColor indexed="65"/>
      </patternFill>
    </fill>
    <fill>
      <patternFill patternType="solid">
        <fgColor theme="8" tint="0.79998168889431442"/>
        <bgColor indexed="65"/>
      </patternFill>
    </fill>
    <fill>
      <patternFill patternType="solid">
        <fgColor theme="7" tint="0.7999816888943144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bgColor indexed="64"/>
      </patternFill>
    </fill>
    <fill>
      <patternFill patternType="solid">
        <fgColor theme="1"/>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1"/>
        <bgColor theme="1"/>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CFFFF"/>
        <bgColor indexed="64"/>
      </patternFill>
    </fill>
    <fill>
      <patternFill patternType="solid">
        <fgColor rgb="FF0066FF"/>
        <bgColor indexed="64"/>
      </patternFill>
    </fill>
    <fill>
      <patternFill patternType="solid">
        <fgColor rgb="FFCCFFCC"/>
        <bgColor indexed="64"/>
      </patternFill>
    </fill>
    <fill>
      <patternFill patternType="solid">
        <fgColor rgb="FF006600"/>
        <bgColor indexed="64"/>
      </patternFill>
    </fill>
    <fill>
      <patternFill patternType="solid">
        <fgColor indexed="18"/>
        <bgColor indexed="64"/>
      </patternFill>
    </fill>
    <fill>
      <patternFill patternType="solid">
        <fgColor indexed="12"/>
        <bgColor indexed="64"/>
      </patternFill>
    </fill>
    <fill>
      <patternFill patternType="solid">
        <fgColor indexed="41"/>
        <bgColor indexed="64"/>
      </patternFill>
    </fill>
    <fill>
      <patternFill patternType="solid">
        <fgColor indexed="13"/>
        <bgColor indexed="64"/>
      </patternFill>
    </fill>
    <fill>
      <patternFill patternType="solid">
        <fgColor rgb="FFBD582C"/>
        <bgColor indexed="64"/>
      </patternFill>
    </fill>
    <fill>
      <patternFill patternType="solid">
        <fgColor rgb="FFFAEDE7"/>
        <bgColor indexed="64"/>
      </patternFill>
    </fill>
  </fills>
  <borders count="3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ck">
        <color indexed="12"/>
      </left>
      <right/>
      <top/>
      <bottom/>
      <diagonal/>
    </border>
    <border>
      <left/>
      <right style="thick">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style="thick">
        <color indexed="12"/>
      </left>
      <right style="thick">
        <color indexed="12"/>
      </right>
      <top style="thick">
        <color indexed="12"/>
      </top>
      <bottom/>
      <diagonal/>
    </border>
    <border>
      <left style="thick">
        <color indexed="12"/>
      </left>
      <right style="thick">
        <color indexed="12"/>
      </right>
      <top/>
      <bottom style="medium">
        <color indexed="64"/>
      </bottom>
      <diagonal/>
    </border>
    <border>
      <left style="thick">
        <color indexed="12"/>
      </left>
      <right style="thick">
        <color indexed="12"/>
      </right>
      <top/>
      <bottom/>
      <diagonal/>
    </border>
    <border>
      <left style="thick">
        <color indexed="12"/>
      </left>
      <right style="thick">
        <color indexed="12"/>
      </right>
      <top style="medium">
        <color indexed="64"/>
      </top>
      <bottom style="double">
        <color indexed="64"/>
      </bottom>
      <diagonal/>
    </border>
    <border>
      <left style="medium">
        <color rgb="FFFFFFFF"/>
      </left>
      <right style="medium">
        <color rgb="FFFFFFFF"/>
      </right>
      <top style="medium">
        <color rgb="FFFFFFFF"/>
      </top>
      <bottom style="medium">
        <color rgb="FFFFFFFF"/>
      </bottom>
      <diagonal/>
    </border>
    <border>
      <left/>
      <right/>
      <top/>
      <bottom style="medium">
        <color indexed="64"/>
      </bottom>
      <diagonal/>
    </border>
    <border>
      <left/>
      <right/>
      <top style="medium">
        <color indexed="64"/>
      </top>
      <bottom style="thin">
        <color indexed="64"/>
      </bottom>
      <diagonal/>
    </border>
  </borders>
  <cellStyleXfs count="11">
    <xf numFmtId="0" fontId="0" fillId="0" borderId="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5" fillId="4" borderId="8" applyNumberFormat="0" applyAlignment="0" applyProtection="0"/>
    <xf numFmtId="0" fontId="8" fillId="0" borderId="9" applyNumberFormat="0" applyFill="0" applyAlignment="0" applyProtection="0"/>
    <xf numFmtId="0" fontId="9" fillId="5" borderId="0" applyNumberFormat="0" applyBorder="0" applyAlignment="0" applyProtection="0"/>
    <xf numFmtId="0" fontId="9"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9" fillId="0" borderId="0"/>
  </cellStyleXfs>
  <cellXfs count="200">
    <xf numFmtId="0" fontId="0" fillId="0" borderId="0" xfId="0"/>
    <xf numFmtId="164" fontId="0" fillId="0" borderId="0" xfId="0" applyNumberFormat="1"/>
    <xf numFmtId="9" fontId="0" fillId="0" borderId="0" xfId="0" applyNumberFormat="1"/>
    <xf numFmtId="0" fontId="3" fillId="0" borderId="0" xfId="0" applyFont="1"/>
    <xf numFmtId="9" fontId="0" fillId="0" borderId="0" xfId="1" applyFont="1"/>
    <xf numFmtId="0" fontId="2" fillId="2" borderId="0" xfId="0" applyFont="1" applyFill="1" applyAlignment="1">
      <alignment vertical="center"/>
    </xf>
    <xf numFmtId="0" fontId="4" fillId="2" borderId="0" xfId="0" applyFont="1" applyFill="1" applyAlignment="1">
      <alignment vertical="center"/>
    </xf>
    <xf numFmtId="0" fontId="0" fillId="0" borderId="1" xfId="0" applyBorder="1"/>
    <xf numFmtId="0" fontId="0" fillId="0" borderId="2" xfId="0" applyBorder="1"/>
    <xf numFmtId="164" fontId="0" fillId="0" borderId="2" xfId="0" applyNumberFormat="1" applyBorder="1"/>
    <xf numFmtId="9" fontId="0" fillId="0" borderId="3" xfId="0" applyNumberFormat="1" applyBorder="1"/>
    <xf numFmtId="0" fontId="0" fillId="3" borderId="1" xfId="0" applyFill="1" applyBorder="1"/>
    <xf numFmtId="0" fontId="0" fillId="3" borderId="2" xfId="0" applyFill="1" applyBorder="1"/>
    <xf numFmtId="164" fontId="0" fillId="3" borderId="2" xfId="0" applyNumberFormat="1" applyFill="1" applyBorder="1"/>
    <xf numFmtId="9" fontId="0" fillId="3" borderId="3" xfId="0" applyNumberForma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4" fontId="0" fillId="0" borderId="0" xfId="0" applyNumberFormat="1"/>
    <xf numFmtId="165" fontId="0" fillId="0" borderId="0" xfId="0" applyNumberFormat="1"/>
    <xf numFmtId="0" fontId="0" fillId="0" borderId="4" xfId="0" applyBorder="1" applyAlignment="1">
      <alignment horizontal="centerContinuous"/>
    </xf>
    <xf numFmtId="0" fontId="0" fillId="0" borderId="4" xfId="0" applyBorder="1"/>
    <xf numFmtId="0" fontId="0" fillId="0" borderId="4" xfId="0" applyBorder="1" applyAlignment="1">
      <alignment horizontal="center"/>
    </xf>
    <xf numFmtId="0" fontId="0" fillId="0" borderId="5" xfId="0" applyBorder="1"/>
    <xf numFmtId="0" fontId="0" fillId="0" borderId="6" xfId="0" applyBorder="1"/>
    <xf numFmtId="164" fontId="0" fillId="0" borderId="6" xfId="0" applyNumberFormat="1" applyBorder="1"/>
    <xf numFmtId="9" fontId="0" fillId="0" borderId="7" xfId="0" applyNumberFormat="1" applyBorder="1"/>
    <xf numFmtId="0" fontId="10" fillId="0" borderId="0" xfId="0" applyFont="1"/>
    <xf numFmtId="0" fontId="8" fillId="0" borderId="0" xfId="0" applyFont="1"/>
    <xf numFmtId="0" fontId="8" fillId="9" borderId="0" xfId="0" applyFont="1" applyFill="1" applyAlignment="1">
      <alignment wrapText="1"/>
    </xf>
    <xf numFmtId="43" fontId="0" fillId="9" borderId="0" xfId="2" applyFont="1" applyFill="1"/>
    <xf numFmtId="43" fontId="0" fillId="0" borderId="0" xfId="2" applyFont="1"/>
    <xf numFmtId="167" fontId="11" fillId="0" borderId="0" xfId="0" applyNumberFormat="1" applyFont="1"/>
    <xf numFmtId="0" fontId="12" fillId="0" borderId="0" xfId="0" applyFont="1"/>
    <xf numFmtId="0" fontId="0" fillId="0" borderId="0" xfId="0" applyAlignment="1">
      <alignment horizontal="center"/>
    </xf>
    <xf numFmtId="0" fontId="14" fillId="0" borderId="0" xfId="0" applyFont="1"/>
    <xf numFmtId="0" fontId="8" fillId="8" borderId="0" xfId="9" applyFont="1"/>
    <xf numFmtId="0" fontId="1" fillId="8" borderId="0" xfId="9"/>
    <xf numFmtId="0" fontId="1" fillId="8" borderId="0" xfId="9" applyAlignment="1">
      <alignment horizontal="center"/>
    </xf>
    <xf numFmtId="0" fontId="8" fillId="11" borderId="0" xfId="0" applyFont="1" applyFill="1"/>
    <xf numFmtId="0" fontId="0" fillId="11" borderId="0" xfId="0" applyFill="1"/>
    <xf numFmtId="44" fontId="0" fillId="0" borderId="0" xfId="3" applyFont="1"/>
    <xf numFmtId="0" fontId="0" fillId="12" borderId="0" xfId="0" applyFill="1"/>
    <xf numFmtId="44" fontId="0" fillId="9" borderId="0" xfId="3" applyFont="1" applyFill="1"/>
    <xf numFmtId="0" fontId="15" fillId="5" borderId="0" xfId="6" applyFont="1" applyAlignment="1">
      <alignment vertical="center"/>
    </xf>
    <xf numFmtId="0" fontId="16" fillId="5" borderId="0" xfId="6" applyFont="1" applyAlignment="1">
      <alignment horizontal="center" vertical="center"/>
    </xf>
    <xf numFmtId="0" fontId="16" fillId="5" borderId="0" xfId="6" applyFont="1" applyAlignment="1">
      <alignment vertical="center"/>
    </xf>
    <xf numFmtId="0" fontId="17" fillId="13" borderId="0" xfId="6" applyFont="1" applyFill="1" applyAlignment="1">
      <alignment vertical="center"/>
    </xf>
    <xf numFmtId="0" fontId="18" fillId="13" borderId="0" xfId="6" applyFont="1" applyFill="1" applyAlignment="1">
      <alignment horizontal="center" vertical="center"/>
    </xf>
    <xf numFmtId="0" fontId="18" fillId="13" borderId="0" xfId="6" applyFont="1" applyFill="1" applyAlignment="1">
      <alignment vertical="center"/>
    </xf>
    <xf numFmtId="0" fontId="8" fillId="0" borderId="0" xfId="0" applyFont="1" applyAlignment="1">
      <alignment horizontal="center"/>
    </xf>
    <xf numFmtId="0" fontId="8" fillId="0" borderId="0" xfId="0" applyFont="1" applyAlignment="1">
      <alignment horizontal="right"/>
    </xf>
    <xf numFmtId="0" fontId="9" fillId="6" borderId="0" xfId="7" applyAlignment="1">
      <alignment vertical="center"/>
    </xf>
    <xf numFmtId="0" fontId="9" fillId="6" borderId="0" xfId="7" applyAlignment="1">
      <alignment horizontal="center" wrapText="1"/>
    </xf>
    <xf numFmtId="0" fontId="9" fillId="6" borderId="0" xfId="7" applyAlignment="1">
      <alignment horizontal="right" wrapText="1"/>
    </xf>
    <xf numFmtId="0" fontId="5" fillId="4" borderId="8" xfId="4"/>
    <xf numFmtId="0" fontId="8" fillId="0" borderId="9" xfId="5"/>
    <xf numFmtId="0" fontId="8" fillId="0" borderId="9" xfId="5" applyAlignment="1">
      <alignment horizontal="center"/>
    </xf>
    <xf numFmtId="1" fontId="8" fillId="0" borderId="9" xfId="5" applyNumberFormat="1"/>
    <xf numFmtId="169" fontId="0" fillId="0" borderId="0" xfId="0" applyNumberFormat="1"/>
    <xf numFmtId="0" fontId="9" fillId="6" borderId="0" xfId="7" applyAlignment="1">
      <alignment horizontal="right"/>
    </xf>
    <xf numFmtId="169" fontId="5" fillId="4" borderId="8" xfId="4" applyNumberFormat="1"/>
    <xf numFmtId="0" fontId="9" fillId="6" borderId="0" xfId="7"/>
    <xf numFmtId="170" fontId="1" fillId="7" borderId="0" xfId="8" applyNumberFormat="1"/>
    <xf numFmtId="0" fontId="1" fillId="7" borderId="0" xfId="8" applyAlignment="1">
      <alignment horizontal="left"/>
    </xf>
    <xf numFmtId="0" fontId="0" fillId="0" borderId="0" xfId="1" applyNumberFormat="1" applyFont="1"/>
    <xf numFmtId="0" fontId="0" fillId="7" borderId="0" xfId="8" applyFont="1" applyAlignment="1">
      <alignment horizontal="left"/>
    </xf>
    <xf numFmtId="169" fontId="5" fillId="4" borderId="8" xfId="4" applyNumberFormat="1" applyAlignment="1"/>
    <xf numFmtId="169" fontId="1" fillId="7" borderId="0" xfId="8" applyNumberFormat="1"/>
    <xf numFmtId="9" fontId="1" fillId="7" borderId="0" xfId="8" applyNumberFormat="1"/>
    <xf numFmtId="0" fontId="20" fillId="0" borderId="0" xfId="10" applyFont="1" applyAlignment="1">
      <alignment vertical="center"/>
    </xf>
    <xf numFmtId="0" fontId="1" fillId="0" borderId="0" xfId="0" applyFont="1" applyAlignment="1">
      <alignment vertical="center"/>
    </xf>
    <xf numFmtId="0" fontId="21" fillId="0" borderId="0" xfId="10" applyFont="1" applyAlignment="1">
      <alignment vertical="center"/>
    </xf>
    <xf numFmtId="0" fontId="22" fillId="0" borderId="0" xfId="0" applyFont="1" applyAlignment="1">
      <alignment vertical="center"/>
    </xf>
    <xf numFmtId="0" fontId="20" fillId="0" borderId="0" xfId="10" applyFont="1"/>
    <xf numFmtId="0" fontId="1" fillId="0" borderId="0" xfId="0" applyFont="1"/>
    <xf numFmtId="0" fontId="23" fillId="0" borderId="0" xfId="10" applyFont="1"/>
    <xf numFmtId="0" fontId="24" fillId="4" borderId="8" xfId="4" applyFont="1"/>
    <xf numFmtId="1" fontId="20" fillId="0" borderId="0" xfId="10" applyNumberFormat="1" applyFont="1"/>
    <xf numFmtId="1" fontId="24" fillId="4" borderId="8" xfId="4" applyNumberFormat="1" applyFont="1"/>
    <xf numFmtId="1" fontId="9" fillId="5" borderId="0" xfId="6" applyNumberFormat="1"/>
    <xf numFmtId="169" fontId="20" fillId="0" borderId="0" xfId="10" applyNumberFormat="1" applyFont="1"/>
    <xf numFmtId="169" fontId="25" fillId="0" borderId="0" xfId="0" applyNumberFormat="1" applyFont="1"/>
    <xf numFmtId="171" fontId="25" fillId="0" borderId="0" xfId="2" applyNumberFormat="1" applyFont="1"/>
    <xf numFmtId="169" fontId="24" fillId="4" borderId="8" xfId="4" applyNumberFormat="1" applyFont="1"/>
    <xf numFmtId="0" fontId="26" fillId="0" borderId="0" xfId="10" applyFont="1"/>
    <xf numFmtId="168" fontId="8" fillId="14" borderId="9" xfId="5" applyNumberFormat="1" applyFill="1"/>
    <xf numFmtId="169" fontId="8" fillId="14" borderId="9" xfId="5" applyNumberFormat="1" applyFill="1"/>
    <xf numFmtId="14" fontId="0" fillId="0" borderId="0" xfId="0" applyNumberFormat="1"/>
    <xf numFmtId="0" fontId="28" fillId="0" borderId="0" xfId="0" applyFont="1" applyAlignment="1">
      <alignment horizontal="center"/>
    </xf>
    <xf numFmtId="0" fontId="28" fillId="0" borderId="10" xfId="0" applyFont="1" applyBorder="1"/>
    <xf numFmtId="14" fontId="28" fillId="0" borderId="10" xfId="0" applyNumberFormat="1" applyFont="1" applyBorder="1"/>
    <xf numFmtId="0" fontId="0" fillId="17" borderId="0" xfId="0" applyFill="1"/>
    <xf numFmtId="172" fontId="28" fillId="0" borderId="10" xfId="0" applyNumberFormat="1" applyFont="1" applyBorder="1"/>
    <xf numFmtId="0" fontId="28" fillId="0" borderId="14" xfId="0" applyFont="1" applyBorder="1" applyAlignment="1">
      <alignment horizontal="center"/>
    </xf>
    <xf numFmtId="170" fontId="28" fillId="0" borderId="14" xfId="0" applyNumberFormat="1" applyFont="1" applyBorder="1"/>
    <xf numFmtId="0" fontId="29" fillId="16" borderId="11" xfId="0" applyFont="1" applyFill="1" applyBorder="1" applyAlignment="1">
      <alignment horizontal="center"/>
    </xf>
    <xf numFmtId="0" fontId="29" fillId="16" borderId="12" xfId="0" applyFont="1" applyFill="1" applyBorder="1" applyAlignment="1">
      <alignment horizontal="center"/>
    </xf>
    <xf numFmtId="0" fontId="29" fillId="16" borderId="12" xfId="0" applyFont="1" applyFill="1" applyBorder="1" applyAlignment="1">
      <alignment horizontal="center" wrapText="1"/>
    </xf>
    <xf numFmtId="0" fontId="29" fillId="16" borderId="13" xfId="0" applyFont="1" applyFill="1" applyBorder="1" applyAlignment="1">
      <alignment horizontal="center" wrapText="1"/>
    </xf>
    <xf numFmtId="0" fontId="0" fillId="0" borderId="10" xfId="0" applyBorder="1"/>
    <xf numFmtId="0" fontId="0" fillId="18" borderId="0" xfId="0" applyFill="1"/>
    <xf numFmtId="166" fontId="0" fillId="0" borderId="0" xfId="0" applyNumberFormat="1"/>
    <xf numFmtId="14" fontId="0" fillId="0" borderId="0" xfId="0" applyNumberFormat="1" applyAlignment="1">
      <alignment horizontal="left" indent="1"/>
    </xf>
    <xf numFmtId="173" fontId="0" fillId="0" borderId="0" xfId="0" applyNumberFormat="1"/>
    <xf numFmtId="0" fontId="0" fillId="19" borderId="0" xfId="0" applyFill="1"/>
    <xf numFmtId="0" fontId="1" fillId="8" borderId="10" xfId="9" applyBorder="1"/>
    <xf numFmtId="0" fontId="8" fillId="0" borderId="9" xfId="5" applyAlignment="1">
      <alignment horizontal="center" wrapText="1"/>
    </xf>
    <xf numFmtId="174" fontId="0" fillId="0" borderId="0" xfId="0" applyNumberFormat="1"/>
    <xf numFmtId="175" fontId="0" fillId="0" borderId="0" xfId="0" applyNumberFormat="1"/>
    <xf numFmtId="0" fontId="0" fillId="15" borderId="0" xfId="0" applyFill="1"/>
    <xf numFmtId="0" fontId="34" fillId="0" borderId="0" xfId="0" applyFont="1" applyAlignment="1">
      <alignment horizontal="center"/>
    </xf>
    <xf numFmtId="0" fontId="8" fillId="0" borderId="0" xfId="0" applyFont="1" applyAlignment="1">
      <alignment horizontal="center" wrapText="1"/>
    </xf>
    <xf numFmtId="0" fontId="34" fillId="0" borderId="0" xfId="0" applyFont="1"/>
    <xf numFmtId="43" fontId="0" fillId="0" borderId="0" xfId="0" applyNumberFormat="1"/>
    <xf numFmtId="0" fontId="28" fillId="0" borderId="0" xfId="0" applyFont="1"/>
    <xf numFmtId="43" fontId="0" fillId="9" borderId="0" xfId="0" applyNumberFormat="1" applyFill="1"/>
    <xf numFmtId="0" fontId="35" fillId="15" borderId="0" xfId="0" applyFont="1" applyFill="1"/>
    <xf numFmtId="10" fontId="0" fillId="9" borderId="0" xfId="0" applyNumberFormat="1" applyFill="1"/>
    <xf numFmtId="0" fontId="12" fillId="11" borderId="0" xfId="0" applyFont="1" applyFill="1"/>
    <xf numFmtId="17" fontId="0" fillId="0" borderId="0" xfId="0" applyNumberFormat="1"/>
    <xf numFmtId="2" fontId="0" fillId="0" borderId="0" xfId="0" applyNumberFormat="1"/>
    <xf numFmtId="0" fontId="9" fillId="22" borderId="10" xfId="0" applyFont="1" applyFill="1" applyBorder="1"/>
    <xf numFmtId="0" fontId="9" fillId="22" borderId="16" xfId="0" applyFont="1" applyFill="1" applyBorder="1" applyAlignment="1">
      <alignment horizontal="centerContinuous" wrapText="1"/>
    </xf>
    <xf numFmtId="0" fontId="9" fillId="22" borderId="17" xfId="0" applyFont="1" applyFill="1" applyBorder="1" applyAlignment="1">
      <alignment horizontal="centerContinuous" wrapText="1"/>
    </xf>
    <xf numFmtId="0" fontId="0" fillId="23" borderId="18" xfId="0" applyFill="1" applyBorder="1"/>
    <xf numFmtId="0" fontId="0" fillId="23" borderId="10" xfId="0" applyFill="1" applyBorder="1"/>
    <xf numFmtId="0" fontId="9" fillId="24" borderId="10" xfId="0" applyFont="1" applyFill="1" applyBorder="1"/>
    <xf numFmtId="2" fontId="0" fillId="0" borderId="10" xfId="0" applyNumberFormat="1" applyBorder="1"/>
    <xf numFmtId="0" fontId="24" fillId="25" borderId="10" xfId="0" applyFont="1" applyFill="1" applyBorder="1"/>
    <xf numFmtId="44" fontId="19" fillId="23" borderId="18" xfId="3" applyFont="1" applyFill="1" applyBorder="1"/>
    <xf numFmtId="44" fontId="19" fillId="23" borderId="10" xfId="3" applyFont="1" applyFill="1" applyBorder="1"/>
    <xf numFmtId="44" fontId="24" fillId="25" borderId="10" xfId="3" applyFont="1" applyFill="1" applyBorder="1"/>
    <xf numFmtId="0" fontId="9" fillId="22" borderId="15" xfId="0" applyFont="1" applyFill="1" applyBorder="1" applyAlignment="1">
      <alignment horizontal="centerContinuous" wrapText="1"/>
    </xf>
    <xf numFmtId="0" fontId="6" fillId="26" borderId="19" xfId="0" applyFont="1" applyFill="1" applyBorder="1"/>
    <xf numFmtId="0" fontId="6" fillId="26" borderId="18" xfId="0" applyFont="1" applyFill="1" applyBorder="1"/>
    <xf numFmtId="176" fontId="0" fillId="23" borderId="10" xfId="0" applyNumberFormat="1" applyFill="1" applyBorder="1"/>
    <xf numFmtId="9" fontId="0" fillId="23" borderId="10" xfId="0" applyNumberFormat="1" applyFill="1" applyBorder="1"/>
    <xf numFmtId="176" fontId="0" fillId="0" borderId="10" xfId="0" applyNumberFormat="1" applyBorder="1"/>
    <xf numFmtId="169" fontId="24" fillId="25" borderId="10" xfId="1" applyNumberFormat="1" applyFont="1" applyFill="1" applyBorder="1"/>
    <xf numFmtId="0" fontId="9" fillId="22" borderId="17" xfId="0" applyFont="1" applyFill="1" applyBorder="1" applyAlignment="1">
      <alignment horizontal="centerContinuous"/>
    </xf>
    <xf numFmtId="0" fontId="36" fillId="27" borderId="20" xfId="0" applyFont="1" applyFill="1" applyBorder="1" applyAlignment="1">
      <alignment horizontal="centerContinuous" wrapText="1"/>
    </xf>
    <xf numFmtId="0" fontId="36" fillId="27" borderId="0" xfId="0" applyFont="1" applyFill="1" applyAlignment="1">
      <alignment horizontal="centerContinuous" wrapText="1"/>
    </xf>
    <xf numFmtId="0" fontId="36" fillId="27" borderId="21" xfId="0" applyFont="1" applyFill="1" applyBorder="1" applyAlignment="1">
      <alignment horizontal="centerContinuous" wrapText="1"/>
    </xf>
    <xf numFmtId="0" fontId="36" fillId="27" borderId="20" xfId="0" applyFont="1" applyFill="1" applyBorder="1" applyAlignment="1">
      <alignment horizontal="centerContinuous"/>
    </xf>
    <xf numFmtId="0" fontId="36" fillId="27" borderId="0" xfId="0" applyFont="1" applyFill="1" applyAlignment="1">
      <alignment horizontal="centerContinuous"/>
    </xf>
    <xf numFmtId="0" fontId="36" fillId="27" borderId="21" xfId="0" applyFont="1" applyFill="1" applyBorder="1" applyAlignment="1">
      <alignment horizontal="centerContinuous"/>
    </xf>
    <xf numFmtId="0" fontId="36" fillId="27" borderId="22" xfId="0" applyFont="1" applyFill="1" applyBorder="1" applyAlignment="1">
      <alignment horizontal="centerContinuous"/>
    </xf>
    <xf numFmtId="0" fontId="36" fillId="27" borderId="23" xfId="0" applyFont="1" applyFill="1" applyBorder="1" applyAlignment="1">
      <alignment horizontal="centerContinuous"/>
    </xf>
    <xf numFmtId="0" fontId="36" fillId="27" borderId="24" xfId="0" applyFont="1" applyFill="1" applyBorder="1" applyAlignment="1">
      <alignment horizontal="centerContinuous"/>
    </xf>
    <xf numFmtId="0" fontId="0" fillId="0" borderId="25" xfId="0" applyBorder="1" applyAlignment="1">
      <alignment horizontal="center"/>
    </xf>
    <xf numFmtId="0" fontId="37" fillId="0" borderId="26" xfId="0" applyFont="1" applyBorder="1"/>
    <xf numFmtId="176" fontId="0" fillId="0" borderId="27" xfId="0" applyNumberFormat="1" applyBorder="1"/>
    <xf numFmtId="40" fontId="0" fillId="0" borderId="26" xfId="0" applyNumberFormat="1" applyBorder="1"/>
    <xf numFmtId="40" fontId="0" fillId="0" borderId="27" xfId="0" applyNumberFormat="1" applyBorder="1"/>
    <xf numFmtId="44" fontId="24" fillId="25" borderId="26" xfId="3" applyFont="1" applyFill="1" applyBorder="1"/>
    <xf numFmtId="9" fontId="24" fillId="25" borderId="26" xfId="1" applyFont="1" applyFill="1" applyBorder="1"/>
    <xf numFmtId="176" fontId="0" fillId="0" borderId="28" xfId="0" applyNumberFormat="1" applyBorder="1"/>
    <xf numFmtId="177" fontId="0" fillId="0" borderId="28" xfId="0" applyNumberFormat="1" applyBorder="1"/>
    <xf numFmtId="0" fontId="0" fillId="25" borderId="10" xfId="0" applyFill="1" applyBorder="1"/>
    <xf numFmtId="0" fontId="38" fillId="28" borderId="0" xfId="0" applyFont="1" applyFill="1" applyAlignment="1">
      <alignment horizontal="center"/>
    </xf>
    <xf numFmtId="0" fontId="39" fillId="27" borderId="0" xfId="0" applyFont="1" applyFill="1" applyAlignment="1">
      <alignment horizontal="center"/>
    </xf>
    <xf numFmtId="0" fontId="0" fillId="29" borderId="0" xfId="0" applyFill="1"/>
    <xf numFmtId="0" fontId="0" fillId="0" borderId="10" xfId="0" applyBorder="1" applyAlignment="1">
      <alignment wrapText="1"/>
    </xf>
    <xf numFmtId="178" fontId="19" fillId="0" borderId="10" xfId="3" applyNumberFormat="1" applyFont="1" applyBorder="1"/>
    <xf numFmtId="9" fontId="0" fillId="0" borderId="10" xfId="0" applyNumberFormat="1" applyBorder="1"/>
    <xf numFmtId="179" fontId="0" fillId="0" borderId="10" xfId="0" applyNumberFormat="1" applyBorder="1"/>
    <xf numFmtId="179" fontId="19" fillId="0" borderId="10" xfId="3" applyNumberFormat="1" applyFont="1" applyBorder="1"/>
    <xf numFmtId="40" fontId="0" fillId="0" borderId="0" xfId="0" applyNumberFormat="1"/>
    <xf numFmtId="179" fontId="0" fillId="30" borderId="10" xfId="0" applyNumberFormat="1" applyFill="1" applyBorder="1"/>
    <xf numFmtId="179" fontId="19" fillId="30" borderId="10" xfId="3" applyNumberFormat="1" applyFont="1" applyFill="1" applyBorder="1"/>
    <xf numFmtId="9" fontId="0" fillId="30" borderId="10" xfId="0" applyNumberFormat="1" applyFill="1" applyBorder="1"/>
    <xf numFmtId="0" fontId="40" fillId="30" borderId="10" xfId="0" applyFont="1" applyFill="1" applyBorder="1" applyAlignment="1">
      <alignment horizontal="center"/>
    </xf>
    <xf numFmtId="176" fontId="24" fillId="25" borderId="10" xfId="0" applyNumberFormat="1" applyFont="1" applyFill="1" applyBorder="1"/>
    <xf numFmtId="44" fontId="0" fillId="25" borderId="10" xfId="3" applyFont="1" applyFill="1" applyBorder="1"/>
    <xf numFmtId="0" fontId="41" fillId="31" borderId="29" xfId="0" applyFont="1" applyFill="1" applyBorder="1" applyAlignment="1">
      <alignment horizontal="center" wrapText="1" readingOrder="1"/>
    </xf>
    <xf numFmtId="17" fontId="41" fillId="32" borderId="29" xfId="0" applyNumberFormat="1" applyFont="1" applyFill="1" applyBorder="1" applyAlignment="1">
      <alignment horizontal="right" wrapText="1" readingOrder="1"/>
    </xf>
    <xf numFmtId="0" fontId="41" fillId="32" borderId="29" xfId="0" applyFont="1" applyFill="1" applyBorder="1" applyAlignment="1">
      <alignment horizontal="center" wrapText="1" readingOrder="1"/>
    </xf>
    <xf numFmtId="0" fontId="41" fillId="32" borderId="29" xfId="0" applyFont="1" applyFill="1" applyBorder="1" applyAlignment="1">
      <alignment horizontal="left" wrapText="1" readingOrder="1"/>
    </xf>
    <xf numFmtId="0" fontId="0" fillId="0" borderId="30" xfId="0" applyBorder="1"/>
    <xf numFmtId="0" fontId="42" fillId="0" borderId="31" xfId="0" applyFont="1" applyBorder="1" applyAlignment="1">
      <alignment horizontal="center"/>
    </xf>
    <xf numFmtId="0" fontId="7" fillId="0" borderId="0" xfId="0" applyFont="1"/>
    <xf numFmtId="0" fontId="42" fillId="0" borderId="31" xfId="0" applyFont="1" applyBorder="1" applyAlignment="1">
      <alignment horizontal="centerContinuous"/>
    </xf>
    <xf numFmtId="0" fontId="13" fillId="0" borderId="0" xfId="0" applyFont="1" applyAlignment="1">
      <alignment horizontal="center"/>
    </xf>
    <xf numFmtId="0" fontId="0" fillId="0" borderId="0" xfId="0" applyAlignment="1">
      <alignment horizontal="center"/>
    </xf>
    <xf numFmtId="0" fontId="8" fillId="10" borderId="0" xfId="0" applyFont="1" applyFill="1" applyAlignment="1">
      <alignment horizontal="center" vertical="center" wrapText="1"/>
    </xf>
    <xf numFmtId="0" fontId="12" fillId="15" borderId="0" xfId="0" applyFont="1" applyFill="1" applyAlignment="1">
      <alignment horizontal="center" vertical="center" wrapText="1"/>
    </xf>
    <xf numFmtId="0" fontId="12" fillId="15" borderId="0" xfId="0" applyFont="1" applyFill="1" applyAlignment="1">
      <alignment horizontal="center" vertical="center"/>
    </xf>
    <xf numFmtId="0" fontId="8" fillId="19" borderId="0" xfId="0" applyFont="1" applyFill="1" applyAlignment="1">
      <alignment horizontal="center"/>
    </xf>
    <xf numFmtId="0" fontId="0" fillId="21" borderId="0" xfId="0" applyFill="1" applyAlignment="1">
      <alignment horizontal="center"/>
    </xf>
    <xf numFmtId="0" fontId="8" fillId="19" borderId="0" xfId="0" applyFont="1" applyFill="1" applyAlignment="1">
      <alignment horizontal="center" wrapText="1"/>
    </xf>
    <xf numFmtId="0" fontId="0" fillId="9" borderId="0" xfId="0" applyFill="1" applyAlignment="1">
      <alignment horizontal="center"/>
    </xf>
    <xf numFmtId="0" fontId="30" fillId="20" borderId="0" xfId="0" applyFont="1" applyFill="1" applyAlignment="1">
      <alignment horizontal="center"/>
    </xf>
    <xf numFmtId="0" fontId="31" fillId="20" borderId="0" xfId="0" applyFont="1" applyFill="1" applyAlignment="1">
      <alignment horizontal="center" vertical="center" wrapText="1" shrinkToFit="1"/>
    </xf>
    <xf numFmtId="0" fontId="6" fillId="20" borderId="0" xfId="0" applyFont="1" applyFill="1" applyAlignment="1">
      <alignment horizontal="center" vertical="center" wrapText="1" shrinkToFit="1"/>
    </xf>
    <xf numFmtId="0" fontId="8" fillId="15" borderId="0" xfId="0" applyFont="1" applyFill="1" applyAlignment="1">
      <alignment horizontal="center" vertical="center"/>
    </xf>
    <xf numFmtId="0" fontId="32" fillId="15" borderId="0" xfId="0" applyFont="1" applyFill="1" applyAlignment="1">
      <alignment horizontal="left" vertical="center" wrapText="1"/>
    </xf>
    <xf numFmtId="0" fontId="8" fillId="19" borderId="0" xfId="0" applyFont="1" applyFill="1" applyAlignment="1">
      <alignment horizontal="center" vertical="top" wrapText="1"/>
    </xf>
    <xf numFmtId="0" fontId="0" fillId="15" borderId="0" xfId="0" applyFill="1" applyAlignment="1">
      <alignment horizontal="center"/>
    </xf>
  </cellXfs>
  <cellStyles count="11">
    <cellStyle name="20% - Accent3" xfId="8" builtinId="38"/>
    <cellStyle name="20% - Accent5" xfId="9" builtinId="46"/>
    <cellStyle name="Accent1" xfId="6" builtinId="29"/>
    <cellStyle name="Accent3" xfId="7" builtinId="37"/>
    <cellStyle name="Comma" xfId="2" builtinId="3"/>
    <cellStyle name="Currency" xfId="3" builtinId="4"/>
    <cellStyle name="Normal" xfId="0" builtinId="0"/>
    <cellStyle name="Normal 2" xfId="10" xr:uid="{1438A18C-ED65-4791-9751-0743532F051A}"/>
    <cellStyle name="Output" xfId="4" builtinId="21"/>
    <cellStyle name="Percent" xfId="1" builtinId="5"/>
    <cellStyle name="Total" xfId="5" builtinId="25"/>
  </cellStyles>
  <dxfs count="69">
    <dxf>
      <font>
        <color rgb="FF9C0006"/>
      </font>
      <fill>
        <patternFill>
          <bgColor rgb="FFFFC7CE"/>
        </patternFill>
      </fill>
    </dxf>
    <dxf>
      <numFmt numFmtId="2" formatCode="0.00"/>
    </dxf>
    <dxf>
      <numFmt numFmtId="2" formatCode="0.00"/>
    </dxf>
    <dxf>
      <numFmt numFmtId="22" formatCode="mmm\-yy"/>
    </dxf>
    <dxf>
      <numFmt numFmtId="2" formatCode="0.00"/>
    </dxf>
    <dxf>
      <numFmt numFmtId="2" formatCode="0.00"/>
    </dxf>
    <dxf>
      <numFmt numFmtId="180" formatCode="mmm/yy"/>
    </dxf>
    <dxf>
      <numFmt numFmtId="2" formatCode="0.00"/>
    </dxf>
    <dxf>
      <numFmt numFmtId="2" formatCode="0.00"/>
    </dxf>
    <dxf>
      <numFmt numFmtId="22" formatCode="mmm\-yy"/>
    </dxf>
    <dxf>
      <numFmt numFmtId="174" formatCode="[$-24409]m/d/yyyy;@"/>
    </dxf>
    <dxf>
      <numFmt numFmtId="174" formatCode="[$-24409]m/d/yyyy;@"/>
    </dxf>
    <dxf>
      <font>
        <color rgb="FF9C0006"/>
      </font>
      <fill>
        <patternFill>
          <bgColor rgb="FFFFC7CE"/>
        </patternFill>
      </fill>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70" formatCode="0.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Calibri"/>
        <family val="2"/>
        <scheme val="minor"/>
      </font>
      <numFmt numFmtId="170" formatCode="0.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Calibri"/>
        <family val="2"/>
        <scheme val="minor"/>
      </font>
      <numFmt numFmtId="170" formatCode="0.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Calibri"/>
        <family val="2"/>
        <scheme val="minor"/>
      </font>
      <numFmt numFmtId="170" formatCode="0.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bottom style="thin">
          <color indexed="64"/>
        </bottom>
      </border>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numFmt numFmtId="172" formatCode="_-[$RM-4409]* #,##0.00_-;\-[$RM-4409]* #,##0.00_-;_-[$RM-4409]* &quot;-&quot;??_-;_-@_-"/>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alignment horizontal="center" vertical="bottom" textRotation="0" wrapText="0" indent="0" justifyLastLine="0" shrinkToFit="0" readingOrder="0"/>
    </dxf>
    <dxf>
      <numFmt numFmtId="166" formatCode="_(* #,##0.00_);_(* \(#,##0.00\);_(* &quot;-&quot;??_);_(@_)"/>
    </dxf>
    <dxf>
      <numFmt numFmtId="166" formatCode="_(* #,##0.00_);_(* \(#,##0.00\);_(* &quot;-&quot;??_);_(@_)"/>
    </dxf>
    <dxf>
      <numFmt numFmtId="173" formatCode="_(* #,##0_);_(* \(#,##0\);_(* &quot;-&quot;_);_(@_)"/>
    </dxf>
    <dxf>
      <numFmt numFmtId="166" formatCode="_(* #,##0.00_);_(* \(#,##0.00\);_(* &quot;-&quot;??_);_(@_)"/>
    </dxf>
    <dxf>
      <numFmt numFmtId="166"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Continuous"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4" formatCode="#,##0.00"/>
    </dxf>
    <dxf>
      <numFmt numFmtId="4" formatCode="#,##0.00"/>
    </dxf>
    <dxf>
      <numFmt numFmtId="4" formatCode="#,##0.00"/>
    </dxf>
    <dxf>
      <numFmt numFmtId="4" formatCode="#,##0.00"/>
    </dxf>
    <dxf>
      <numFmt numFmtId="13" formatCode="0%"/>
    </dxf>
    <dxf>
      <numFmt numFmtId="164" formatCode="_(&quot;$&quot;* #,##0_);_(&quot;$&quot;* \(#,##0\);_(&quot;$&quot;* &quot;-&quot;??_);_(@_)"/>
    </dxf>
    <dxf>
      <numFmt numFmtId="0" formatCode="General"/>
    </dxf>
    <dxf>
      <numFmt numFmtId="0" formatCode="General"/>
    </dxf>
    <dxf>
      <numFmt numFmtId="0" formatCode="General"/>
    </dxf>
    <dxf>
      <numFmt numFmtId="0" formatCode="General"/>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Dark1 No Border" pivot="0" table="0" count="10" xr9:uid="{216E54D9-D8F2-4D38-B149-0D07D8D7A1B4}">
      <tableStyleElement type="wholeTable" dxfId="68"/>
      <tableStyleElement type="headerRow" dxfId="6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rk1 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1.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theme" Target="theme/theme1.xml"/><Relationship Id="rId47" Type="http://schemas.openxmlformats.org/officeDocument/2006/relationships/calcChain" Target="calcChain.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pivotCacheDefinition" Target="pivotCache/pivotCacheDefinition3.xml"/><Relationship Id="rId40" Type="http://schemas.microsoft.com/office/2007/relationships/slicerCache" Target="slicerCaches/slicerCache2.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2.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pivotCacheDefinition" Target="pivotCache/pivotCacheDefinition1.xml"/><Relationship Id="rId43" Type="http://schemas.openxmlformats.org/officeDocument/2006/relationships/connections" Target="connections.xml"/><Relationship Id="rId48"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customXml" Target="../customXml/item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pivotCacheDefinition" Target="pivotCache/pivotCacheDefinition4.xml"/><Relationship Id="rId46" Type="http://schemas.openxmlformats.org/officeDocument/2006/relationships/sheetMetadata" Target="metadata.xml"/><Relationship Id="rId20" Type="http://schemas.openxmlformats.org/officeDocument/2006/relationships/worksheet" Target="worksheets/sheet20.xml"/><Relationship Id="rId41"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Techniques).xlsx]data 3!PivotTable4</c:name>
    <c:fmtId val="11"/>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333333333333334E-2"/>
          <c:y val="0.486891522580296"/>
          <c:w val="0.92500000000000004"/>
          <c:h val="0.49672063463977117"/>
        </c:manualLayout>
      </c:layout>
      <c:lineChart>
        <c:grouping val="standard"/>
        <c:varyColors val="0"/>
        <c:ser>
          <c:idx val="0"/>
          <c:order val="0"/>
          <c:tx>
            <c:strRef>
              <c:f>'data 3'!$E$1:$E$2</c:f>
              <c:strCache>
                <c:ptCount val="1"/>
                <c:pt idx="0">
                  <c:v>Components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3'!$D$3:$D$7</c:f>
              <c:strCache>
                <c:ptCount val="4"/>
                <c:pt idx="0">
                  <c:v>2017</c:v>
                </c:pt>
                <c:pt idx="1">
                  <c:v>2018</c:v>
                </c:pt>
                <c:pt idx="2">
                  <c:v>2019</c:v>
                </c:pt>
                <c:pt idx="3">
                  <c:v>2020</c:v>
                </c:pt>
              </c:strCache>
            </c:strRef>
          </c:cat>
          <c:val>
            <c:numRef>
              <c:f>'data 3'!$E$3:$E$7</c:f>
              <c:numCache>
                <c:formatCode>0</c:formatCode>
                <c:ptCount val="4"/>
                <c:pt idx="0">
                  <c:v>26700</c:v>
                </c:pt>
                <c:pt idx="1">
                  <c:v>45100</c:v>
                </c:pt>
                <c:pt idx="2">
                  <c:v>62100</c:v>
                </c:pt>
                <c:pt idx="3">
                  <c:v>70176</c:v>
                </c:pt>
              </c:numCache>
            </c:numRef>
          </c:val>
          <c:smooth val="0"/>
          <c:extLst>
            <c:ext xmlns:c16="http://schemas.microsoft.com/office/drawing/2014/chart" uri="{C3380CC4-5D6E-409C-BE32-E72D297353CC}">
              <c16:uniqueId val="{00000000-3A6C-48C2-BA79-BA308326B8CF}"/>
            </c:ext>
          </c:extLst>
        </c:ser>
        <c:dLbls>
          <c:showLegendKey val="0"/>
          <c:showVal val="0"/>
          <c:showCatName val="0"/>
          <c:showSerName val="0"/>
          <c:showPercent val="0"/>
          <c:showBubbleSize val="0"/>
        </c:dLbls>
        <c:marker val="1"/>
        <c:smooth val="0"/>
        <c:axId val="1713728992"/>
        <c:axId val="1713732832"/>
      </c:lineChart>
      <c:catAx>
        <c:axId val="1713728992"/>
        <c:scaling>
          <c:orientation val="minMax"/>
        </c:scaling>
        <c:delete val="1"/>
        <c:axPos val="b"/>
        <c:numFmt formatCode="General" sourceLinked="1"/>
        <c:majorTickMark val="none"/>
        <c:minorTickMark val="none"/>
        <c:tickLblPos val="nextTo"/>
        <c:crossAx val="1713732832"/>
        <c:crosses val="autoZero"/>
        <c:auto val="1"/>
        <c:lblAlgn val="ctr"/>
        <c:lblOffset val="100"/>
        <c:noMultiLvlLbl val="0"/>
      </c:catAx>
      <c:valAx>
        <c:axId val="1713732832"/>
        <c:scaling>
          <c:orientation val="minMax"/>
        </c:scaling>
        <c:delete val="1"/>
        <c:axPos val="l"/>
        <c:numFmt formatCode="0" sourceLinked="1"/>
        <c:majorTickMark val="none"/>
        <c:minorTickMark val="none"/>
        <c:tickLblPos val="nextTo"/>
        <c:crossAx val="1713728992"/>
        <c:crosses val="autoZero"/>
        <c:crossBetween val="midCat"/>
      </c:valAx>
      <c:spPr>
        <a:noFill/>
        <a:ln>
          <a:noFill/>
        </a:ln>
        <a:effectLst/>
      </c:spPr>
    </c:plotArea>
    <c:legend>
      <c:legendPos val="b"/>
      <c:layout>
        <c:manualLayout>
          <c:xMode val="edge"/>
          <c:yMode val="edge"/>
          <c:x val="4.5426946631671038E-2"/>
          <c:y val="0.32489920718673049"/>
          <c:w val="0.87025721784776888"/>
          <c:h val="0.675100792813269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Techniques).xlsx]data 3!PivotTable1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layout>
        <c:manualLayout>
          <c:xMode val="edge"/>
          <c:yMode val="edge"/>
          <c:x val="6.0853735875608127E-2"/>
          <c:y val="2.17706821480406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3'!$B$1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'data 3'!$A$2:$A$31</c:f>
              <c:multiLvlStrCache>
                <c:ptCount val="25"/>
                <c:lvl>
                  <c:pt idx="0">
                    <c:v>Bike Racks</c:v>
                  </c:pt>
                  <c:pt idx="1">
                    <c:v>Helmets</c:v>
                  </c:pt>
                  <c:pt idx="2">
                    <c:v>Lights</c:v>
                  </c:pt>
                  <c:pt idx="3">
                    <c:v>Locks</c:v>
                  </c:pt>
                  <c:pt idx="4">
                    <c:v>Pumps</c:v>
                  </c:pt>
                  <c:pt idx="5">
                    <c:v>Tires and Tubes</c:v>
                  </c:pt>
                  <c:pt idx="6">
                    <c:v>Cargo Bike</c:v>
                  </c:pt>
                  <c:pt idx="7">
                    <c:v>Mountain Bikes</c:v>
                  </c:pt>
                  <c:pt idx="8">
                    <c:v>Road Bikes</c:v>
                  </c:pt>
                  <c:pt idx="9">
                    <c:v>Touring Bikes</c:v>
                  </c:pt>
                  <c:pt idx="10">
                    <c:v>Bib-Shorts</c:v>
                  </c:pt>
                  <c:pt idx="11">
                    <c:v>Caps</c:v>
                  </c:pt>
                  <c:pt idx="12">
                    <c:v>Gloves</c:v>
                  </c:pt>
                  <c:pt idx="13">
                    <c:v>Jerseys</c:v>
                  </c:pt>
                  <c:pt idx="14">
                    <c:v>Shorts</c:v>
                  </c:pt>
                  <c:pt idx="15">
                    <c:v>Socks</c:v>
                  </c:pt>
                  <c:pt idx="16">
                    <c:v>Tights</c:v>
                  </c:pt>
                  <c:pt idx="17">
                    <c:v>Vests</c:v>
                  </c:pt>
                  <c:pt idx="18">
                    <c:v>Bottom Brackets</c:v>
                  </c:pt>
                  <c:pt idx="19">
                    <c:v>Brakes</c:v>
                  </c:pt>
                  <c:pt idx="20">
                    <c:v>Chains</c:v>
                  </c:pt>
                  <c:pt idx="21">
                    <c:v>Handlebars</c:v>
                  </c:pt>
                  <c:pt idx="22">
                    <c:v>Pedals</c:v>
                  </c:pt>
                  <c:pt idx="23">
                    <c:v>Saddles</c:v>
                  </c:pt>
                  <c:pt idx="24">
                    <c:v>Wheels</c:v>
                  </c:pt>
                </c:lvl>
                <c:lvl>
                  <c:pt idx="0">
                    <c:v>Accessories</c:v>
                  </c:pt>
                  <c:pt idx="6">
                    <c:v>Bikes</c:v>
                  </c:pt>
                  <c:pt idx="10">
                    <c:v>Clothing</c:v>
                  </c:pt>
                  <c:pt idx="18">
                    <c:v>Components</c:v>
                  </c:pt>
                </c:lvl>
              </c:multiLvlStrCache>
            </c:multiLvlStrRef>
          </c:cat>
          <c:val>
            <c:numRef>
              <c:f>'data 3'!$B$2:$B$31</c:f>
              <c:numCache>
                <c:formatCode>0</c:formatCode>
                <c:ptCount val="25"/>
                <c:pt idx="0">
                  <c:v>37592</c:v>
                </c:pt>
                <c:pt idx="1">
                  <c:v>37927</c:v>
                </c:pt>
                <c:pt idx="2">
                  <c:v>34682</c:v>
                </c:pt>
                <c:pt idx="3">
                  <c:v>33075</c:v>
                </c:pt>
                <c:pt idx="4">
                  <c:v>37070</c:v>
                </c:pt>
                <c:pt idx="5">
                  <c:v>55610</c:v>
                </c:pt>
                <c:pt idx="6">
                  <c:v>10374</c:v>
                </c:pt>
                <c:pt idx="7">
                  <c:v>8033</c:v>
                </c:pt>
                <c:pt idx="8">
                  <c:v>14754</c:v>
                </c:pt>
                <c:pt idx="9">
                  <c:v>3458</c:v>
                </c:pt>
                <c:pt idx="10">
                  <c:v>4830</c:v>
                </c:pt>
                <c:pt idx="11">
                  <c:v>567</c:v>
                </c:pt>
                <c:pt idx="12">
                  <c:v>32603</c:v>
                </c:pt>
                <c:pt idx="13">
                  <c:v>9056</c:v>
                </c:pt>
                <c:pt idx="14">
                  <c:v>27773</c:v>
                </c:pt>
                <c:pt idx="15">
                  <c:v>3497</c:v>
                </c:pt>
                <c:pt idx="16">
                  <c:v>40158</c:v>
                </c:pt>
                <c:pt idx="17">
                  <c:v>2677</c:v>
                </c:pt>
                <c:pt idx="18">
                  <c:v>524</c:v>
                </c:pt>
                <c:pt idx="19">
                  <c:v>6024</c:v>
                </c:pt>
                <c:pt idx="20">
                  <c:v>24150</c:v>
                </c:pt>
                <c:pt idx="21">
                  <c:v>4365</c:v>
                </c:pt>
                <c:pt idx="22">
                  <c:v>5859</c:v>
                </c:pt>
                <c:pt idx="23">
                  <c:v>2930</c:v>
                </c:pt>
                <c:pt idx="24">
                  <c:v>26324</c:v>
                </c:pt>
              </c:numCache>
            </c:numRef>
          </c:val>
          <c:extLst>
            <c:ext xmlns:c16="http://schemas.microsoft.com/office/drawing/2014/chart" uri="{C3380CC4-5D6E-409C-BE32-E72D297353CC}">
              <c16:uniqueId val="{00000000-D42C-4802-BC62-B07E14065E89}"/>
            </c:ext>
          </c:extLst>
        </c:ser>
        <c:dLbls>
          <c:dLblPos val="outEnd"/>
          <c:showLegendKey val="0"/>
          <c:showVal val="1"/>
          <c:showCatName val="0"/>
          <c:showSerName val="0"/>
          <c:showPercent val="0"/>
          <c:showBubbleSize val="0"/>
        </c:dLbls>
        <c:gapWidth val="50"/>
        <c:axId val="1721141216"/>
        <c:axId val="1721140256"/>
      </c:barChart>
      <c:catAx>
        <c:axId val="1721141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140256"/>
        <c:crosses val="autoZero"/>
        <c:auto val="1"/>
        <c:lblAlgn val="ctr"/>
        <c:lblOffset val="100"/>
        <c:noMultiLvlLbl val="0"/>
      </c:catAx>
      <c:valAx>
        <c:axId val="1721140256"/>
        <c:scaling>
          <c:orientation val="minMax"/>
        </c:scaling>
        <c:delete val="1"/>
        <c:axPos val="t"/>
        <c:numFmt formatCode="0" sourceLinked="1"/>
        <c:majorTickMark val="none"/>
        <c:minorTickMark val="none"/>
        <c:tickLblPos val="nextTo"/>
        <c:crossAx val="172114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Techniques).xlsx]data 3!PivotTable4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Sales</a:t>
            </a:r>
          </a:p>
        </c:rich>
      </c:tx>
      <c:overlay val="0"/>
      <c:spPr>
        <a:noFill/>
        <a:ln>
          <a:solidFill>
            <a:schemeClr val="accent1">
              <a:alpha val="71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3'!$E$1:$E$2</c:f>
              <c:strCache>
                <c:ptCount val="1"/>
                <c:pt idx="0">
                  <c:v>Components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3'!$D$3:$D$7</c:f>
              <c:strCache>
                <c:ptCount val="4"/>
                <c:pt idx="0">
                  <c:v>2017</c:v>
                </c:pt>
                <c:pt idx="1">
                  <c:v>2018</c:v>
                </c:pt>
                <c:pt idx="2">
                  <c:v>2019</c:v>
                </c:pt>
                <c:pt idx="3">
                  <c:v>2020</c:v>
                </c:pt>
              </c:strCache>
            </c:strRef>
          </c:cat>
          <c:val>
            <c:numRef>
              <c:f>'data 3'!$E$3:$E$7</c:f>
              <c:numCache>
                <c:formatCode>0</c:formatCode>
                <c:ptCount val="4"/>
                <c:pt idx="0">
                  <c:v>26700</c:v>
                </c:pt>
                <c:pt idx="1">
                  <c:v>45100</c:v>
                </c:pt>
                <c:pt idx="2">
                  <c:v>62100</c:v>
                </c:pt>
                <c:pt idx="3">
                  <c:v>70176</c:v>
                </c:pt>
              </c:numCache>
            </c:numRef>
          </c:val>
          <c:smooth val="0"/>
          <c:extLst>
            <c:ext xmlns:c16="http://schemas.microsoft.com/office/drawing/2014/chart" uri="{C3380CC4-5D6E-409C-BE32-E72D297353CC}">
              <c16:uniqueId val="{00000000-3A6C-48C2-BA79-BA308326B8CF}"/>
            </c:ext>
          </c:extLst>
        </c:ser>
        <c:dLbls>
          <c:showLegendKey val="0"/>
          <c:showVal val="0"/>
          <c:showCatName val="0"/>
          <c:showSerName val="0"/>
          <c:showPercent val="0"/>
          <c:showBubbleSize val="0"/>
        </c:dLbls>
        <c:marker val="1"/>
        <c:smooth val="0"/>
        <c:axId val="1713728992"/>
        <c:axId val="1713732832"/>
      </c:lineChart>
      <c:catAx>
        <c:axId val="171372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732832"/>
        <c:crosses val="autoZero"/>
        <c:auto val="1"/>
        <c:lblAlgn val="ctr"/>
        <c:lblOffset val="100"/>
        <c:noMultiLvlLbl val="0"/>
      </c:catAx>
      <c:valAx>
        <c:axId val="17137328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728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Techniques).xlsx]data 3!PivotTable5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Rating</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3'!$E$9:$E$10</c:f>
              <c:strCache>
                <c:ptCount val="1"/>
                <c:pt idx="0">
                  <c:v>Components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3'!$D$11:$D$15</c:f>
              <c:strCache>
                <c:ptCount val="4"/>
                <c:pt idx="0">
                  <c:v>2017</c:v>
                </c:pt>
                <c:pt idx="1">
                  <c:v>2018</c:v>
                </c:pt>
                <c:pt idx="2">
                  <c:v>2019</c:v>
                </c:pt>
                <c:pt idx="3">
                  <c:v>2020</c:v>
                </c:pt>
              </c:strCache>
            </c:strRef>
          </c:cat>
          <c:val>
            <c:numRef>
              <c:f>'data 3'!$E$11:$E$15</c:f>
              <c:numCache>
                <c:formatCode>0%</c:formatCode>
                <c:ptCount val="4"/>
                <c:pt idx="0">
                  <c:v>0.49571428571428572</c:v>
                </c:pt>
                <c:pt idx="1">
                  <c:v>0.42428571428571427</c:v>
                </c:pt>
                <c:pt idx="2">
                  <c:v>0.50142857142857145</c:v>
                </c:pt>
                <c:pt idx="3">
                  <c:v>0.34428571428571425</c:v>
                </c:pt>
              </c:numCache>
            </c:numRef>
          </c:val>
          <c:smooth val="0"/>
          <c:extLst>
            <c:ext xmlns:c16="http://schemas.microsoft.com/office/drawing/2014/chart" uri="{C3380CC4-5D6E-409C-BE32-E72D297353CC}">
              <c16:uniqueId val="{00000000-F7F8-4F37-AEEC-AFFFB74B8B8A}"/>
            </c:ext>
          </c:extLst>
        </c:ser>
        <c:dLbls>
          <c:showLegendKey val="0"/>
          <c:showVal val="0"/>
          <c:showCatName val="0"/>
          <c:showSerName val="0"/>
          <c:showPercent val="0"/>
          <c:showBubbleSize val="0"/>
        </c:dLbls>
        <c:marker val="1"/>
        <c:smooth val="0"/>
        <c:axId val="2063137263"/>
        <c:axId val="2063137743"/>
      </c:lineChart>
      <c:catAx>
        <c:axId val="206313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137743"/>
        <c:crosses val="autoZero"/>
        <c:auto val="1"/>
        <c:lblAlgn val="ctr"/>
        <c:lblOffset val="100"/>
        <c:noMultiLvlLbl val="0"/>
      </c:catAx>
      <c:valAx>
        <c:axId val="20631377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1372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Techniques).xlsx]data 3!PivotTable7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Sales</a:t>
            </a:r>
            <a:r>
              <a:rPr lang="en-MY" baseline="0"/>
              <a:t> Change Year on Year</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3'!$K$17:$K$18</c:f>
              <c:strCache>
                <c:ptCount val="1"/>
                <c:pt idx="0">
                  <c:v>Components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3'!$J$19:$J$23</c:f>
              <c:strCache>
                <c:ptCount val="4"/>
                <c:pt idx="0">
                  <c:v>2017</c:v>
                </c:pt>
                <c:pt idx="1">
                  <c:v>2018</c:v>
                </c:pt>
                <c:pt idx="2">
                  <c:v>2019</c:v>
                </c:pt>
                <c:pt idx="3">
                  <c:v>2020</c:v>
                </c:pt>
              </c:strCache>
            </c:strRef>
          </c:cat>
          <c:val>
            <c:numRef>
              <c:f>'data 3'!$K$19:$K$23</c:f>
              <c:numCache>
                <c:formatCode>0%</c:formatCode>
                <c:ptCount val="4"/>
                <c:pt idx="1">
                  <c:v>0.68913857677902624</c:v>
                </c:pt>
                <c:pt idx="2">
                  <c:v>0.37694013303769403</c:v>
                </c:pt>
                <c:pt idx="3">
                  <c:v>0.13004830917874396</c:v>
                </c:pt>
              </c:numCache>
            </c:numRef>
          </c:val>
          <c:extLst>
            <c:ext xmlns:c16="http://schemas.microsoft.com/office/drawing/2014/chart" uri="{C3380CC4-5D6E-409C-BE32-E72D297353CC}">
              <c16:uniqueId val="{00000000-D4A8-424C-BA4B-0E11F955BB06}"/>
            </c:ext>
          </c:extLst>
        </c:ser>
        <c:dLbls>
          <c:dLblPos val="outEnd"/>
          <c:showLegendKey val="0"/>
          <c:showVal val="1"/>
          <c:showCatName val="0"/>
          <c:showSerName val="0"/>
          <c:showPercent val="0"/>
          <c:showBubbleSize val="0"/>
        </c:dLbls>
        <c:gapWidth val="219"/>
        <c:overlap val="-27"/>
        <c:axId val="2056876159"/>
        <c:axId val="2056890079"/>
      </c:barChart>
      <c:catAx>
        <c:axId val="205687615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890079"/>
        <c:crosses val="autoZero"/>
        <c:auto val="1"/>
        <c:lblAlgn val="ctr"/>
        <c:lblOffset val="100"/>
        <c:noMultiLvlLbl val="0"/>
      </c:catAx>
      <c:valAx>
        <c:axId val="2056890079"/>
        <c:scaling>
          <c:orientation val="minMax"/>
        </c:scaling>
        <c:delete val="1"/>
        <c:axPos val="l"/>
        <c:numFmt formatCode="0%" sourceLinked="1"/>
        <c:majorTickMark val="none"/>
        <c:minorTickMark val="none"/>
        <c:tickLblPos val="nextTo"/>
        <c:crossAx val="205687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Techniques).xlsx]data 3!PivotTable6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Rating Change Year on Year</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3'!$K$25:$K$26</c:f>
              <c:strCache>
                <c:ptCount val="1"/>
                <c:pt idx="0">
                  <c:v>Components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3'!$J$27:$J$31</c:f>
              <c:strCache>
                <c:ptCount val="4"/>
                <c:pt idx="0">
                  <c:v>2017</c:v>
                </c:pt>
                <c:pt idx="1">
                  <c:v>2018</c:v>
                </c:pt>
                <c:pt idx="2">
                  <c:v>2019</c:v>
                </c:pt>
                <c:pt idx="3">
                  <c:v>2020</c:v>
                </c:pt>
              </c:strCache>
            </c:strRef>
          </c:cat>
          <c:val>
            <c:numRef>
              <c:f>'data 3'!$K$27:$K$31</c:f>
              <c:numCache>
                <c:formatCode>0%</c:formatCode>
                <c:ptCount val="4"/>
                <c:pt idx="1">
                  <c:v>-0.14409221902017297</c:v>
                </c:pt>
                <c:pt idx="2">
                  <c:v>0.18181818181818191</c:v>
                </c:pt>
                <c:pt idx="3">
                  <c:v>-0.31339031339031348</c:v>
                </c:pt>
              </c:numCache>
            </c:numRef>
          </c:val>
          <c:extLst>
            <c:ext xmlns:c16="http://schemas.microsoft.com/office/drawing/2014/chart" uri="{C3380CC4-5D6E-409C-BE32-E72D297353CC}">
              <c16:uniqueId val="{00000000-EF49-42DD-82EC-6FA15D2092AE}"/>
            </c:ext>
          </c:extLst>
        </c:ser>
        <c:dLbls>
          <c:dLblPos val="outEnd"/>
          <c:showLegendKey val="0"/>
          <c:showVal val="1"/>
          <c:showCatName val="0"/>
          <c:showSerName val="0"/>
          <c:showPercent val="0"/>
          <c:showBubbleSize val="0"/>
        </c:dLbls>
        <c:gapWidth val="219"/>
        <c:overlap val="-27"/>
        <c:axId val="2063131983"/>
        <c:axId val="2035452223"/>
      </c:barChart>
      <c:catAx>
        <c:axId val="206313198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452223"/>
        <c:crosses val="autoZero"/>
        <c:auto val="1"/>
        <c:lblAlgn val="ctr"/>
        <c:lblOffset val="100"/>
        <c:noMultiLvlLbl val="0"/>
      </c:catAx>
      <c:valAx>
        <c:axId val="2035452223"/>
        <c:scaling>
          <c:orientation val="minMax"/>
        </c:scaling>
        <c:delete val="1"/>
        <c:axPos val="l"/>
        <c:numFmt formatCode="0%" sourceLinked="1"/>
        <c:majorTickMark val="none"/>
        <c:minorTickMark val="none"/>
        <c:tickLblPos val="nextTo"/>
        <c:crossAx val="206313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exercise include project and dataset (All Techniques).xlsx]Apple!PivotTable1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Apple!$B$4:$B$5</c:f>
              <c:strCache>
                <c:ptCount val="1"/>
                <c:pt idx="0">
                  <c:v>iMac</c:v>
                </c:pt>
              </c:strCache>
            </c:strRef>
          </c:tx>
          <c:spPr>
            <a:solidFill>
              <a:schemeClr val="accent1"/>
            </a:solidFill>
            <a:ln>
              <a:noFill/>
            </a:ln>
            <a:effectLst/>
          </c:spPr>
          <c:invertIfNegative val="0"/>
          <c:cat>
            <c:strRef>
              <c:f>Apple!$A$6:$A$11</c:f>
              <c:strCache>
                <c:ptCount val="5"/>
                <c:pt idx="0">
                  <c:v>iMac</c:v>
                </c:pt>
                <c:pt idx="1">
                  <c:v>iPad</c:v>
                </c:pt>
                <c:pt idx="2">
                  <c:v>iPhone</c:v>
                </c:pt>
                <c:pt idx="3">
                  <c:v>iPod</c:v>
                </c:pt>
                <c:pt idx="4">
                  <c:v>MacBook</c:v>
                </c:pt>
              </c:strCache>
            </c:strRef>
          </c:cat>
          <c:val>
            <c:numRef>
              <c:f>Apple!$B$6:$B$11</c:f>
              <c:numCache>
                <c:formatCode>General</c:formatCode>
                <c:ptCount val="5"/>
                <c:pt idx="1">
                  <c:v>1</c:v>
                </c:pt>
                <c:pt idx="2">
                  <c:v>3</c:v>
                </c:pt>
                <c:pt idx="3">
                  <c:v>3</c:v>
                </c:pt>
                <c:pt idx="4">
                  <c:v>8</c:v>
                </c:pt>
              </c:numCache>
            </c:numRef>
          </c:val>
          <c:extLst>
            <c:ext xmlns:c16="http://schemas.microsoft.com/office/drawing/2014/chart" uri="{C3380CC4-5D6E-409C-BE32-E72D297353CC}">
              <c16:uniqueId val="{00000000-D51F-4A55-97B9-A6E752E360E0}"/>
            </c:ext>
          </c:extLst>
        </c:ser>
        <c:ser>
          <c:idx val="1"/>
          <c:order val="1"/>
          <c:tx>
            <c:strRef>
              <c:f>Apple!$C$4:$C$5</c:f>
              <c:strCache>
                <c:ptCount val="1"/>
                <c:pt idx="0">
                  <c:v>iPad</c:v>
                </c:pt>
              </c:strCache>
            </c:strRef>
          </c:tx>
          <c:spPr>
            <a:solidFill>
              <a:schemeClr val="accent2"/>
            </a:solidFill>
            <a:ln>
              <a:noFill/>
            </a:ln>
            <a:effectLst/>
          </c:spPr>
          <c:invertIfNegative val="0"/>
          <c:cat>
            <c:strRef>
              <c:f>Apple!$A$6:$A$11</c:f>
              <c:strCache>
                <c:ptCount val="5"/>
                <c:pt idx="0">
                  <c:v>iMac</c:v>
                </c:pt>
                <c:pt idx="1">
                  <c:v>iPad</c:v>
                </c:pt>
                <c:pt idx="2">
                  <c:v>iPhone</c:v>
                </c:pt>
                <c:pt idx="3">
                  <c:v>iPod</c:v>
                </c:pt>
                <c:pt idx="4">
                  <c:v>MacBook</c:v>
                </c:pt>
              </c:strCache>
            </c:strRef>
          </c:cat>
          <c:val>
            <c:numRef>
              <c:f>Apple!$C$6:$C$11</c:f>
              <c:numCache>
                <c:formatCode>General</c:formatCode>
                <c:ptCount val="5"/>
                <c:pt idx="0">
                  <c:v>2</c:v>
                </c:pt>
                <c:pt idx="2">
                  <c:v>4</c:v>
                </c:pt>
                <c:pt idx="3">
                  <c:v>12</c:v>
                </c:pt>
                <c:pt idx="4">
                  <c:v>16</c:v>
                </c:pt>
              </c:numCache>
            </c:numRef>
          </c:val>
          <c:extLst>
            <c:ext xmlns:c16="http://schemas.microsoft.com/office/drawing/2014/chart" uri="{C3380CC4-5D6E-409C-BE32-E72D297353CC}">
              <c16:uniqueId val="{00000001-D51F-4A55-97B9-A6E752E360E0}"/>
            </c:ext>
          </c:extLst>
        </c:ser>
        <c:ser>
          <c:idx val="2"/>
          <c:order val="2"/>
          <c:tx>
            <c:strRef>
              <c:f>Apple!$D$4:$D$5</c:f>
              <c:strCache>
                <c:ptCount val="1"/>
                <c:pt idx="0">
                  <c:v>iPhone</c:v>
                </c:pt>
              </c:strCache>
            </c:strRef>
          </c:tx>
          <c:spPr>
            <a:solidFill>
              <a:schemeClr val="accent3"/>
            </a:solidFill>
            <a:ln>
              <a:noFill/>
            </a:ln>
            <a:effectLst/>
          </c:spPr>
          <c:invertIfNegative val="0"/>
          <c:cat>
            <c:strRef>
              <c:f>Apple!$A$6:$A$11</c:f>
              <c:strCache>
                <c:ptCount val="5"/>
                <c:pt idx="0">
                  <c:v>iMac</c:v>
                </c:pt>
                <c:pt idx="1">
                  <c:v>iPad</c:v>
                </c:pt>
                <c:pt idx="2">
                  <c:v>iPhone</c:v>
                </c:pt>
                <c:pt idx="3">
                  <c:v>iPod</c:v>
                </c:pt>
                <c:pt idx="4">
                  <c:v>MacBook</c:v>
                </c:pt>
              </c:strCache>
            </c:strRef>
          </c:cat>
          <c:val>
            <c:numRef>
              <c:f>Apple!$D$6:$D$11</c:f>
              <c:numCache>
                <c:formatCode>General</c:formatCode>
                <c:ptCount val="5"/>
                <c:pt idx="0">
                  <c:v>3</c:v>
                </c:pt>
                <c:pt idx="1">
                  <c:v>1</c:v>
                </c:pt>
                <c:pt idx="3">
                  <c:v>12</c:v>
                </c:pt>
                <c:pt idx="4">
                  <c:v>26</c:v>
                </c:pt>
              </c:numCache>
            </c:numRef>
          </c:val>
          <c:extLst>
            <c:ext xmlns:c16="http://schemas.microsoft.com/office/drawing/2014/chart" uri="{C3380CC4-5D6E-409C-BE32-E72D297353CC}">
              <c16:uniqueId val="{00000002-D51F-4A55-97B9-A6E752E360E0}"/>
            </c:ext>
          </c:extLst>
        </c:ser>
        <c:ser>
          <c:idx val="3"/>
          <c:order val="3"/>
          <c:tx>
            <c:strRef>
              <c:f>Apple!$E$4:$E$5</c:f>
              <c:strCache>
                <c:ptCount val="1"/>
                <c:pt idx="0">
                  <c:v>iPod</c:v>
                </c:pt>
              </c:strCache>
            </c:strRef>
          </c:tx>
          <c:spPr>
            <a:solidFill>
              <a:schemeClr val="accent4"/>
            </a:solidFill>
            <a:ln>
              <a:noFill/>
            </a:ln>
            <a:effectLst/>
          </c:spPr>
          <c:invertIfNegative val="0"/>
          <c:cat>
            <c:strRef>
              <c:f>Apple!$A$6:$A$11</c:f>
              <c:strCache>
                <c:ptCount val="5"/>
                <c:pt idx="0">
                  <c:v>iMac</c:v>
                </c:pt>
                <c:pt idx="1">
                  <c:v>iPad</c:v>
                </c:pt>
                <c:pt idx="2">
                  <c:v>iPhone</c:v>
                </c:pt>
                <c:pt idx="3">
                  <c:v>iPod</c:v>
                </c:pt>
                <c:pt idx="4">
                  <c:v>MacBook</c:v>
                </c:pt>
              </c:strCache>
            </c:strRef>
          </c:cat>
          <c:val>
            <c:numRef>
              <c:f>Apple!$E$6:$E$11</c:f>
              <c:numCache>
                <c:formatCode>General</c:formatCode>
                <c:ptCount val="5"/>
                <c:pt idx="0">
                  <c:v>2</c:v>
                </c:pt>
                <c:pt idx="1">
                  <c:v>2</c:v>
                </c:pt>
                <c:pt idx="2">
                  <c:v>14</c:v>
                </c:pt>
                <c:pt idx="4">
                  <c:v>24</c:v>
                </c:pt>
              </c:numCache>
            </c:numRef>
          </c:val>
          <c:extLst>
            <c:ext xmlns:c16="http://schemas.microsoft.com/office/drawing/2014/chart" uri="{C3380CC4-5D6E-409C-BE32-E72D297353CC}">
              <c16:uniqueId val="{00000003-D51F-4A55-97B9-A6E752E360E0}"/>
            </c:ext>
          </c:extLst>
        </c:ser>
        <c:ser>
          <c:idx val="4"/>
          <c:order val="4"/>
          <c:tx>
            <c:strRef>
              <c:f>Apple!$F$4:$F$5</c:f>
              <c:strCache>
                <c:ptCount val="1"/>
                <c:pt idx="0">
                  <c:v>MacBook</c:v>
                </c:pt>
              </c:strCache>
            </c:strRef>
          </c:tx>
          <c:spPr>
            <a:solidFill>
              <a:schemeClr val="accent5"/>
            </a:solidFill>
            <a:ln>
              <a:noFill/>
            </a:ln>
            <a:effectLst/>
          </c:spPr>
          <c:invertIfNegative val="0"/>
          <c:cat>
            <c:strRef>
              <c:f>Apple!$A$6:$A$11</c:f>
              <c:strCache>
                <c:ptCount val="5"/>
                <c:pt idx="0">
                  <c:v>iMac</c:v>
                </c:pt>
                <c:pt idx="1">
                  <c:v>iPad</c:v>
                </c:pt>
                <c:pt idx="2">
                  <c:v>iPhone</c:v>
                </c:pt>
                <c:pt idx="3">
                  <c:v>iPod</c:v>
                </c:pt>
                <c:pt idx="4">
                  <c:v>MacBook</c:v>
                </c:pt>
              </c:strCache>
            </c:strRef>
          </c:cat>
          <c:val>
            <c:numRef>
              <c:f>Apple!$F$6:$F$11</c:f>
              <c:numCache>
                <c:formatCode>General</c:formatCode>
                <c:ptCount val="5"/>
                <c:pt idx="0">
                  <c:v>6</c:v>
                </c:pt>
                <c:pt idx="1">
                  <c:v>10</c:v>
                </c:pt>
                <c:pt idx="2">
                  <c:v>21</c:v>
                </c:pt>
                <c:pt idx="3">
                  <c:v>30</c:v>
                </c:pt>
              </c:numCache>
            </c:numRef>
          </c:val>
          <c:extLst>
            <c:ext xmlns:c16="http://schemas.microsoft.com/office/drawing/2014/chart" uri="{C3380CC4-5D6E-409C-BE32-E72D297353CC}">
              <c16:uniqueId val="{00000004-D51F-4A55-97B9-A6E752E360E0}"/>
            </c:ext>
          </c:extLst>
        </c:ser>
        <c:dLbls>
          <c:showLegendKey val="0"/>
          <c:showVal val="0"/>
          <c:showCatName val="0"/>
          <c:showSerName val="0"/>
          <c:showPercent val="0"/>
          <c:showBubbleSize val="0"/>
        </c:dLbls>
        <c:gapWidth val="219"/>
        <c:overlap val="-27"/>
        <c:axId val="1316127920"/>
        <c:axId val="1010630944"/>
      </c:barChart>
      <c:catAx>
        <c:axId val="131612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630944"/>
        <c:crosses val="autoZero"/>
        <c:auto val="1"/>
        <c:lblAlgn val="ctr"/>
        <c:lblOffset val="100"/>
        <c:noMultiLvlLbl val="0"/>
      </c:catAx>
      <c:valAx>
        <c:axId val="101063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12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 Sales</a:t>
            </a:r>
          </a:p>
        </c:rich>
      </c:tx>
      <c:layout>
        <c:manualLayout>
          <c:xMode val="edge"/>
          <c:yMode val="edge"/>
          <c:x val="0.47875561787653254"/>
          <c:y val="8.9370651812628224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49648787374164"/>
          <c:y val="0.2643706518126282"/>
          <c:w val="0.70288645381468307"/>
          <c:h val="0.63665457483753396"/>
        </c:manualLayout>
      </c:layout>
      <c:barChart>
        <c:barDir val="bar"/>
        <c:grouping val="clustered"/>
        <c:varyColors val="0"/>
        <c:ser>
          <c:idx val="1"/>
          <c:order val="0"/>
          <c:tx>
            <c:v>Total</c:v>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1"/>
              <c:pt idx="0">
                <c:v>Blouse 05-Feb</c:v>
              </c:pt>
            </c:strLit>
          </c:cat>
          <c:val>
            <c:numLit>
              <c:formatCode>General</c:formatCode>
              <c:ptCount val="1"/>
              <c:pt idx="0">
                <c:v>1170</c:v>
              </c:pt>
            </c:numLit>
          </c:val>
          <c:extLst>
            <c:ext xmlns:c16="http://schemas.microsoft.com/office/drawing/2014/chart" uri="{C3380CC4-5D6E-409C-BE32-E72D297353CC}">
              <c16:uniqueId val="{00000000-BE26-461A-8CB6-0AFF1D5B7D2C}"/>
            </c:ext>
          </c:extLst>
        </c:ser>
        <c:ser>
          <c:idx val="0"/>
          <c:order val="1"/>
          <c:tx>
            <c:strRef>
              <c:f>[4]Sheet2!$B$3</c:f>
              <c:strCache>
                <c:ptCount val="1"/>
                <c:pt idx="0">
                  <c:v>#REF!</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[4]Sheet2!$A$4:$A$6</c:f>
              <c:numCache>
                <c:formatCode>General</c:formatCode>
                <c:ptCount val="3"/>
                <c:pt idx="0">
                  <c:v>0</c:v>
                </c:pt>
                <c:pt idx="1">
                  <c:v>0</c:v>
                </c:pt>
                <c:pt idx="2">
                  <c:v>0</c:v>
                </c:pt>
              </c:numCache>
            </c:numRef>
          </c:cat>
          <c:val>
            <c:numRef>
              <c:f>[4]Sheet2!$B$4:$B$6</c:f>
              <c:numCache>
                <c:formatCode>General</c:formatCode>
                <c:ptCount val="3"/>
                <c:pt idx="0">
                  <c:v>0</c:v>
                </c:pt>
                <c:pt idx="1">
                  <c:v>0</c:v>
                </c:pt>
                <c:pt idx="2">
                  <c:v>0</c:v>
                </c:pt>
              </c:numCache>
            </c:numRef>
          </c:val>
          <c:extLst>
            <c:ext xmlns:c16="http://schemas.microsoft.com/office/drawing/2014/chart" uri="{C3380CC4-5D6E-409C-BE32-E72D297353CC}">
              <c16:uniqueId val="{00000001-BE26-461A-8CB6-0AFF1D5B7D2C}"/>
            </c:ext>
          </c:extLst>
        </c:ser>
        <c:dLbls>
          <c:dLblPos val="outEnd"/>
          <c:showLegendKey val="0"/>
          <c:showVal val="1"/>
          <c:showCatName val="0"/>
          <c:showSerName val="0"/>
          <c:showPercent val="0"/>
          <c:showBubbleSize val="0"/>
        </c:dLbls>
        <c:gapWidth val="227"/>
        <c:overlap val="-48"/>
        <c:axId val="224840127"/>
        <c:axId val="224843007"/>
      </c:barChart>
      <c:catAx>
        <c:axId val="224840127"/>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43007"/>
        <c:crosses val="autoZero"/>
        <c:auto val="1"/>
        <c:lblAlgn val="ctr"/>
        <c:lblOffset val="100"/>
        <c:noMultiLvlLbl val="0"/>
      </c:catAx>
      <c:valAx>
        <c:axId val="224843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40127"/>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Blouse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L</c:v>
              </c:pt>
              <c:pt idx="1">
                <c:v>M</c:v>
              </c:pt>
              <c:pt idx="2">
                <c:v>XL</c:v>
              </c:pt>
            </c:strLit>
          </c:cat>
          <c:val>
            <c:numLit>
              <c:formatCode>General</c:formatCode>
              <c:ptCount val="3"/>
              <c:pt idx="0">
                <c:v>3793</c:v>
              </c:pt>
              <c:pt idx="1">
                <c:v>3771</c:v>
              </c:pt>
              <c:pt idx="2">
                <c:v>2434</c:v>
              </c:pt>
            </c:numLit>
          </c:val>
          <c:extLst>
            <c:ext xmlns:c16="http://schemas.microsoft.com/office/drawing/2014/chart" uri="{C3380CC4-5D6E-409C-BE32-E72D297353CC}">
              <c16:uniqueId val="{00000000-CF18-4A0B-BD35-94AEA3A9BA51}"/>
            </c:ext>
          </c:extLst>
        </c:ser>
        <c:ser>
          <c:idx val="1"/>
          <c:order val="1"/>
          <c:tx>
            <c:v>Ethnic Dress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L</c:v>
              </c:pt>
              <c:pt idx="1">
                <c:v>M</c:v>
              </c:pt>
              <c:pt idx="2">
                <c:v>XL</c:v>
              </c:pt>
            </c:strLit>
          </c:cat>
          <c:val>
            <c:numLit>
              <c:formatCode>General</c:formatCode>
              <c:ptCount val="3"/>
              <c:pt idx="0">
                <c:v>5051</c:v>
              </c:pt>
              <c:pt idx="1">
                <c:v>2420</c:v>
              </c:pt>
              <c:pt idx="2">
                <c:v>6976</c:v>
              </c:pt>
            </c:numLit>
          </c:val>
          <c:extLst>
            <c:ext xmlns:c16="http://schemas.microsoft.com/office/drawing/2014/chart" uri="{C3380CC4-5D6E-409C-BE32-E72D297353CC}">
              <c16:uniqueId val="{00000001-CF18-4A0B-BD35-94AEA3A9BA51}"/>
            </c:ext>
          </c:extLst>
        </c:ser>
        <c:ser>
          <c:idx val="2"/>
          <c:order val="2"/>
          <c:tx>
            <c:v>Western Dress</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L</c:v>
              </c:pt>
              <c:pt idx="1">
                <c:v>M</c:v>
              </c:pt>
              <c:pt idx="2">
                <c:v>XL</c:v>
              </c:pt>
            </c:strLit>
          </c:cat>
          <c:val>
            <c:numLit>
              <c:formatCode>General</c:formatCode>
              <c:ptCount val="3"/>
              <c:pt idx="0">
                <c:v>134846</c:v>
              </c:pt>
              <c:pt idx="1">
                <c:v>137935</c:v>
              </c:pt>
              <c:pt idx="2">
                <c:v>159410</c:v>
              </c:pt>
            </c:numLit>
          </c:val>
          <c:extLst>
            <c:ext xmlns:c16="http://schemas.microsoft.com/office/drawing/2014/chart" uri="{C3380CC4-5D6E-409C-BE32-E72D297353CC}">
              <c16:uniqueId val="{00000002-CF18-4A0B-BD35-94AEA3A9BA51}"/>
            </c:ext>
          </c:extLst>
        </c:ser>
        <c:dLbls>
          <c:dLblPos val="outEnd"/>
          <c:showLegendKey val="0"/>
          <c:showVal val="1"/>
          <c:showCatName val="0"/>
          <c:showSerName val="0"/>
          <c:showPercent val="0"/>
          <c:showBubbleSize val="0"/>
        </c:dLbls>
        <c:gapWidth val="219"/>
        <c:overlap val="-27"/>
        <c:axId val="399682095"/>
        <c:axId val="399682575"/>
      </c:barChart>
      <c:catAx>
        <c:axId val="399682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682575"/>
        <c:crosses val="autoZero"/>
        <c:auto val="1"/>
        <c:lblAlgn val="ctr"/>
        <c:lblOffset val="100"/>
        <c:noMultiLvlLbl val="0"/>
      </c:catAx>
      <c:valAx>
        <c:axId val="399682575"/>
        <c:scaling>
          <c:orientation val="minMax"/>
        </c:scaling>
        <c:delete val="1"/>
        <c:axPos val="l"/>
        <c:numFmt formatCode="General" sourceLinked="1"/>
        <c:majorTickMark val="out"/>
        <c:minorTickMark val="none"/>
        <c:tickLblPos val="nextTo"/>
        <c:crossAx val="399682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Blouse S</c:v>
              </c:pt>
              <c:pt idx="1">
                <c:v>Ethnic Dress S</c:v>
              </c:pt>
              <c:pt idx="2">
                <c:v>Western Dress S</c:v>
              </c:pt>
            </c:strLit>
          </c:cat>
          <c:val>
            <c:numLit>
              <c:formatCode>General</c:formatCode>
              <c:ptCount val="3"/>
              <c:pt idx="0">
                <c:v>6092</c:v>
              </c:pt>
              <c:pt idx="1">
                <c:v>3944</c:v>
              </c:pt>
              <c:pt idx="2">
                <c:v>89857</c:v>
              </c:pt>
            </c:numLit>
          </c:val>
          <c:extLst>
            <c:ext xmlns:c16="http://schemas.microsoft.com/office/drawing/2014/chart" uri="{C3380CC4-5D6E-409C-BE32-E72D297353CC}">
              <c16:uniqueId val="{00000000-0EAC-49BF-B27E-05260C98986A}"/>
            </c:ext>
          </c:extLst>
        </c:ser>
        <c:dLbls>
          <c:showLegendKey val="0"/>
          <c:showVal val="0"/>
          <c:showCatName val="0"/>
          <c:showSerName val="0"/>
          <c:showPercent val="0"/>
          <c:showBubbleSize val="0"/>
        </c:dLbls>
        <c:gapWidth val="219"/>
        <c:overlap val="-27"/>
        <c:axId val="648725136"/>
        <c:axId val="234705264"/>
      </c:barChart>
      <c:catAx>
        <c:axId val="64872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705264"/>
        <c:crosses val="autoZero"/>
        <c:auto val="1"/>
        <c:lblAlgn val="ctr"/>
        <c:lblOffset val="100"/>
        <c:noMultiLvlLbl val="0"/>
      </c:catAx>
      <c:valAx>
        <c:axId val="23470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2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Sheet20!$B$1</c:f>
              <c:strCache>
                <c:ptCount val="1"/>
                <c:pt idx="0">
                  <c:v>Values</c:v>
                </c:pt>
              </c:strCache>
            </c:strRef>
          </c:tx>
          <c:spPr>
            <a:ln w="28575" cap="rnd">
              <a:solidFill>
                <a:schemeClr val="accent1"/>
              </a:solidFill>
              <a:round/>
            </a:ln>
            <a:effectLst/>
          </c:spPr>
          <c:marker>
            <c:symbol val="none"/>
          </c:marker>
          <c:val>
            <c:numRef>
              <c:f>Sheet20!$B$2:$B$23</c:f>
              <c:numCache>
                <c:formatCode>General</c:formatCode>
                <c:ptCount val="22"/>
                <c:pt idx="0">
                  <c:v>261</c:v>
                </c:pt>
                <c:pt idx="1">
                  <c:v>338</c:v>
                </c:pt>
                <c:pt idx="2">
                  <c:v>271</c:v>
                </c:pt>
                <c:pt idx="3">
                  <c:v>449</c:v>
                </c:pt>
                <c:pt idx="4">
                  <c:v>567</c:v>
                </c:pt>
                <c:pt idx="5">
                  <c:v>712</c:v>
                </c:pt>
                <c:pt idx="6">
                  <c:v>568</c:v>
                </c:pt>
                <c:pt idx="7">
                  <c:v>779</c:v>
                </c:pt>
                <c:pt idx="8">
                  <c:v>365</c:v>
                </c:pt>
                <c:pt idx="9">
                  <c:v>742</c:v>
                </c:pt>
                <c:pt idx="10">
                  <c:v>789</c:v>
                </c:pt>
                <c:pt idx="11">
                  <c:v>656</c:v>
                </c:pt>
                <c:pt idx="12">
                  <c:v>431</c:v>
                </c:pt>
                <c:pt idx="13">
                  <c:v>392</c:v>
                </c:pt>
                <c:pt idx="14">
                  <c:v>488</c:v>
                </c:pt>
                <c:pt idx="15">
                  <c:v>589</c:v>
                </c:pt>
                <c:pt idx="16">
                  <c:v>514</c:v>
                </c:pt>
              </c:numCache>
            </c:numRef>
          </c:val>
          <c:smooth val="0"/>
          <c:extLst>
            <c:ext xmlns:c16="http://schemas.microsoft.com/office/drawing/2014/chart" uri="{C3380CC4-5D6E-409C-BE32-E72D297353CC}">
              <c16:uniqueId val="{00000000-42A8-4A5F-ADC4-2F134ED0FC11}"/>
            </c:ext>
          </c:extLst>
        </c:ser>
        <c:ser>
          <c:idx val="1"/>
          <c:order val="1"/>
          <c:tx>
            <c:strRef>
              <c:f>Sheet20!$C$1</c:f>
              <c:strCache>
                <c:ptCount val="1"/>
                <c:pt idx="0">
                  <c:v>Forecast(Values)</c:v>
                </c:pt>
              </c:strCache>
            </c:strRef>
          </c:tx>
          <c:spPr>
            <a:ln w="25400" cap="rnd">
              <a:solidFill>
                <a:schemeClr val="accent2"/>
              </a:solidFill>
              <a:round/>
            </a:ln>
            <a:effectLst/>
          </c:spPr>
          <c:marker>
            <c:symbol val="none"/>
          </c:marker>
          <c:cat>
            <c:numRef>
              <c:f>Sheet20!$A$2:$A$23</c:f>
              <c:numCache>
                <c:formatCode>mmm\-yy</c:formatCode>
                <c:ptCount val="22"/>
                <c:pt idx="0">
                  <c:v>43678</c:v>
                </c:pt>
                <c:pt idx="1">
                  <c:v>43709</c:v>
                </c:pt>
                <c:pt idx="2">
                  <c:v>43739</c:v>
                </c:pt>
                <c:pt idx="3">
                  <c:v>43770</c:v>
                </c:pt>
                <c:pt idx="4">
                  <c:v>43800</c:v>
                </c:pt>
                <c:pt idx="5">
                  <c:v>43831</c:v>
                </c:pt>
                <c:pt idx="6">
                  <c:v>43862</c:v>
                </c:pt>
                <c:pt idx="7">
                  <c:v>43891</c:v>
                </c:pt>
                <c:pt idx="8">
                  <c:v>43922</c:v>
                </c:pt>
                <c:pt idx="9">
                  <c:v>43952</c:v>
                </c:pt>
                <c:pt idx="10">
                  <c:v>43983</c:v>
                </c:pt>
                <c:pt idx="11">
                  <c:v>44013</c:v>
                </c:pt>
                <c:pt idx="12">
                  <c:v>44044</c:v>
                </c:pt>
                <c:pt idx="13">
                  <c:v>44075</c:v>
                </c:pt>
                <c:pt idx="14">
                  <c:v>44105</c:v>
                </c:pt>
                <c:pt idx="15">
                  <c:v>44136</c:v>
                </c:pt>
                <c:pt idx="16">
                  <c:v>44166</c:v>
                </c:pt>
                <c:pt idx="17">
                  <c:v>44197</c:v>
                </c:pt>
                <c:pt idx="18">
                  <c:v>44228</c:v>
                </c:pt>
                <c:pt idx="19">
                  <c:v>44256</c:v>
                </c:pt>
                <c:pt idx="20">
                  <c:v>44287</c:v>
                </c:pt>
                <c:pt idx="21">
                  <c:v>44317</c:v>
                </c:pt>
              </c:numCache>
            </c:numRef>
          </c:cat>
          <c:val>
            <c:numRef>
              <c:f>Sheet20!$C$2:$C$23</c:f>
              <c:numCache>
                <c:formatCode>General</c:formatCode>
                <c:ptCount val="22"/>
                <c:pt idx="16">
                  <c:v>514</c:v>
                </c:pt>
                <c:pt idx="17">
                  <c:v>599.66439703758465</c:v>
                </c:pt>
                <c:pt idx="18">
                  <c:v>611.75187262971986</c:v>
                </c:pt>
                <c:pt idx="19">
                  <c:v>623.83934822185552</c:v>
                </c:pt>
                <c:pt idx="20">
                  <c:v>635.92682381399072</c:v>
                </c:pt>
                <c:pt idx="21">
                  <c:v>648.01429940612638</c:v>
                </c:pt>
              </c:numCache>
            </c:numRef>
          </c:val>
          <c:smooth val="0"/>
          <c:extLst>
            <c:ext xmlns:c16="http://schemas.microsoft.com/office/drawing/2014/chart" uri="{C3380CC4-5D6E-409C-BE32-E72D297353CC}">
              <c16:uniqueId val="{00000001-42A8-4A5F-ADC4-2F134ED0FC11}"/>
            </c:ext>
          </c:extLst>
        </c:ser>
        <c:ser>
          <c:idx val="2"/>
          <c:order val="2"/>
          <c:tx>
            <c:strRef>
              <c:f>Sheet20!$D$1</c:f>
              <c:strCache>
                <c:ptCount val="1"/>
                <c:pt idx="0">
                  <c:v>Lower Confidence Bound(Values)</c:v>
                </c:pt>
              </c:strCache>
            </c:strRef>
          </c:tx>
          <c:spPr>
            <a:ln w="12700" cap="rnd">
              <a:solidFill>
                <a:srgbClr val="58B6C0"/>
              </a:solidFill>
              <a:prstDash val="solid"/>
              <a:round/>
            </a:ln>
            <a:effectLst/>
          </c:spPr>
          <c:marker>
            <c:symbol val="none"/>
          </c:marker>
          <c:cat>
            <c:numRef>
              <c:f>Sheet20!$A$2:$A$23</c:f>
              <c:numCache>
                <c:formatCode>mmm\-yy</c:formatCode>
                <c:ptCount val="22"/>
                <c:pt idx="0">
                  <c:v>43678</c:v>
                </c:pt>
                <c:pt idx="1">
                  <c:v>43709</c:v>
                </c:pt>
                <c:pt idx="2">
                  <c:v>43739</c:v>
                </c:pt>
                <c:pt idx="3">
                  <c:v>43770</c:v>
                </c:pt>
                <c:pt idx="4">
                  <c:v>43800</c:v>
                </c:pt>
                <c:pt idx="5">
                  <c:v>43831</c:v>
                </c:pt>
                <c:pt idx="6">
                  <c:v>43862</c:v>
                </c:pt>
                <c:pt idx="7">
                  <c:v>43891</c:v>
                </c:pt>
                <c:pt idx="8">
                  <c:v>43922</c:v>
                </c:pt>
                <c:pt idx="9">
                  <c:v>43952</c:v>
                </c:pt>
                <c:pt idx="10">
                  <c:v>43983</c:v>
                </c:pt>
                <c:pt idx="11">
                  <c:v>44013</c:v>
                </c:pt>
                <c:pt idx="12">
                  <c:v>44044</c:v>
                </c:pt>
                <c:pt idx="13">
                  <c:v>44075</c:v>
                </c:pt>
                <c:pt idx="14">
                  <c:v>44105</c:v>
                </c:pt>
                <c:pt idx="15">
                  <c:v>44136</c:v>
                </c:pt>
                <c:pt idx="16">
                  <c:v>44166</c:v>
                </c:pt>
                <c:pt idx="17">
                  <c:v>44197</c:v>
                </c:pt>
                <c:pt idx="18">
                  <c:v>44228</c:v>
                </c:pt>
                <c:pt idx="19">
                  <c:v>44256</c:v>
                </c:pt>
                <c:pt idx="20">
                  <c:v>44287</c:v>
                </c:pt>
                <c:pt idx="21">
                  <c:v>44317</c:v>
                </c:pt>
              </c:numCache>
            </c:numRef>
          </c:cat>
          <c:val>
            <c:numRef>
              <c:f>Sheet20!$D$2:$D$23</c:f>
              <c:numCache>
                <c:formatCode>General</c:formatCode>
                <c:ptCount val="22"/>
                <c:pt idx="16" formatCode="0.00">
                  <c:v>514</c:v>
                </c:pt>
                <c:pt idx="17" formatCode="0.00">
                  <c:v>244.67876318574406</c:v>
                </c:pt>
                <c:pt idx="18" formatCode="0.00">
                  <c:v>253.91490842076166</c:v>
                </c:pt>
                <c:pt idx="19" formatCode="0.00">
                  <c:v>263.12904972535443</c:v>
                </c:pt>
                <c:pt idx="20" formatCode="0.00">
                  <c:v>272.32136217700076</c:v>
                </c:pt>
                <c:pt idx="21" formatCode="0.00">
                  <c:v>281.49201924252594</c:v>
                </c:pt>
              </c:numCache>
            </c:numRef>
          </c:val>
          <c:smooth val="0"/>
          <c:extLst>
            <c:ext xmlns:c16="http://schemas.microsoft.com/office/drawing/2014/chart" uri="{C3380CC4-5D6E-409C-BE32-E72D297353CC}">
              <c16:uniqueId val="{00000002-42A8-4A5F-ADC4-2F134ED0FC11}"/>
            </c:ext>
          </c:extLst>
        </c:ser>
        <c:ser>
          <c:idx val="3"/>
          <c:order val="3"/>
          <c:tx>
            <c:strRef>
              <c:f>Sheet20!$E$1</c:f>
              <c:strCache>
                <c:ptCount val="1"/>
                <c:pt idx="0">
                  <c:v>Upper Confidence Bound(Values)</c:v>
                </c:pt>
              </c:strCache>
            </c:strRef>
          </c:tx>
          <c:spPr>
            <a:ln w="12700" cap="rnd">
              <a:solidFill>
                <a:srgbClr val="58B6C0"/>
              </a:solidFill>
              <a:prstDash val="solid"/>
              <a:round/>
            </a:ln>
            <a:effectLst/>
          </c:spPr>
          <c:marker>
            <c:symbol val="none"/>
          </c:marker>
          <c:cat>
            <c:numRef>
              <c:f>Sheet20!$A$2:$A$23</c:f>
              <c:numCache>
                <c:formatCode>mmm\-yy</c:formatCode>
                <c:ptCount val="22"/>
                <c:pt idx="0">
                  <c:v>43678</c:v>
                </c:pt>
                <c:pt idx="1">
                  <c:v>43709</c:v>
                </c:pt>
                <c:pt idx="2">
                  <c:v>43739</c:v>
                </c:pt>
                <c:pt idx="3">
                  <c:v>43770</c:v>
                </c:pt>
                <c:pt idx="4">
                  <c:v>43800</c:v>
                </c:pt>
                <c:pt idx="5">
                  <c:v>43831</c:v>
                </c:pt>
                <c:pt idx="6">
                  <c:v>43862</c:v>
                </c:pt>
                <c:pt idx="7">
                  <c:v>43891</c:v>
                </c:pt>
                <c:pt idx="8">
                  <c:v>43922</c:v>
                </c:pt>
                <c:pt idx="9">
                  <c:v>43952</c:v>
                </c:pt>
                <c:pt idx="10">
                  <c:v>43983</c:v>
                </c:pt>
                <c:pt idx="11">
                  <c:v>44013</c:v>
                </c:pt>
                <c:pt idx="12">
                  <c:v>44044</c:v>
                </c:pt>
                <c:pt idx="13">
                  <c:v>44075</c:v>
                </c:pt>
                <c:pt idx="14">
                  <c:v>44105</c:v>
                </c:pt>
                <c:pt idx="15">
                  <c:v>44136</c:v>
                </c:pt>
                <c:pt idx="16">
                  <c:v>44166</c:v>
                </c:pt>
                <c:pt idx="17">
                  <c:v>44197</c:v>
                </c:pt>
                <c:pt idx="18">
                  <c:v>44228</c:v>
                </c:pt>
                <c:pt idx="19">
                  <c:v>44256</c:v>
                </c:pt>
                <c:pt idx="20">
                  <c:v>44287</c:v>
                </c:pt>
                <c:pt idx="21">
                  <c:v>44317</c:v>
                </c:pt>
              </c:numCache>
            </c:numRef>
          </c:cat>
          <c:val>
            <c:numRef>
              <c:f>Sheet20!$E$2:$E$23</c:f>
              <c:numCache>
                <c:formatCode>General</c:formatCode>
                <c:ptCount val="22"/>
                <c:pt idx="16" formatCode="0.00">
                  <c:v>514</c:v>
                </c:pt>
                <c:pt idx="17" formatCode="0.00">
                  <c:v>954.65003088942524</c:v>
                </c:pt>
                <c:pt idx="18" formatCode="0.00">
                  <c:v>969.58883683867805</c:v>
                </c:pt>
                <c:pt idx="19" formatCode="0.00">
                  <c:v>984.5496467183566</c:v>
                </c:pt>
                <c:pt idx="20" formatCode="0.00">
                  <c:v>999.53228545098068</c:v>
                </c:pt>
                <c:pt idx="21" formatCode="0.00">
                  <c:v>1014.5365795697269</c:v>
                </c:pt>
              </c:numCache>
            </c:numRef>
          </c:val>
          <c:smooth val="0"/>
          <c:extLst>
            <c:ext xmlns:c16="http://schemas.microsoft.com/office/drawing/2014/chart" uri="{C3380CC4-5D6E-409C-BE32-E72D297353CC}">
              <c16:uniqueId val="{00000003-42A8-4A5F-ADC4-2F134ED0FC11}"/>
            </c:ext>
          </c:extLst>
        </c:ser>
        <c:dLbls>
          <c:showLegendKey val="0"/>
          <c:showVal val="0"/>
          <c:showCatName val="0"/>
          <c:showSerName val="0"/>
          <c:showPercent val="0"/>
          <c:showBubbleSize val="0"/>
        </c:dLbls>
        <c:smooth val="0"/>
        <c:axId val="1434211648"/>
        <c:axId val="1422776176"/>
      </c:lineChart>
      <c:catAx>
        <c:axId val="14342116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776176"/>
        <c:crosses val="autoZero"/>
        <c:auto val="1"/>
        <c:lblAlgn val="ctr"/>
        <c:lblOffset val="100"/>
        <c:noMultiLvlLbl val="0"/>
      </c:catAx>
      <c:valAx>
        <c:axId val="1422776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211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'Another forecast'!$B$1</c:f>
              <c:strCache>
                <c:ptCount val="1"/>
                <c:pt idx="0">
                  <c:v>Total Unit Sold</c:v>
                </c:pt>
              </c:strCache>
            </c:strRef>
          </c:tx>
          <c:spPr>
            <a:ln w="28575" cap="rnd">
              <a:solidFill>
                <a:schemeClr val="accent1"/>
              </a:solidFill>
              <a:round/>
            </a:ln>
            <a:effectLst/>
          </c:spPr>
          <c:marker>
            <c:symbol val="none"/>
          </c:marker>
          <c:val>
            <c:numRef>
              <c:f>'Another forecast'!$B$2:$B$13</c:f>
              <c:numCache>
                <c:formatCode>General</c:formatCode>
                <c:ptCount val="12"/>
                <c:pt idx="0">
                  <c:v>2359</c:v>
                </c:pt>
                <c:pt idx="1">
                  <c:v>2265</c:v>
                </c:pt>
                <c:pt idx="2">
                  <c:v>2563</c:v>
                </c:pt>
                <c:pt idx="3">
                  <c:v>2189</c:v>
                </c:pt>
                <c:pt idx="4">
                  <c:v>2003</c:v>
                </c:pt>
                <c:pt idx="5">
                  <c:v>1896</c:v>
                </c:pt>
                <c:pt idx="6">
                  <c:v>1989</c:v>
                </c:pt>
                <c:pt idx="7">
                  <c:v>1894</c:v>
                </c:pt>
                <c:pt idx="8">
                  <c:v>1836</c:v>
                </c:pt>
              </c:numCache>
            </c:numRef>
          </c:val>
          <c:smooth val="0"/>
          <c:extLst>
            <c:ext xmlns:c16="http://schemas.microsoft.com/office/drawing/2014/chart" uri="{C3380CC4-5D6E-409C-BE32-E72D297353CC}">
              <c16:uniqueId val="{00000000-586C-43A9-BF11-67725B812D82}"/>
            </c:ext>
          </c:extLst>
        </c:ser>
        <c:ser>
          <c:idx val="1"/>
          <c:order val="1"/>
          <c:tx>
            <c:strRef>
              <c:f>'Another forecast'!$C$1</c:f>
              <c:strCache>
                <c:ptCount val="1"/>
                <c:pt idx="0">
                  <c:v>Forecast(Total Unit Sold)</c:v>
                </c:pt>
              </c:strCache>
            </c:strRef>
          </c:tx>
          <c:spPr>
            <a:ln w="25400" cap="rnd">
              <a:solidFill>
                <a:schemeClr val="accent2"/>
              </a:solidFill>
              <a:round/>
            </a:ln>
            <a:effectLst/>
          </c:spPr>
          <c:marker>
            <c:symbol val="none"/>
          </c:marker>
          <c:cat>
            <c:numRef>
              <c:f>'Another forecast'!$A$2:$A$13</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'Another forecast'!$C$2:$C$13</c:f>
              <c:numCache>
                <c:formatCode>General</c:formatCode>
                <c:ptCount val="12"/>
                <c:pt idx="8">
                  <c:v>1836</c:v>
                </c:pt>
                <c:pt idx="9">
                  <c:v>1701.3075233977859</c:v>
                </c:pt>
                <c:pt idx="10">
                  <c:v>1624.2452312174996</c:v>
                </c:pt>
                <c:pt idx="11">
                  <c:v>1547.1829390372136</c:v>
                </c:pt>
              </c:numCache>
            </c:numRef>
          </c:val>
          <c:smooth val="0"/>
          <c:extLst>
            <c:ext xmlns:c16="http://schemas.microsoft.com/office/drawing/2014/chart" uri="{C3380CC4-5D6E-409C-BE32-E72D297353CC}">
              <c16:uniqueId val="{00000001-586C-43A9-BF11-67725B812D82}"/>
            </c:ext>
          </c:extLst>
        </c:ser>
        <c:ser>
          <c:idx val="2"/>
          <c:order val="2"/>
          <c:tx>
            <c:strRef>
              <c:f>'Another forecast'!$D$1</c:f>
              <c:strCache>
                <c:ptCount val="1"/>
                <c:pt idx="0">
                  <c:v>Lower Confidence Bound(Total Unit Sold)</c:v>
                </c:pt>
              </c:strCache>
            </c:strRef>
          </c:tx>
          <c:spPr>
            <a:ln w="12700" cap="rnd">
              <a:solidFill>
                <a:srgbClr val="58B6C0"/>
              </a:solidFill>
              <a:prstDash val="solid"/>
              <a:round/>
            </a:ln>
            <a:effectLst/>
          </c:spPr>
          <c:marker>
            <c:symbol val="none"/>
          </c:marker>
          <c:cat>
            <c:numRef>
              <c:f>'Another forecast'!$A$2:$A$13</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'Another forecast'!$D$2:$D$13</c:f>
              <c:numCache>
                <c:formatCode>General</c:formatCode>
                <c:ptCount val="12"/>
                <c:pt idx="8" formatCode="0.00">
                  <c:v>1836</c:v>
                </c:pt>
                <c:pt idx="9" formatCode="0.00">
                  <c:v>1438.7606082620548</c:v>
                </c:pt>
                <c:pt idx="10" formatCode="0.00">
                  <c:v>1360.3625933248679</c:v>
                </c:pt>
                <c:pt idx="11" formatCode="0.00">
                  <c:v>1281.9449261426887</c:v>
                </c:pt>
              </c:numCache>
            </c:numRef>
          </c:val>
          <c:smooth val="0"/>
          <c:extLst>
            <c:ext xmlns:c16="http://schemas.microsoft.com/office/drawing/2014/chart" uri="{C3380CC4-5D6E-409C-BE32-E72D297353CC}">
              <c16:uniqueId val="{00000002-586C-43A9-BF11-67725B812D82}"/>
            </c:ext>
          </c:extLst>
        </c:ser>
        <c:ser>
          <c:idx val="3"/>
          <c:order val="3"/>
          <c:tx>
            <c:strRef>
              <c:f>'Another forecast'!$E$1</c:f>
              <c:strCache>
                <c:ptCount val="1"/>
                <c:pt idx="0">
                  <c:v>Upper Confidence Bound(Total Unit Sold)</c:v>
                </c:pt>
              </c:strCache>
            </c:strRef>
          </c:tx>
          <c:spPr>
            <a:ln w="12700" cap="rnd">
              <a:solidFill>
                <a:srgbClr val="58B6C0"/>
              </a:solidFill>
              <a:prstDash val="solid"/>
              <a:round/>
            </a:ln>
            <a:effectLst/>
          </c:spPr>
          <c:marker>
            <c:symbol val="none"/>
          </c:marker>
          <c:cat>
            <c:numRef>
              <c:f>'Another forecast'!$A$2:$A$13</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'Another forecast'!$E$2:$E$13</c:f>
              <c:numCache>
                <c:formatCode>General</c:formatCode>
                <c:ptCount val="12"/>
                <c:pt idx="8" formatCode="0.00">
                  <c:v>1836</c:v>
                </c:pt>
                <c:pt idx="9" formatCode="0.00">
                  <c:v>1963.8544385335169</c:v>
                </c:pt>
                <c:pt idx="10" formatCode="0.00">
                  <c:v>1888.1278691101313</c:v>
                </c:pt>
                <c:pt idx="11" formatCode="0.00">
                  <c:v>1812.4209519317385</c:v>
                </c:pt>
              </c:numCache>
            </c:numRef>
          </c:val>
          <c:smooth val="0"/>
          <c:extLst>
            <c:ext xmlns:c16="http://schemas.microsoft.com/office/drawing/2014/chart" uri="{C3380CC4-5D6E-409C-BE32-E72D297353CC}">
              <c16:uniqueId val="{00000003-586C-43A9-BF11-67725B812D82}"/>
            </c:ext>
          </c:extLst>
        </c:ser>
        <c:dLbls>
          <c:showLegendKey val="0"/>
          <c:showVal val="0"/>
          <c:showCatName val="0"/>
          <c:showSerName val="0"/>
          <c:showPercent val="0"/>
          <c:showBubbleSize val="0"/>
        </c:dLbls>
        <c:smooth val="0"/>
        <c:axId val="634742336"/>
        <c:axId val="1011820480"/>
      </c:lineChart>
      <c:catAx>
        <c:axId val="63474233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820480"/>
        <c:crosses val="autoZero"/>
        <c:auto val="1"/>
        <c:lblAlgn val="ctr"/>
        <c:lblOffset val="100"/>
        <c:noMultiLvlLbl val="0"/>
      </c:catAx>
      <c:valAx>
        <c:axId val="101182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742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carlength  Residual Plot</a:t>
            </a:r>
          </a:p>
        </c:rich>
      </c:tx>
      <c:overlay val="0"/>
    </c:title>
    <c:autoTitleDeleted val="0"/>
    <c:plotArea>
      <c:layout/>
      <c:scatterChart>
        <c:scatterStyle val="lineMarker"/>
        <c:varyColors val="0"/>
        <c:ser>
          <c:idx val="0"/>
          <c:order val="0"/>
          <c:spPr>
            <a:ln w="19050">
              <a:noFill/>
            </a:ln>
          </c:spPr>
          <c:xVal>
            <c:numRef>
              <c:f>[6]Sheet1!$A$2:$A$206</c:f>
              <c:numCache>
                <c:formatCode>General</c:formatCode>
                <c:ptCount val="205"/>
                <c:pt idx="0">
                  <c:v>168.8</c:v>
                </c:pt>
                <c:pt idx="1">
                  <c:v>168.8</c:v>
                </c:pt>
                <c:pt idx="2">
                  <c:v>171.2</c:v>
                </c:pt>
                <c:pt idx="3">
                  <c:v>176.6</c:v>
                </c:pt>
                <c:pt idx="4">
                  <c:v>176.6</c:v>
                </c:pt>
                <c:pt idx="5">
                  <c:v>177.3</c:v>
                </c:pt>
                <c:pt idx="6">
                  <c:v>192.7</c:v>
                </c:pt>
                <c:pt idx="7">
                  <c:v>192.7</c:v>
                </c:pt>
                <c:pt idx="8">
                  <c:v>192.7</c:v>
                </c:pt>
                <c:pt idx="9">
                  <c:v>178.2</c:v>
                </c:pt>
                <c:pt idx="10">
                  <c:v>176.8</c:v>
                </c:pt>
                <c:pt idx="11">
                  <c:v>176.8</c:v>
                </c:pt>
                <c:pt idx="12">
                  <c:v>176.8</c:v>
                </c:pt>
                <c:pt idx="13">
                  <c:v>176.8</c:v>
                </c:pt>
                <c:pt idx="14">
                  <c:v>189</c:v>
                </c:pt>
                <c:pt idx="15">
                  <c:v>189</c:v>
                </c:pt>
                <c:pt idx="16">
                  <c:v>193.8</c:v>
                </c:pt>
                <c:pt idx="17">
                  <c:v>197</c:v>
                </c:pt>
                <c:pt idx="18">
                  <c:v>141.1</c:v>
                </c:pt>
                <c:pt idx="19">
                  <c:v>155.9</c:v>
                </c:pt>
                <c:pt idx="20">
                  <c:v>158.80000000000001</c:v>
                </c:pt>
                <c:pt idx="21">
                  <c:v>157.30000000000001</c:v>
                </c:pt>
                <c:pt idx="22">
                  <c:v>157.30000000000001</c:v>
                </c:pt>
                <c:pt idx="23">
                  <c:v>157.30000000000001</c:v>
                </c:pt>
                <c:pt idx="24">
                  <c:v>157.30000000000001</c:v>
                </c:pt>
                <c:pt idx="25">
                  <c:v>157.30000000000001</c:v>
                </c:pt>
                <c:pt idx="26">
                  <c:v>157.30000000000001</c:v>
                </c:pt>
                <c:pt idx="27">
                  <c:v>157.30000000000001</c:v>
                </c:pt>
                <c:pt idx="28">
                  <c:v>174.6</c:v>
                </c:pt>
                <c:pt idx="29">
                  <c:v>173.2</c:v>
                </c:pt>
                <c:pt idx="30">
                  <c:v>144.6</c:v>
                </c:pt>
                <c:pt idx="31">
                  <c:v>144.6</c:v>
                </c:pt>
                <c:pt idx="32">
                  <c:v>150</c:v>
                </c:pt>
                <c:pt idx="33">
                  <c:v>150</c:v>
                </c:pt>
                <c:pt idx="34">
                  <c:v>150</c:v>
                </c:pt>
                <c:pt idx="35">
                  <c:v>163.4</c:v>
                </c:pt>
                <c:pt idx="36">
                  <c:v>157.1</c:v>
                </c:pt>
                <c:pt idx="37">
                  <c:v>167.5</c:v>
                </c:pt>
                <c:pt idx="38">
                  <c:v>167.5</c:v>
                </c:pt>
                <c:pt idx="39">
                  <c:v>175.4</c:v>
                </c:pt>
                <c:pt idx="40">
                  <c:v>175.4</c:v>
                </c:pt>
                <c:pt idx="41">
                  <c:v>175.4</c:v>
                </c:pt>
                <c:pt idx="42">
                  <c:v>169.1</c:v>
                </c:pt>
                <c:pt idx="43">
                  <c:v>170.7</c:v>
                </c:pt>
                <c:pt idx="44">
                  <c:v>155.9</c:v>
                </c:pt>
                <c:pt idx="45">
                  <c:v>155.9</c:v>
                </c:pt>
                <c:pt idx="46">
                  <c:v>172.6</c:v>
                </c:pt>
                <c:pt idx="47">
                  <c:v>199.6</c:v>
                </c:pt>
                <c:pt idx="48">
                  <c:v>199.6</c:v>
                </c:pt>
                <c:pt idx="49">
                  <c:v>191.7</c:v>
                </c:pt>
                <c:pt idx="50">
                  <c:v>159.1</c:v>
                </c:pt>
                <c:pt idx="51">
                  <c:v>159.1</c:v>
                </c:pt>
                <c:pt idx="52">
                  <c:v>159.1</c:v>
                </c:pt>
                <c:pt idx="53">
                  <c:v>166.8</c:v>
                </c:pt>
                <c:pt idx="54">
                  <c:v>166.8</c:v>
                </c:pt>
                <c:pt idx="55">
                  <c:v>169</c:v>
                </c:pt>
                <c:pt idx="56">
                  <c:v>169</c:v>
                </c:pt>
                <c:pt idx="57">
                  <c:v>169</c:v>
                </c:pt>
                <c:pt idx="58">
                  <c:v>169</c:v>
                </c:pt>
                <c:pt idx="59">
                  <c:v>177.8</c:v>
                </c:pt>
                <c:pt idx="60">
                  <c:v>177.8</c:v>
                </c:pt>
                <c:pt idx="61">
                  <c:v>177.8</c:v>
                </c:pt>
                <c:pt idx="62">
                  <c:v>177.8</c:v>
                </c:pt>
                <c:pt idx="63">
                  <c:v>177.8</c:v>
                </c:pt>
                <c:pt idx="64">
                  <c:v>177.8</c:v>
                </c:pt>
                <c:pt idx="65">
                  <c:v>175</c:v>
                </c:pt>
                <c:pt idx="66">
                  <c:v>175</c:v>
                </c:pt>
                <c:pt idx="67">
                  <c:v>190.9</c:v>
                </c:pt>
                <c:pt idx="68">
                  <c:v>190.9</c:v>
                </c:pt>
                <c:pt idx="69">
                  <c:v>187.5</c:v>
                </c:pt>
                <c:pt idx="70">
                  <c:v>202.6</c:v>
                </c:pt>
                <c:pt idx="71">
                  <c:v>202.6</c:v>
                </c:pt>
                <c:pt idx="72">
                  <c:v>180.3</c:v>
                </c:pt>
                <c:pt idx="73">
                  <c:v>208.1</c:v>
                </c:pt>
                <c:pt idx="74">
                  <c:v>199.2</c:v>
                </c:pt>
                <c:pt idx="75">
                  <c:v>178.4</c:v>
                </c:pt>
                <c:pt idx="76">
                  <c:v>157.30000000000001</c:v>
                </c:pt>
                <c:pt idx="77">
                  <c:v>157.30000000000001</c:v>
                </c:pt>
                <c:pt idx="78">
                  <c:v>157.30000000000001</c:v>
                </c:pt>
                <c:pt idx="79">
                  <c:v>157.30000000000001</c:v>
                </c:pt>
                <c:pt idx="80">
                  <c:v>173</c:v>
                </c:pt>
                <c:pt idx="81">
                  <c:v>173</c:v>
                </c:pt>
                <c:pt idx="82">
                  <c:v>173.2</c:v>
                </c:pt>
                <c:pt idx="83">
                  <c:v>173.2</c:v>
                </c:pt>
                <c:pt idx="84">
                  <c:v>173.2</c:v>
                </c:pt>
                <c:pt idx="85">
                  <c:v>172.4</c:v>
                </c:pt>
                <c:pt idx="86">
                  <c:v>172.4</c:v>
                </c:pt>
                <c:pt idx="87">
                  <c:v>172.4</c:v>
                </c:pt>
                <c:pt idx="88">
                  <c:v>172.4</c:v>
                </c:pt>
                <c:pt idx="89">
                  <c:v>165.3</c:v>
                </c:pt>
                <c:pt idx="90">
                  <c:v>165.3</c:v>
                </c:pt>
                <c:pt idx="91">
                  <c:v>165.3</c:v>
                </c:pt>
                <c:pt idx="92">
                  <c:v>165.3</c:v>
                </c:pt>
                <c:pt idx="93">
                  <c:v>170.2</c:v>
                </c:pt>
                <c:pt idx="94">
                  <c:v>165.3</c:v>
                </c:pt>
                <c:pt idx="95">
                  <c:v>165.6</c:v>
                </c:pt>
                <c:pt idx="96">
                  <c:v>165.3</c:v>
                </c:pt>
                <c:pt idx="97">
                  <c:v>170.2</c:v>
                </c:pt>
                <c:pt idx="98">
                  <c:v>162.4</c:v>
                </c:pt>
                <c:pt idx="99">
                  <c:v>173.4</c:v>
                </c:pt>
                <c:pt idx="100">
                  <c:v>173.4</c:v>
                </c:pt>
                <c:pt idx="101">
                  <c:v>181.7</c:v>
                </c:pt>
                <c:pt idx="102">
                  <c:v>184.6</c:v>
                </c:pt>
                <c:pt idx="103">
                  <c:v>184.6</c:v>
                </c:pt>
                <c:pt idx="104">
                  <c:v>170.7</c:v>
                </c:pt>
                <c:pt idx="105">
                  <c:v>170.7</c:v>
                </c:pt>
                <c:pt idx="106">
                  <c:v>178.5</c:v>
                </c:pt>
                <c:pt idx="107">
                  <c:v>186.7</c:v>
                </c:pt>
                <c:pt idx="108">
                  <c:v>186.7</c:v>
                </c:pt>
                <c:pt idx="109">
                  <c:v>198.9</c:v>
                </c:pt>
                <c:pt idx="110">
                  <c:v>198.9</c:v>
                </c:pt>
                <c:pt idx="111">
                  <c:v>186.7</c:v>
                </c:pt>
                <c:pt idx="112">
                  <c:v>186.7</c:v>
                </c:pt>
                <c:pt idx="113">
                  <c:v>198.9</c:v>
                </c:pt>
                <c:pt idx="114">
                  <c:v>198.9</c:v>
                </c:pt>
                <c:pt idx="115">
                  <c:v>186.7</c:v>
                </c:pt>
                <c:pt idx="116">
                  <c:v>186.7</c:v>
                </c:pt>
                <c:pt idx="117">
                  <c:v>186.7</c:v>
                </c:pt>
                <c:pt idx="118">
                  <c:v>157.30000000000001</c:v>
                </c:pt>
                <c:pt idx="119">
                  <c:v>157.30000000000001</c:v>
                </c:pt>
                <c:pt idx="120">
                  <c:v>157.30000000000001</c:v>
                </c:pt>
                <c:pt idx="121">
                  <c:v>167.3</c:v>
                </c:pt>
                <c:pt idx="122">
                  <c:v>167.3</c:v>
                </c:pt>
                <c:pt idx="123">
                  <c:v>174.6</c:v>
                </c:pt>
                <c:pt idx="124">
                  <c:v>173.2</c:v>
                </c:pt>
                <c:pt idx="125">
                  <c:v>168.9</c:v>
                </c:pt>
                <c:pt idx="126">
                  <c:v>168.9</c:v>
                </c:pt>
                <c:pt idx="127">
                  <c:v>168.9</c:v>
                </c:pt>
                <c:pt idx="128">
                  <c:v>168.9</c:v>
                </c:pt>
                <c:pt idx="129">
                  <c:v>175.7</c:v>
                </c:pt>
                <c:pt idx="130">
                  <c:v>181.5</c:v>
                </c:pt>
                <c:pt idx="131">
                  <c:v>176.8</c:v>
                </c:pt>
                <c:pt idx="132">
                  <c:v>186.6</c:v>
                </c:pt>
                <c:pt idx="133">
                  <c:v>186.6</c:v>
                </c:pt>
                <c:pt idx="134">
                  <c:v>186.6</c:v>
                </c:pt>
                <c:pt idx="135">
                  <c:v>186.6</c:v>
                </c:pt>
                <c:pt idx="136">
                  <c:v>186.6</c:v>
                </c:pt>
                <c:pt idx="137">
                  <c:v>186.6</c:v>
                </c:pt>
                <c:pt idx="138">
                  <c:v>156.9</c:v>
                </c:pt>
                <c:pt idx="139">
                  <c:v>157.9</c:v>
                </c:pt>
                <c:pt idx="140">
                  <c:v>157.30000000000001</c:v>
                </c:pt>
                <c:pt idx="141">
                  <c:v>172</c:v>
                </c:pt>
                <c:pt idx="142">
                  <c:v>172</c:v>
                </c:pt>
                <c:pt idx="143">
                  <c:v>172</c:v>
                </c:pt>
                <c:pt idx="144">
                  <c:v>172</c:v>
                </c:pt>
                <c:pt idx="145">
                  <c:v>172</c:v>
                </c:pt>
                <c:pt idx="146">
                  <c:v>173.5</c:v>
                </c:pt>
                <c:pt idx="147">
                  <c:v>173.5</c:v>
                </c:pt>
                <c:pt idx="148">
                  <c:v>173.6</c:v>
                </c:pt>
                <c:pt idx="149">
                  <c:v>173.6</c:v>
                </c:pt>
                <c:pt idx="150">
                  <c:v>158.69999999999999</c:v>
                </c:pt>
                <c:pt idx="151">
                  <c:v>158.69999999999999</c:v>
                </c:pt>
                <c:pt idx="152">
                  <c:v>158.69999999999999</c:v>
                </c:pt>
                <c:pt idx="153">
                  <c:v>169.7</c:v>
                </c:pt>
                <c:pt idx="154">
                  <c:v>169.7</c:v>
                </c:pt>
                <c:pt idx="155">
                  <c:v>169.7</c:v>
                </c:pt>
                <c:pt idx="156">
                  <c:v>166.3</c:v>
                </c:pt>
                <c:pt idx="157">
                  <c:v>166.3</c:v>
                </c:pt>
                <c:pt idx="158">
                  <c:v>166.3</c:v>
                </c:pt>
                <c:pt idx="159">
                  <c:v>166.3</c:v>
                </c:pt>
                <c:pt idx="160">
                  <c:v>166.3</c:v>
                </c:pt>
                <c:pt idx="161">
                  <c:v>166.3</c:v>
                </c:pt>
                <c:pt idx="162">
                  <c:v>166.3</c:v>
                </c:pt>
                <c:pt idx="163">
                  <c:v>168.7</c:v>
                </c:pt>
                <c:pt idx="164">
                  <c:v>168.7</c:v>
                </c:pt>
                <c:pt idx="165">
                  <c:v>168.7</c:v>
                </c:pt>
                <c:pt idx="166">
                  <c:v>168.7</c:v>
                </c:pt>
                <c:pt idx="167">
                  <c:v>176.2</c:v>
                </c:pt>
                <c:pt idx="168">
                  <c:v>176.2</c:v>
                </c:pt>
                <c:pt idx="169">
                  <c:v>176.2</c:v>
                </c:pt>
                <c:pt idx="170">
                  <c:v>176.2</c:v>
                </c:pt>
                <c:pt idx="171">
                  <c:v>176.2</c:v>
                </c:pt>
                <c:pt idx="172">
                  <c:v>176.2</c:v>
                </c:pt>
                <c:pt idx="173">
                  <c:v>175.6</c:v>
                </c:pt>
                <c:pt idx="174">
                  <c:v>175.6</c:v>
                </c:pt>
                <c:pt idx="175">
                  <c:v>175.6</c:v>
                </c:pt>
                <c:pt idx="176">
                  <c:v>175.6</c:v>
                </c:pt>
                <c:pt idx="177">
                  <c:v>175.6</c:v>
                </c:pt>
                <c:pt idx="178">
                  <c:v>183.5</c:v>
                </c:pt>
                <c:pt idx="179">
                  <c:v>183.5</c:v>
                </c:pt>
                <c:pt idx="180">
                  <c:v>187.8</c:v>
                </c:pt>
                <c:pt idx="181">
                  <c:v>187.8</c:v>
                </c:pt>
                <c:pt idx="182">
                  <c:v>171.7</c:v>
                </c:pt>
                <c:pt idx="183">
                  <c:v>171.7</c:v>
                </c:pt>
                <c:pt idx="184">
                  <c:v>171.7</c:v>
                </c:pt>
                <c:pt idx="185">
                  <c:v>171.7</c:v>
                </c:pt>
                <c:pt idx="186">
                  <c:v>171.7</c:v>
                </c:pt>
                <c:pt idx="187">
                  <c:v>171.7</c:v>
                </c:pt>
                <c:pt idx="188">
                  <c:v>171.7</c:v>
                </c:pt>
                <c:pt idx="189">
                  <c:v>159.30000000000001</c:v>
                </c:pt>
                <c:pt idx="190">
                  <c:v>165.7</c:v>
                </c:pt>
                <c:pt idx="191">
                  <c:v>180.2</c:v>
                </c:pt>
                <c:pt idx="192">
                  <c:v>180.2</c:v>
                </c:pt>
                <c:pt idx="193">
                  <c:v>183.1</c:v>
                </c:pt>
                <c:pt idx="194">
                  <c:v>188.8</c:v>
                </c:pt>
                <c:pt idx="195">
                  <c:v>188.8</c:v>
                </c:pt>
                <c:pt idx="196">
                  <c:v>188.8</c:v>
                </c:pt>
                <c:pt idx="197">
                  <c:v>188.8</c:v>
                </c:pt>
                <c:pt idx="198">
                  <c:v>188.8</c:v>
                </c:pt>
                <c:pt idx="199">
                  <c:v>188.8</c:v>
                </c:pt>
                <c:pt idx="200">
                  <c:v>188.8</c:v>
                </c:pt>
                <c:pt idx="201">
                  <c:v>188.8</c:v>
                </c:pt>
                <c:pt idx="202">
                  <c:v>188.8</c:v>
                </c:pt>
                <c:pt idx="203">
                  <c:v>188.8</c:v>
                </c:pt>
                <c:pt idx="204">
                  <c:v>188.8</c:v>
                </c:pt>
              </c:numCache>
            </c:numRef>
          </c:xVal>
          <c:yVal>
            <c:numRef>
              <c:f>Regression!$C$28:$C$232</c:f>
              <c:numCache>
                <c:formatCode>General</c:formatCode>
                <c:ptCount val="205"/>
                <c:pt idx="0">
                  <c:v>-444.01725585263193</c:v>
                </c:pt>
                <c:pt idx="1">
                  <c:v>2560.9827441473681</c:v>
                </c:pt>
                <c:pt idx="2">
                  <c:v>-721.65654983889544</c:v>
                </c:pt>
                <c:pt idx="3">
                  <c:v>3800.9037205545028</c:v>
                </c:pt>
                <c:pt idx="4">
                  <c:v>779.59231609522612</c:v>
                </c:pt>
                <c:pt idx="5">
                  <c:v>2517.4152418492595</c:v>
                </c:pt>
                <c:pt idx="6">
                  <c:v>-708.90543874685682</c:v>
                </c:pt>
                <c:pt idx="7">
                  <c:v>-935.90622734326462</c:v>
                </c:pt>
                <c:pt idx="8">
                  <c:v>2356.7958847389491</c:v>
                </c:pt>
                <c:pt idx="9">
                  <c:v>-3507.0599850108592</c:v>
                </c:pt>
                <c:pt idx="10">
                  <c:v>6664.0336451339172</c:v>
                </c:pt>
                <c:pt idx="11">
                  <c:v>7159.0336451339172</c:v>
                </c:pt>
                <c:pt idx="12">
                  <c:v>7088.9859323351084</c:v>
                </c:pt>
                <c:pt idx="13">
                  <c:v>6505.4855380369008</c:v>
                </c:pt>
                <c:pt idx="14">
                  <c:v>6500.657274176272</c:v>
                </c:pt>
                <c:pt idx="15">
                  <c:v>10409.519655954711</c:v>
                </c:pt>
                <c:pt idx="16">
                  <c:v>18201.810831089377</c:v>
                </c:pt>
                <c:pt idx="17">
                  <c:v>10961.075627589038</c:v>
                </c:pt>
                <c:pt idx="18">
                  <c:v>5906.8276117356472</c:v>
                </c:pt>
                <c:pt idx="19">
                  <c:v>901.47666115987158</c:v>
                </c:pt>
                <c:pt idx="20">
                  <c:v>1095.4813451589325</c:v>
                </c:pt>
                <c:pt idx="21">
                  <c:v>-200.37043181243644</c:v>
                </c:pt>
                <c:pt idx="22">
                  <c:v>604.62956818756356</c:v>
                </c:pt>
                <c:pt idx="23">
                  <c:v>-1107.4086020514842</c:v>
                </c:pt>
                <c:pt idx="24">
                  <c:v>-794.26505168555377</c:v>
                </c:pt>
                <c:pt idx="25">
                  <c:v>-618.66520940483315</c:v>
                </c:pt>
                <c:pt idx="26">
                  <c:v>298.33479059516685</c:v>
                </c:pt>
                <c:pt idx="27">
                  <c:v>-1391.5212030091498</c:v>
                </c:pt>
                <c:pt idx="28">
                  <c:v>-1088.3497728486254</c:v>
                </c:pt>
                <c:pt idx="29">
                  <c:v>-5165.2722738035918</c:v>
                </c:pt>
                <c:pt idx="30">
                  <c:v>1130.6039147324736</c:v>
                </c:pt>
                <c:pt idx="31">
                  <c:v>121.85770026684258</c:v>
                </c:pt>
                <c:pt idx="32">
                  <c:v>-398.75888690583815</c:v>
                </c:pt>
                <c:pt idx="33">
                  <c:v>-614.31417077338483</c:v>
                </c:pt>
                <c:pt idx="34">
                  <c:v>-223.33246729649909</c:v>
                </c:pt>
                <c:pt idx="35">
                  <c:v>1542.5586582426404</c:v>
                </c:pt>
                <c:pt idx="36">
                  <c:v>1812.8142920348546</c:v>
                </c:pt>
                <c:pt idx="37">
                  <c:v>-1613.4996198116205</c:v>
                </c:pt>
                <c:pt idx="38">
                  <c:v>-1105.872727044436</c:v>
                </c:pt>
                <c:pt idx="39">
                  <c:v>-292.12740838024547</c:v>
                </c:pt>
                <c:pt idx="40">
                  <c:v>2420.3243858958485</c:v>
                </c:pt>
                <c:pt idx="41">
                  <c:v>1704.6259828559196</c:v>
                </c:pt>
                <c:pt idx="42">
                  <c:v>-1054.7627191647698</c:v>
                </c:pt>
                <c:pt idx="43">
                  <c:v>-862.7999501185368</c:v>
                </c:pt>
                <c:pt idx="44">
                  <c:v>3522.9766611598716</c:v>
                </c:pt>
                <c:pt idx="45">
                  <c:v>3065.7491375155623</c:v>
                </c:pt>
                <c:pt idx="46">
                  <c:v>-4903.3165128456276</c:v>
                </c:pt>
                <c:pt idx="47">
                  <c:v>-716.04251415734325</c:v>
                </c:pt>
                <c:pt idx="48">
                  <c:v>2583.9574858426568</c:v>
                </c:pt>
                <c:pt idx="49">
                  <c:v>1188.8909174397195</c:v>
                </c:pt>
                <c:pt idx="50">
                  <c:v>176.22500517232766</c:v>
                </c:pt>
                <c:pt idx="51">
                  <c:v>945.58856984538215</c:v>
                </c:pt>
                <c:pt idx="52">
                  <c:v>1580.2703521819094</c:v>
                </c:pt>
                <c:pt idx="53">
                  <c:v>1943.4101277203299</c:v>
                </c:pt>
                <c:pt idx="54">
                  <c:v>2578.0919100568572</c:v>
                </c:pt>
                <c:pt idx="55">
                  <c:v>-1799.8467198474318</c:v>
                </c:pt>
                <c:pt idx="56">
                  <c:v>-899.84671984743181</c:v>
                </c:pt>
                <c:pt idx="57">
                  <c:v>834.83506248909544</c:v>
                </c:pt>
                <c:pt idx="58">
                  <c:v>1332.5160562292112</c:v>
                </c:pt>
                <c:pt idx="59">
                  <c:v>-2202.8225229633172</c:v>
                </c:pt>
                <c:pt idx="60">
                  <c:v>-2320.4860856995547</c:v>
                </c:pt>
                <c:pt idx="61">
                  <c:v>-452.82252296331717</c:v>
                </c:pt>
                <c:pt idx="62">
                  <c:v>-570.48608569955468</c:v>
                </c:pt>
                <c:pt idx="63">
                  <c:v>-451.58632227847556</c:v>
                </c:pt>
                <c:pt idx="64">
                  <c:v>233.55926131002707</c:v>
                </c:pt>
                <c:pt idx="65">
                  <c:v>3686.6026856503631</c:v>
                </c:pt>
                <c:pt idx="66">
                  <c:v>3358.6933796695266</c:v>
                </c:pt>
                <c:pt idx="67">
                  <c:v>-738.3744843409695</c:v>
                </c:pt>
                <c:pt idx="68">
                  <c:v>-429.19707214726441</c:v>
                </c:pt>
                <c:pt idx="69">
                  <c:v>1214.8361584443592</c:v>
                </c:pt>
                <c:pt idx="70">
                  <c:v>2298.8042693469833</c:v>
                </c:pt>
                <c:pt idx="71">
                  <c:v>5336.8166337257244</c:v>
                </c:pt>
                <c:pt idx="72">
                  <c:v>3258.63422223413</c:v>
                </c:pt>
                <c:pt idx="73">
                  <c:v>10788.797810354052</c:v>
                </c:pt>
                <c:pt idx="74">
                  <c:v>15863.627634113796</c:v>
                </c:pt>
                <c:pt idx="75">
                  <c:v>-2179.739423066585</c:v>
                </c:pt>
                <c:pt idx="76">
                  <c:v>-1409.9944722965738</c:v>
                </c:pt>
                <c:pt idx="77">
                  <c:v>-949.64920414663356</c:v>
                </c:pt>
                <c:pt idx="78">
                  <c:v>-1253.4678161083139</c:v>
                </c:pt>
                <c:pt idx="79">
                  <c:v>-1597.4905421072908</c:v>
                </c:pt>
                <c:pt idx="80">
                  <c:v>-1966.2934125272259</c:v>
                </c:pt>
                <c:pt idx="81">
                  <c:v>-2877.6203841540482</c:v>
                </c:pt>
                <c:pt idx="82">
                  <c:v>-5787.6724315228748</c:v>
                </c:pt>
                <c:pt idx="83">
                  <c:v>-4697.2730623999996</c:v>
                </c:pt>
                <c:pt idx="84">
                  <c:v>-5142.5912800634796</c:v>
                </c:pt>
                <c:pt idx="85">
                  <c:v>-4264.6482161371714</c:v>
                </c:pt>
                <c:pt idx="86">
                  <c:v>-3587.1939574449534</c:v>
                </c:pt>
                <c:pt idx="87">
                  <c:v>-2471.066670379565</c:v>
                </c:pt>
                <c:pt idx="88">
                  <c:v>-2471.066670379565</c:v>
                </c:pt>
                <c:pt idx="89">
                  <c:v>1729.7976312951287</c:v>
                </c:pt>
                <c:pt idx="90">
                  <c:v>1657.6512591102146</c:v>
                </c:pt>
                <c:pt idx="91">
                  <c:v>2500.9519688469845</c:v>
                </c:pt>
                <c:pt idx="92">
                  <c:v>2439.6790981930935</c:v>
                </c:pt>
                <c:pt idx="93">
                  <c:v>2132.9448822030499</c:v>
                </c:pt>
                <c:pt idx="94">
                  <c:v>2719.85173226806</c:v>
                </c:pt>
                <c:pt idx="95">
                  <c:v>1879.7361616883245</c:v>
                </c:pt>
                <c:pt idx="96">
                  <c:v>2658.578861614169</c:v>
                </c:pt>
                <c:pt idx="97">
                  <c:v>2613.11751627802</c:v>
                </c:pt>
                <c:pt idx="98">
                  <c:v>2181.3734928736667</c:v>
                </c:pt>
                <c:pt idx="99">
                  <c:v>-519.11331600827907</c:v>
                </c:pt>
                <c:pt idx="100">
                  <c:v>368.28684171100394</c:v>
                </c:pt>
                <c:pt idx="101">
                  <c:v>-5890.044708663896</c:v>
                </c:pt>
                <c:pt idx="102">
                  <c:v>-6934.0895591026201</c:v>
                </c:pt>
                <c:pt idx="103">
                  <c:v>-5061.584977376202</c:v>
                </c:pt>
                <c:pt idx="104">
                  <c:v>-6076.6410358046633</c:v>
                </c:pt>
                <c:pt idx="105">
                  <c:v>-4464.968796027897</c:v>
                </c:pt>
                <c:pt idx="106">
                  <c:v>-4766.4821685732968</c:v>
                </c:pt>
                <c:pt idx="107">
                  <c:v>-6885.9029844603283</c:v>
                </c:pt>
                <c:pt idx="108">
                  <c:v>-7898.1678897472739</c:v>
                </c:pt>
                <c:pt idx="109">
                  <c:v>-6906.5020481233041</c:v>
                </c:pt>
                <c:pt idx="110">
                  <c:v>-8099.230754662236</c:v>
                </c:pt>
                <c:pt idx="111">
                  <c:v>-3924.4033787585286</c:v>
                </c:pt>
                <c:pt idx="112">
                  <c:v>-4916.6682840454814</c:v>
                </c:pt>
                <c:pt idx="113">
                  <c:v>-3991.0330264005461</c:v>
                </c:pt>
                <c:pt idx="114">
                  <c:v>-5602.7311489604363</c:v>
                </c:pt>
                <c:pt idx="115">
                  <c:v>-2874.4033787585286</c:v>
                </c:pt>
                <c:pt idx="116">
                  <c:v>-3866.6682840454814</c:v>
                </c:pt>
                <c:pt idx="117">
                  <c:v>-2210.605975430899</c:v>
                </c:pt>
                <c:pt idx="118">
                  <c:v>-749.04346018561046</c:v>
                </c:pt>
                <c:pt idx="119">
                  <c:v>-1107.4086020514842</c:v>
                </c:pt>
                <c:pt idx="120">
                  <c:v>-794.26505168555377</c:v>
                </c:pt>
                <c:pt idx="121">
                  <c:v>723.5489098322978</c:v>
                </c:pt>
                <c:pt idx="122">
                  <c:v>-998.30708377201881</c:v>
                </c:pt>
                <c:pt idx="123">
                  <c:v>-1088.3497728486254</c:v>
                </c:pt>
                <c:pt idx="124">
                  <c:v>-5456.7177785324566</c:v>
                </c:pt>
                <c:pt idx="125">
                  <c:v>2176.2101662445966</c:v>
                </c:pt>
                <c:pt idx="126">
                  <c:v>16037.062299359481</c:v>
                </c:pt>
                <c:pt idx="127">
                  <c:v>17537.062299359481</c:v>
                </c:pt>
                <c:pt idx="128">
                  <c:v>19962.261983920922</c:v>
                </c:pt>
                <c:pt idx="129">
                  <c:v>1654.5777972479336</c:v>
                </c:pt>
                <c:pt idx="130">
                  <c:v>-3347.7553378112898</c:v>
                </c:pt>
                <c:pt idx="131">
                  <c:v>-3333.9143303842829</c:v>
                </c:pt>
                <c:pt idx="132">
                  <c:v>-892.46277307558921</c:v>
                </c:pt>
                <c:pt idx="133">
                  <c:v>-1055.8175837852905</c:v>
                </c:pt>
                <c:pt idx="134">
                  <c:v>1657.418693822372</c:v>
                </c:pt>
                <c:pt idx="135">
                  <c:v>1461.1728736549485</c:v>
                </c:pt>
                <c:pt idx="136">
                  <c:v>3447.9906970202137</c:v>
                </c:pt>
                <c:pt idx="137">
                  <c:v>3408.5085992451277</c:v>
                </c:pt>
                <c:pt idx="138">
                  <c:v>-1759.5204940912954</c:v>
                </c:pt>
                <c:pt idx="139">
                  <c:v>-770.28143933298998</c:v>
                </c:pt>
                <c:pt idx="140">
                  <c:v>-1403.0117469646502</c:v>
                </c:pt>
                <c:pt idx="141">
                  <c:v>-1025.3873185873526</c:v>
                </c:pt>
                <c:pt idx="142">
                  <c:v>-964.25127755861104</c:v>
                </c:pt>
                <c:pt idx="143">
                  <c:v>-738.79780746280812</c:v>
                </c:pt>
                <c:pt idx="144">
                  <c:v>-1494.7342408529366</c:v>
                </c:pt>
                <c:pt idx="145">
                  <c:v>-1101.6896824397663</c:v>
                </c:pt>
                <c:pt idx="146">
                  <c:v>-2235.3413257074353</c:v>
                </c:pt>
                <c:pt idx="147">
                  <c:v>-1655.8425086020507</c:v>
                </c:pt>
                <c:pt idx="148">
                  <c:v>-2780.8348195692633</c:v>
                </c:pt>
                <c:pt idx="149">
                  <c:v>-2104.4728320890317</c:v>
                </c:pt>
                <c:pt idx="150">
                  <c:v>-360.86844396046217</c:v>
                </c:pt>
                <c:pt idx="151">
                  <c:v>-89.368838258666074</c:v>
                </c:pt>
                <c:pt idx="152">
                  <c:v>387.22225005870132</c:v>
                </c:pt>
                <c:pt idx="153">
                  <c:v>191.84922396954425</c:v>
                </c:pt>
                <c:pt idx="154">
                  <c:v>1041.2127886425988</c:v>
                </c:pt>
                <c:pt idx="155">
                  <c:v>-8790.9749081670016</c:v>
                </c:pt>
                <c:pt idx="156">
                  <c:v>-155.13477099355441</c:v>
                </c:pt>
                <c:pt idx="157">
                  <c:v>-323.01984830690708</c:v>
                </c:pt>
                <c:pt idx="158">
                  <c:v>-1729.4816163363103</c:v>
                </c:pt>
                <c:pt idx="159">
                  <c:v>-1901.5846747342148</c:v>
                </c:pt>
                <c:pt idx="160">
                  <c:v>475.03786308141571</c:v>
                </c:pt>
                <c:pt idx="161">
                  <c:v>667.15278576806304</c:v>
                </c:pt>
                <c:pt idx="162">
                  <c:v>1332.0072021795604</c:v>
                </c:pt>
                <c:pt idx="163">
                  <c:v>316.919144008898</c:v>
                </c:pt>
                <c:pt idx="164">
                  <c:v>39.691620364585106</c:v>
                </c:pt>
                <c:pt idx="165">
                  <c:v>302.80936487021245</c:v>
                </c:pt>
                <c:pt idx="166">
                  <c:v>85.581841225899552</c:v>
                </c:pt>
                <c:pt idx="167">
                  <c:v>-4639.4545184809867</c:v>
                </c:pt>
                <c:pt idx="168">
                  <c:v>-3397.19994435021</c:v>
                </c:pt>
                <c:pt idx="169">
                  <c:v>-3243.1545973406282</c:v>
                </c:pt>
                <c:pt idx="170">
                  <c:v>-3705.3009695255423</c:v>
                </c:pt>
                <c:pt idx="171">
                  <c:v>-3812.5284931698516</c:v>
                </c:pt>
                <c:pt idx="172">
                  <c:v>-791.62416321363344</c:v>
                </c:pt>
                <c:pt idx="173">
                  <c:v>-1238.0736375315464</c:v>
                </c:pt>
                <c:pt idx="174">
                  <c:v>-1499.8747415665202</c:v>
                </c:pt>
                <c:pt idx="175">
                  <c:v>-1658.1895603981902</c:v>
                </c:pt>
                <c:pt idx="176">
                  <c:v>-437.67426840867483</c:v>
                </c:pt>
                <c:pt idx="177">
                  <c:v>-972.98987583675262</c:v>
                </c:pt>
                <c:pt idx="178">
                  <c:v>-2964.5505667115904</c:v>
                </c:pt>
                <c:pt idx="179">
                  <c:v>-4047.0963080193796</c:v>
                </c:pt>
                <c:pt idx="180">
                  <c:v>-3698.9834207184867</c:v>
                </c:pt>
                <c:pt idx="181">
                  <c:v>-3900.2562913723777</c:v>
                </c:pt>
                <c:pt idx="182">
                  <c:v>-1016.1828678571401</c:v>
                </c:pt>
                <c:pt idx="183">
                  <c:v>-136.87340415701692</c:v>
                </c:pt>
                <c:pt idx="184">
                  <c:v>-835.37379845522446</c:v>
                </c:pt>
                <c:pt idx="185">
                  <c:v>43.935665244898701</c:v>
                </c:pt>
                <c:pt idx="186">
                  <c:v>-479.07387731486233</c:v>
                </c:pt>
                <c:pt idx="187">
                  <c:v>-53.87419275342836</c:v>
                </c:pt>
                <c:pt idx="188">
                  <c:v>694.33503436777028</c:v>
                </c:pt>
                <c:pt idx="189">
                  <c:v>2312.4339184725468</c:v>
                </c:pt>
                <c:pt idx="190">
                  <c:v>802.95801166957972</c:v>
                </c:pt>
                <c:pt idx="191">
                  <c:v>-935.07408267426945</c:v>
                </c:pt>
                <c:pt idx="192">
                  <c:v>686.14468700668658</c:v>
                </c:pt>
                <c:pt idx="193">
                  <c:v>-288.60480882682896</c:v>
                </c:pt>
                <c:pt idx="194">
                  <c:v>-3365.561781925906</c:v>
                </c:pt>
                <c:pt idx="195">
                  <c:v>-4080.6564133282809</c:v>
                </c:pt>
                <c:pt idx="196">
                  <c:v>-621.02558317788498</c:v>
                </c:pt>
                <c:pt idx="197">
                  <c:v>-1085.1655615898417</c:v>
                </c:pt>
                <c:pt idx="198">
                  <c:v>376.97362822570722</c:v>
                </c:pt>
                <c:pt idx="199">
                  <c:v>-152.48456784972223</c:v>
                </c:pt>
                <c:pt idx="200">
                  <c:v>-1554.6627619407482</c:v>
                </c:pt>
                <c:pt idx="201">
                  <c:v>-542.17768259362128</c:v>
                </c:pt>
                <c:pt idx="202">
                  <c:v>2301.5186260975788</c:v>
                </c:pt>
                <c:pt idx="203">
                  <c:v>608.47170189517419</c:v>
                </c:pt>
                <c:pt idx="204">
                  <c:v>2788.336449462844</c:v>
                </c:pt>
              </c:numCache>
            </c:numRef>
          </c:yVal>
          <c:smooth val="0"/>
          <c:extLst>
            <c:ext xmlns:c16="http://schemas.microsoft.com/office/drawing/2014/chart" uri="{C3380CC4-5D6E-409C-BE32-E72D297353CC}">
              <c16:uniqueId val="{00000000-0068-4298-BB22-5154EAC15E54}"/>
            </c:ext>
          </c:extLst>
        </c:ser>
        <c:dLbls>
          <c:showLegendKey val="0"/>
          <c:showVal val="0"/>
          <c:showCatName val="0"/>
          <c:showSerName val="0"/>
          <c:showPercent val="0"/>
          <c:showBubbleSize val="0"/>
        </c:dLbls>
        <c:axId val="1442898223"/>
        <c:axId val="1442905903"/>
      </c:scatterChart>
      <c:valAx>
        <c:axId val="1442898223"/>
        <c:scaling>
          <c:orientation val="minMax"/>
        </c:scaling>
        <c:delete val="0"/>
        <c:axPos val="b"/>
        <c:title>
          <c:tx>
            <c:rich>
              <a:bodyPr/>
              <a:lstStyle/>
              <a:p>
                <a:pPr>
                  <a:defRPr/>
                </a:pPr>
                <a:r>
                  <a:rPr lang="en-MY"/>
                  <a:t>carlength</a:t>
                </a:r>
              </a:p>
            </c:rich>
          </c:tx>
          <c:overlay val="0"/>
        </c:title>
        <c:numFmt formatCode="General" sourceLinked="1"/>
        <c:majorTickMark val="out"/>
        <c:minorTickMark val="none"/>
        <c:tickLblPos val="nextTo"/>
        <c:crossAx val="1442905903"/>
        <c:crosses val="autoZero"/>
        <c:crossBetween val="midCat"/>
      </c:valAx>
      <c:valAx>
        <c:axId val="1442905903"/>
        <c:scaling>
          <c:orientation val="minMax"/>
        </c:scaling>
        <c:delete val="0"/>
        <c:axPos val="l"/>
        <c:title>
          <c:tx>
            <c:rich>
              <a:bodyPr/>
              <a:lstStyle/>
              <a:p>
                <a:pPr>
                  <a:defRPr/>
                </a:pPr>
                <a:r>
                  <a:rPr lang="en-MY"/>
                  <a:t>Residuals</a:t>
                </a:r>
              </a:p>
            </c:rich>
          </c:tx>
          <c:overlay val="0"/>
        </c:title>
        <c:numFmt formatCode="General" sourceLinked="1"/>
        <c:majorTickMark val="out"/>
        <c:minorTickMark val="none"/>
        <c:tickLblPos val="nextTo"/>
        <c:crossAx val="14428982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carwidth  Residual Plot</a:t>
            </a:r>
          </a:p>
        </c:rich>
      </c:tx>
      <c:overlay val="0"/>
    </c:title>
    <c:autoTitleDeleted val="0"/>
    <c:plotArea>
      <c:layout/>
      <c:scatterChart>
        <c:scatterStyle val="lineMarker"/>
        <c:varyColors val="0"/>
        <c:ser>
          <c:idx val="0"/>
          <c:order val="0"/>
          <c:spPr>
            <a:ln w="19050">
              <a:noFill/>
            </a:ln>
          </c:spPr>
          <c:xVal>
            <c:numRef>
              <c:f>[6]Sheet1!$B$2:$B$206</c:f>
              <c:numCache>
                <c:formatCode>General</c:formatCode>
                <c:ptCount val="205"/>
                <c:pt idx="0">
                  <c:v>64.099999999999994</c:v>
                </c:pt>
                <c:pt idx="1">
                  <c:v>64.099999999999994</c:v>
                </c:pt>
                <c:pt idx="2">
                  <c:v>65.5</c:v>
                </c:pt>
                <c:pt idx="3">
                  <c:v>66.2</c:v>
                </c:pt>
                <c:pt idx="4">
                  <c:v>66.400000000000006</c:v>
                </c:pt>
                <c:pt idx="5">
                  <c:v>66.3</c:v>
                </c:pt>
                <c:pt idx="6">
                  <c:v>71.400000000000006</c:v>
                </c:pt>
                <c:pt idx="7">
                  <c:v>71.400000000000006</c:v>
                </c:pt>
                <c:pt idx="8">
                  <c:v>71.400000000000006</c:v>
                </c:pt>
                <c:pt idx="9">
                  <c:v>67.900000000000006</c:v>
                </c:pt>
                <c:pt idx="10">
                  <c:v>64.8</c:v>
                </c:pt>
                <c:pt idx="11">
                  <c:v>64.8</c:v>
                </c:pt>
                <c:pt idx="12">
                  <c:v>64.8</c:v>
                </c:pt>
                <c:pt idx="13">
                  <c:v>64.8</c:v>
                </c:pt>
                <c:pt idx="14">
                  <c:v>66.900000000000006</c:v>
                </c:pt>
                <c:pt idx="15">
                  <c:v>66.900000000000006</c:v>
                </c:pt>
                <c:pt idx="16">
                  <c:v>67.900000000000006</c:v>
                </c:pt>
                <c:pt idx="17">
                  <c:v>70.900000000000006</c:v>
                </c:pt>
                <c:pt idx="18">
                  <c:v>60.3</c:v>
                </c:pt>
                <c:pt idx="19">
                  <c:v>63.6</c:v>
                </c:pt>
                <c:pt idx="20">
                  <c:v>63.6</c:v>
                </c:pt>
                <c:pt idx="21">
                  <c:v>63.8</c:v>
                </c:pt>
                <c:pt idx="22">
                  <c:v>63.8</c:v>
                </c:pt>
                <c:pt idx="23">
                  <c:v>63.8</c:v>
                </c:pt>
                <c:pt idx="24">
                  <c:v>63.8</c:v>
                </c:pt>
                <c:pt idx="25">
                  <c:v>63.8</c:v>
                </c:pt>
                <c:pt idx="26">
                  <c:v>63.8</c:v>
                </c:pt>
                <c:pt idx="27">
                  <c:v>63.8</c:v>
                </c:pt>
                <c:pt idx="28">
                  <c:v>64.599999999999994</c:v>
                </c:pt>
                <c:pt idx="29">
                  <c:v>66.3</c:v>
                </c:pt>
                <c:pt idx="30">
                  <c:v>63.9</c:v>
                </c:pt>
                <c:pt idx="31">
                  <c:v>63.9</c:v>
                </c:pt>
                <c:pt idx="32">
                  <c:v>64</c:v>
                </c:pt>
                <c:pt idx="33">
                  <c:v>64</c:v>
                </c:pt>
                <c:pt idx="34">
                  <c:v>64</c:v>
                </c:pt>
                <c:pt idx="35">
                  <c:v>64</c:v>
                </c:pt>
                <c:pt idx="36">
                  <c:v>63.9</c:v>
                </c:pt>
                <c:pt idx="37">
                  <c:v>65.2</c:v>
                </c:pt>
                <c:pt idx="38">
                  <c:v>65.2</c:v>
                </c:pt>
                <c:pt idx="39">
                  <c:v>65.2</c:v>
                </c:pt>
                <c:pt idx="40">
                  <c:v>62.5</c:v>
                </c:pt>
                <c:pt idx="41">
                  <c:v>65.2</c:v>
                </c:pt>
                <c:pt idx="42">
                  <c:v>66</c:v>
                </c:pt>
                <c:pt idx="43">
                  <c:v>61.8</c:v>
                </c:pt>
                <c:pt idx="44">
                  <c:v>63.6</c:v>
                </c:pt>
                <c:pt idx="45">
                  <c:v>63.6</c:v>
                </c:pt>
                <c:pt idx="46">
                  <c:v>65.2</c:v>
                </c:pt>
                <c:pt idx="47">
                  <c:v>69.599999999999994</c:v>
                </c:pt>
                <c:pt idx="48">
                  <c:v>69.599999999999994</c:v>
                </c:pt>
                <c:pt idx="49">
                  <c:v>70.599999999999994</c:v>
                </c:pt>
                <c:pt idx="50">
                  <c:v>64.2</c:v>
                </c:pt>
                <c:pt idx="51">
                  <c:v>64.2</c:v>
                </c:pt>
                <c:pt idx="52">
                  <c:v>64.2</c:v>
                </c:pt>
                <c:pt idx="53">
                  <c:v>64.2</c:v>
                </c:pt>
                <c:pt idx="54">
                  <c:v>64.2</c:v>
                </c:pt>
                <c:pt idx="55">
                  <c:v>65.7</c:v>
                </c:pt>
                <c:pt idx="56">
                  <c:v>65.7</c:v>
                </c:pt>
                <c:pt idx="57">
                  <c:v>65.7</c:v>
                </c:pt>
                <c:pt idx="58">
                  <c:v>65.7</c:v>
                </c:pt>
                <c:pt idx="59">
                  <c:v>66.5</c:v>
                </c:pt>
                <c:pt idx="60">
                  <c:v>66.5</c:v>
                </c:pt>
                <c:pt idx="61">
                  <c:v>66.5</c:v>
                </c:pt>
                <c:pt idx="62">
                  <c:v>66.5</c:v>
                </c:pt>
                <c:pt idx="63">
                  <c:v>66.5</c:v>
                </c:pt>
                <c:pt idx="64">
                  <c:v>66.5</c:v>
                </c:pt>
                <c:pt idx="65">
                  <c:v>66.099999999999994</c:v>
                </c:pt>
                <c:pt idx="66">
                  <c:v>66.099999999999994</c:v>
                </c:pt>
                <c:pt idx="67">
                  <c:v>70.3</c:v>
                </c:pt>
                <c:pt idx="68">
                  <c:v>70.3</c:v>
                </c:pt>
                <c:pt idx="69">
                  <c:v>70.3</c:v>
                </c:pt>
                <c:pt idx="70">
                  <c:v>71.7</c:v>
                </c:pt>
                <c:pt idx="71">
                  <c:v>71.7</c:v>
                </c:pt>
                <c:pt idx="72">
                  <c:v>70.5</c:v>
                </c:pt>
                <c:pt idx="73">
                  <c:v>71.7</c:v>
                </c:pt>
                <c:pt idx="74">
                  <c:v>72</c:v>
                </c:pt>
                <c:pt idx="75">
                  <c:v>68</c:v>
                </c:pt>
                <c:pt idx="76">
                  <c:v>64.400000000000006</c:v>
                </c:pt>
                <c:pt idx="77">
                  <c:v>64.400000000000006</c:v>
                </c:pt>
                <c:pt idx="78">
                  <c:v>64.400000000000006</c:v>
                </c:pt>
                <c:pt idx="79">
                  <c:v>63.8</c:v>
                </c:pt>
                <c:pt idx="80">
                  <c:v>65.400000000000006</c:v>
                </c:pt>
                <c:pt idx="81">
                  <c:v>65.400000000000006</c:v>
                </c:pt>
                <c:pt idx="82">
                  <c:v>66.3</c:v>
                </c:pt>
                <c:pt idx="83">
                  <c:v>66.3</c:v>
                </c:pt>
                <c:pt idx="84">
                  <c:v>66.3</c:v>
                </c:pt>
                <c:pt idx="85">
                  <c:v>65.400000000000006</c:v>
                </c:pt>
                <c:pt idx="86">
                  <c:v>65.400000000000006</c:v>
                </c:pt>
                <c:pt idx="87">
                  <c:v>65.400000000000006</c:v>
                </c:pt>
                <c:pt idx="88">
                  <c:v>65.400000000000006</c:v>
                </c:pt>
                <c:pt idx="89">
                  <c:v>63.8</c:v>
                </c:pt>
                <c:pt idx="90">
                  <c:v>63.8</c:v>
                </c:pt>
                <c:pt idx="91">
                  <c:v>63.8</c:v>
                </c:pt>
                <c:pt idx="92">
                  <c:v>63.8</c:v>
                </c:pt>
                <c:pt idx="93">
                  <c:v>63.8</c:v>
                </c:pt>
                <c:pt idx="94">
                  <c:v>63.8</c:v>
                </c:pt>
                <c:pt idx="95">
                  <c:v>63.8</c:v>
                </c:pt>
                <c:pt idx="96">
                  <c:v>63.8</c:v>
                </c:pt>
                <c:pt idx="97">
                  <c:v>63.8</c:v>
                </c:pt>
                <c:pt idx="98">
                  <c:v>63.8</c:v>
                </c:pt>
                <c:pt idx="99">
                  <c:v>65.2</c:v>
                </c:pt>
                <c:pt idx="100">
                  <c:v>65.2</c:v>
                </c:pt>
                <c:pt idx="101">
                  <c:v>66.5</c:v>
                </c:pt>
                <c:pt idx="102">
                  <c:v>66.5</c:v>
                </c:pt>
                <c:pt idx="103">
                  <c:v>66.5</c:v>
                </c:pt>
                <c:pt idx="104">
                  <c:v>67.900000000000006</c:v>
                </c:pt>
                <c:pt idx="105">
                  <c:v>67.900000000000006</c:v>
                </c:pt>
                <c:pt idx="106">
                  <c:v>67.900000000000006</c:v>
                </c:pt>
                <c:pt idx="107">
                  <c:v>68.400000000000006</c:v>
                </c:pt>
                <c:pt idx="108">
                  <c:v>68.400000000000006</c:v>
                </c:pt>
                <c:pt idx="109">
                  <c:v>68.400000000000006</c:v>
                </c:pt>
                <c:pt idx="110">
                  <c:v>68.400000000000006</c:v>
                </c:pt>
                <c:pt idx="111">
                  <c:v>68.400000000000006</c:v>
                </c:pt>
                <c:pt idx="112">
                  <c:v>68.400000000000006</c:v>
                </c:pt>
                <c:pt idx="113">
                  <c:v>68.400000000000006</c:v>
                </c:pt>
                <c:pt idx="114">
                  <c:v>68.400000000000006</c:v>
                </c:pt>
                <c:pt idx="115">
                  <c:v>68.400000000000006</c:v>
                </c:pt>
                <c:pt idx="116">
                  <c:v>68.400000000000006</c:v>
                </c:pt>
                <c:pt idx="117">
                  <c:v>68.3</c:v>
                </c:pt>
                <c:pt idx="118">
                  <c:v>63.8</c:v>
                </c:pt>
                <c:pt idx="119">
                  <c:v>63.8</c:v>
                </c:pt>
                <c:pt idx="120">
                  <c:v>63.8</c:v>
                </c:pt>
                <c:pt idx="121">
                  <c:v>63.8</c:v>
                </c:pt>
                <c:pt idx="122">
                  <c:v>63.8</c:v>
                </c:pt>
                <c:pt idx="123">
                  <c:v>64.599999999999994</c:v>
                </c:pt>
                <c:pt idx="124">
                  <c:v>66.3</c:v>
                </c:pt>
                <c:pt idx="125">
                  <c:v>68.3</c:v>
                </c:pt>
                <c:pt idx="126">
                  <c:v>65</c:v>
                </c:pt>
                <c:pt idx="127">
                  <c:v>65</c:v>
                </c:pt>
                <c:pt idx="128">
                  <c:v>65</c:v>
                </c:pt>
                <c:pt idx="129">
                  <c:v>72.3</c:v>
                </c:pt>
                <c:pt idx="130">
                  <c:v>66.5</c:v>
                </c:pt>
                <c:pt idx="131">
                  <c:v>66.599999999999994</c:v>
                </c:pt>
                <c:pt idx="132">
                  <c:v>66.5</c:v>
                </c:pt>
                <c:pt idx="133">
                  <c:v>66.5</c:v>
                </c:pt>
                <c:pt idx="134">
                  <c:v>66.5</c:v>
                </c:pt>
                <c:pt idx="135">
                  <c:v>66.5</c:v>
                </c:pt>
                <c:pt idx="136">
                  <c:v>66.5</c:v>
                </c:pt>
                <c:pt idx="137">
                  <c:v>66.5</c:v>
                </c:pt>
                <c:pt idx="138">
                  <c:v>63.4</c:v>
                </c:pt>
                <c:pt idx="139">
                  <c:v>63.6</c:v>
                </c:pt>
                <c:pt idx="140">
                  <c:v>63.8</c:v>
                </c:pt>
                <c:pt idx="141">
                  <c:v>65.400000000000006</c:v>
                </c:pt>
                <c:pt idx="142">
                  <c:v>65.400000000000006</c:v>
                </c:pt>
                <c:pt idx="143">
                  <c:v>65.400000000000006</c:v>
                </c:pt>
                <c:pt idx="144">
                  <c:v>65.400000000000006</c:v>
                </c:pt>
                <c:pt idx="145">
                  <c:v>65.400000000000006</c:v>
                </c:pt>
                <c:pt idx="146">
                  <c:v>65.400000000000006</c:v>
                </c:pt>
                <c:pt idx="147">
                  <c:v>65.400000000000006</c:v>
                </c:pt>
                <c:pt idx="148">
                  <c:v>65.400000000000006</c:v>
                </c:pt>
                <c:pt idx="149">
                  <c:v>65.400000000000006</c:v>
                </c:pt>
                <c:pt idx="150">
                  <c:v>63.6</c:v>
                </c:pt>
                <c:pt idx="151">
                  <c:v>63.6</c:v>
                </c:pt>
                <c:pt idx="152">
                  <c:v>63.6</c:v>
                </c:pt>
                <c:pt idx="153">
                  <c:v>63.6</c:v>
                </c:pt>
                <c:pt idx="154">
                  <c:v>63.6</c:v>
                </c:pt>
                <c:pt idx="155">
                  <c:v>63.6</c:v>
                </c:pt>
                <c:pt idx="156">
                  <c:v>64.400000000000006</c:v>
                </c:pt>
                <c:pt idx="157">
                  <c:v>64.400000000000006</c:v>
                </c:pt>
                <c:pt idx="158">
                  <c:v>64.400000000000006</c:v>
                </c:pt>
                <c:pt idx="159">
                  <c:v>64.400000000000006</c:v>
                </c:pt>
                <c:pt idx="160">
                  <c:v>64.400000000000006</c:v>
                </c:pt>
                <c:pt idx="161">
                  <c:v>64.400000000000006</c:v>
                </c:pt>
                <c:pt idx="162">
                  <c:v>64.400000000000006</c:v>
                </c:pt>
                <c:pt idx="163">
                  <c:v>64</c:v>
                </c:pt>
                <c:pt idx="164">
                  <c:v>64</c:v>
                </c:pt>
                <c:pt idx="165">
                  <c:v>64</c:v>
                </c:pt>
                <c:pt idx="166">
                  <c:v>64</c:v>
                </c:pt>
                <c:pt idx="167">
                  <c:v>65.599999999999994</c:v>
                </c:pt>
                <c:pt idx="168">
                  <c:v>65.599999999999994</c:v>
                </c:pt>
                <c:pt idx="169">
                  <c:v>65.599999999999994</c:v>
                </c:pt>
                <c:pt idx="170">
                  <c:v>65.599999999999994</c:v>
                </c:pt>
                <c:pt idx="171">
                  <c:v>65.599999999999994</c:v>
                </c:pt>
                <c:pt idx="172">
                  <c:v>65.599999999999994</c:v>
                </c:pt>
                <c:pt idx="173">
                  <c:v>66.5</c:v>
                </c:pt>
                <c:pt idx="174">
                  <c:v>66.5</c:v>
                </c:pt>
                <c:pt idx="175">
                  <c:v>66.5</c:v>
                </c:pt>
                <c:pt idx="176">
                  <c:v>66.5</c:v>
                </c:pt>
                <c:pt idx="177">
                  <c:v>66.5</c:v>
                </c:pt>
                <c:pt idx="178">
                  <c:v>67.7</c:v>
                </c:pt>
                <c:pt idx="179">
                  <c:v>67.7</c:v>
                </c:pt>
                <c:pt idx="180">
                  <c:v>66.5</c:v>
                </c:pt>
                <c:pt idx="181">
                  <c:v>66.5</c:v>
                </c:pt>
                <c:pt idx="182">
                  <c:v>65.5</c:v>
                </c:pt>
                <c:pt idx="183">
                  <c:v>65.5</c:v>
                </c:pt>
                <c:pt idx="184">
                  <c:v>65.5</c:v>
                </c:pt>
                <c:pt idx="185">
                  <c:v>65.5</c:v>
                </c:pt>
                <c:pt idx="186">
                  <c:v>65.5</c:v>
                </c:pt>
                <c:pt idx="187">
                  <c:v>65.5</c:v>
                </c:pt>
                <c:pt idx="188">
                  <c:v>65.5</c:v>
                </c:pt>
                <c:pt idx="189">
                  <c:v>64.2</c:v>
                </c:pt>
                <c:pt idx="190">
                  <c:v>64</c:v>
                </c:pt>
                <c:pt idx="191">
                  <c:v>66.900000000000006</c:v>
                </c:pt>
                <c:pt idx="192">
                  <c:v>66.900000000000006</c:v>
                </c:pt>
                <c:pt idx="193">
                  <c:v>66.900000000000006</c:v>
                </c:pt>
                <c:pt idx="194">
                  <c:v>67.2</c:v>
                </c:pt>
                <c:pt idx="195">
                  <c:v>67.2</c:v>
                </c:pt>
                <c:pt idx="196">
                  <c:v>67.2</c:v>
                </c:pt>
                <c:pt idx="197">
                  <c:v>67.2</c:v>
                </c:pt>
                <c:pt idx="198">
                  <c:v>67.2</c:v>
                </c:pt>
                <c:pt idx="199">
                  <c:v>67.2</c:v>
                </c:pt>
                <c:pt idx="200">
                  <c:v>68.900000000000006</c:v>
                </c:pt>
                <c:pt idx="201">
                  <c:v>68.8</c:v>
                </c:pt>
                <c:pt idx="202">
                  <c:v>68.900000000000006</c:v>
                </c:pt>
                <c:pt idx="203">
                  <c:v>68.900000000000006</c:v>
                </c:pt>
                <c:pt idx="204">
                  <c:v>68.900000000000006</c:v>
                </c:pt>
              </c:numCache>
            </c:numRef>
          </c:xVal>
          <c:yVal>
            <c:numRef>
              <c:f>Regression!$C$28:$C$232</c:f>
              <c:numCache>
                <c:formatCode>General</c:formatCode>
                <c:ptCount val="205"/>
                <c:pt idx="0">
                  <c:v>-444.01725585263193</c:v>
                </c:pt>
                <c:pt idx="1">
                  <c:v>2560.9827441473681</c:v>
                </c:pt>
                <c:pt idx="2">
                  <c:v>-721.65654983889544</c:v>
                </c:pt>
                <c:pt idx="3">
                  <c:v>3800.9037205545028</c:v>
                </c:pt>
                <c:pt idx="4">
                  <c:v>779.59231609522612</c:v>
                </c:pt>
                <c:pt idx="5">
                  <c:v>2517.4152418492595</c:v>
                </c:pt>
                <c:pt idx="6">
                  <c:v>-708.90543874685682</c:v>
                </c:pt>
                <c:pt idx="7">
                  <c:v>-935.90622734326462</c:v>
                </c:pt>
                <c:pt idx="8">
                  <c:v>2356.7958847389491</c:v>
                </c:pt>
                <c:pt idx="9">
                  <c:v>-3507.0599850108592</c:v>
                </c:pt>
                <c:pt idx="10">
                  <c:v>6664.0336451339172</c:v>
                </c:pt>
                <c:pt idx="11">
                  <c:v>7159.0336451339172</c:v>
                </c:pt>
                <c:pt idx="12">
                  <c:v>7088.9859323351084</c:v>
                </c:pt>
                <c:pt idx="13">
                  <c:v>6505.4855380369008</c:v>
                </c:pt>
                <c:pt idx="14">
                  <c:v>6500.657274176272</c:v>
                </c:pt>
                <c:pt idx="15">
                  <c:v>10409.519655954711</c:v>
                </c:pt>
                <c:pt idx="16">
                  <c:v>18201.810831089377</c:v>
                </c:pt>
                <c:pt idx="17">
                  <c:v>10961.075627589038</c:v>
                </c:pt>
                <c:pt idx="18">
                  <c:v>5906.8276117356472</c:v>
                </c:pt>
                <c:pt idx="19">
                  <c:v>901.47666115987158</c:v>
                </c:pt>
                <c:pt idx="20">
                  <c:v>1095.4813451589325</c:v>
                </c:pt>
                <c:pt idx="21">
                  <c:v>-200.37043181243644</c:v>
                </c:pt>
                <c:pt idx="22">
                  <c:v>604.62956818756356</c:v>
                </c:pt>
                <c:pt idx="23">
                  <c:v>-1107.4086020514842</c:v>
                </c:pt>
                <c:pt idx="24">
                  <c:v>-794.26505168555377</c:v>
                </c:pt>
                <c:pt idx="25">
                  <c:v>-618.66520940483315</c:v>
                </c:pt>
                <c:pt idx="26">
                  <c:v>298.33479059516685</c:v>
                </c:pt>
                <c:pt idx="27">
                  <c:v>-1391.5212030091498</c:v>
                </c:pt>
                <c:pt idx="28">
                  <c:v>-1088.3497728486254</c:v>
                </c:pt>
                <c:pt idx="29">
                  <c:v>-5165.2722738035918</c:v>
                </c:pt>
                <c:pt idx="30">
                  <c:v>1130.6039147324736</c:v>
                </c:pt>
                <c:pt idx="31">
                  <c:v>121.85770026684258</c:v>
                </c:pt>
                <c:pt idx="32">
                  <c:v>-398.75888690583815</c:v>
                </c:pt>
                <c:pt idx="33">
                  <c:v>-614.31417077338483</c:v>
                </c:pt>
                <c:pt idx="34">
                  <c:v>-223.33246729649909</c:v>
                </c:pt>
                <c:pt idx="35">
                  <c:v>1542.5586582426404</c:v>
                </c:pt>
                <c:pt idx="36">
                  <c:v>1812.8142920348546</c:v>
                </c:pt>
                <c:pt idx="37">
                  <c:v>-1613.4996198116205</c:v>
                </c:pt>
                <c:pt idx="38">
                  <c:v>-1105.872727044436</c:v>
                </c:pt>
                <c:pt idx="39">
                  <c:v>-292.12740838024547</c:v>
                </c:pt>
                <c:pt idx="40">
                  <c:v>2420.3243858958485</c:v>
                </c:pt>
                <c:pt idx="41">
                  <c:v>1704.6259828559196</c:v>
                </c:pt>
                <c:pt idx="42">
                  <c:v>-1054.7627191647698</c:v>
                </c:pt>
                <c:pt idx="43">
                  <c:v>-862.7999501185368</c:v>
                </c:pt>
                <c:pt idx="44">
                  <c:v>3522.9766611598716</c:v>
                </c:pt>
                <c:pt idx="45">
                  <c:v>3065.7491375155623</c:v>
                </c:pt>
                <c:pt idx="46">
                  <c:v>-4903.3165128456276</c:v>
                </c:pt>
                <c:pt idx="47">
                  <c:v>-716.04251415734325</c:v>
                </c:pt>
                <c:pt idx="48">
                  <c:v>2583.9574858426568</c:v>
                </c:pt>
                <c:pt idx="49">
                  <c:v>1188.8909174397195</c:v>
                </c:pt>
                <c:pt idx="50">
                  <c:v>176.22500517232766</c:v>
                </c:pt>
                <c:pt idx="51">
                  <c:v>945.58856984538215</c:v>
                </c:pt>
                <c:pt idx="52">
                  <c:v>1580.2703521819094</c:v>
                </c:pt>
                <c:pt idx="53">
                  <c:v>1943.4101277203299</c:v>
                </c:pt>
                <c:pt idx="54">
                  <c:v>2578.0919100568572</c:v>
                </c:pt>
                <c:pt idx="55">
                  <c:v>-1799.8467198474318</c:v>
                </c:pt>
                <c:pt idx="56">
                  <c:v>-899.84671984743181</c:v>
                </c:pt>
                <c:pt idx="57">
                  <c:v>834.83506248909544</c:v>
                </c:pt>
                <c:pt idx="58">
                  <c:v>1332.5160562292112</c:v>
                </c:pt>
                <c:pt idx="59">
                  <c:v>-2202.8225229633172</c:v>
                </c:pt>
                <c:pt idx="60">
                  <c:v>-2320.4860856995547</c:v>
                </c:pt>
                <c:pt idx="61">
                  <c:v>-452.82252296331717</c:v>
                </c:pt>
                <c:pt idx="62">
                  <c:v>-570.48608569955468</c:v>
                </c:pt>
                <c:pt idx="63">
                  <c:v>-451.58632227847556</c:v>
                </c:pt>
                <c:pt idx="64">
                  <c:v>233.55926131002707</c:v>
                </c:pt>
                <c:pt idx="65">
                  <c:v>3686.6026856503631</c:v>
                </c:pt>
                <c:pt idx="66">
                  <c:v>3358.6933796695266</c:v>
                </c:pt>
                <c:pt idx="67">
                  <c:v>-738.3744843409695</c:v>
                </c:pt>
                <c:pt idx="68">
                  <c:v>-429.19707214726441</c:v>
                </c:pt>
                <c:pt idx="69">
                  <c:v>1214.8361584443592</c:v>
                </c:pt>
                <c:pt idx="70">
                  <c:v>2298.8042693469833</c:v>
                </c:pt>
                <c:pt idx="71">
                  <c:v>5336.8166337257244</c:v>
                </c:pt>
                <c:pt idx="72">
                  <c:v>3258.63422223413</c:v>
                </c:pt>
                <c:pt idx="73">
                  <c:v>10788.797810354052</c:v>
                </c:pt>
                <c:pt idx="74">
                  <c:v>15863.627634113796</c:v>
                </c:pt>
                <c:pt idx="75">
                  <c:v>-2179.739423066585</c:v>
                </c:pt>
                <c:pt idx="76">
                  <c:v>-1409.9944722965738</c:v>
                </c:pt>
                <c:pt idx="77">
                  <c:v>-949.64920414663356</c:v>
                </c:pt>
                <c:pt idx="78">
                  <c:v>-1253.4678161083139</c:v>
                </c:pt>
                <c:pt idx="79">
                  <c:v>-1597.4905421072908</c:v>
                </c:pt>
                <c:pt idx="80">
                  <c:v>-1966.2934125272259</c:v>
                </c:pt>
                <c:pt idx="81">
                  <c:v>-2877.6203841540482</c:v>
                </c:pt>
                <c:pt idx="82">
                  <c:v>-5787.6724315228748</c:v>
                </c:pt>
                <c:pt idx="83">
                  <c:v>-4697.2730623999996</c:v>
                </c:pt>
                <c:pt idx="84">
                  <c:v>-5142.5912800634796</c:v>
                </c:pt>
                <c:pt idx="85">
                  <c:v>-4264.6482161371714</c:v>
                </c:pt>
                <c:pt idx="86">
                  <c:v>-3587.1939574449534</c:v>
                </c:pt>
                <c:pt idx="87">
                  <c:v>-2471.066670379565</c:v>
                </c:pt>
                <c:pt idx="88">
                  <c:v>-2471.066670379565</c:v>
                </c:pt>
                <c:pt idx="89">
                  <c:v>1729.7976312951287</c:v>
                </c:pt>
                <c:pt idx="90">
                  <c:v>1657.6512591102146</c:v>
                </c:pt>
                <c:pt idx="91">
                  <c:v>2500.9519688469845</c:v>
                </c:pt>
                <c:pt idx="92">
                  <c:v>2439.6790981930935</c:v>
                </c:pt>
                <c:pt idx="93">
                  <c:v>2132.9448822030499</c:v>
                </c:pt>
                <c:pt idx="94">
                  <c:v>2719.85173226806</c:v>
                </c:pt>
                <c:pt idx="95">
                  <c:v>1879.7361616883245</c:v>
                </c:pt>
                <c:pt idx="96">
                  <c:v>2658.578861614169</c:v>
                </c:pt>
                <c:pt idx="97">
                  <c:v>2613.11751627802</c:v>
                </c:pt>
                <c:pt idx="98">
                  <c:v>2181.3734928736667</c:v>
                </c:pt>
                <c:pt idx="99">
                  <c:v>-519.11331600827907</c:v>
                </c:pt>
                <c:pt idx="100">
                  <c:v>368.28684171100394</c:v>
                </c:pt>
                <c:pt idx="101">
                  <c:v>-5890.044708663896</c:v>
                </c:pt>
                <c:pt idx="102">
                  <c:v>-6934.0895591026201</c:v>
                </c:pt>
                <c:pt idx="103">
                  <c:v>-5061.584977376202</c:v>
                </c:pt>
                <c:pt idx="104">
                  <c:v>-6076.6410358046633</c:v>
                </c:pt>
                <c:pt idx="105">
                  <c:v>-4464.968796027897</c:v>
                </c:pt>
                <c:pt idx="106">
                  <c:v>-4766.4821685732968</c:v>
                </c:pt>
                <c:pt idx="107">
                  <c:v>-6885.9029844603283</c:v>
                </c:pt>
                <c:pt idx="108">
                  <c:v>-7898.1678897472739</c:v>
                </c:pt>
                <c:pt idx="109">
                  <c:v>-6906.5020481233041</c:v>
                </c:pt>
                <c:pt idx="110">
                  <c:v>-8099.230754662236</c:v>
                </c:pt>
                <c:pt idx="111">
                  <c:v>-3924.4033787585286</c:v>
                </c:pt>
                <c:pt idx="112">
                  <c:v>-4916.6682840454814</c:v>
                </c:pt>
                <c:pt idx="113">
                  <c:v>-3991.0330264005461</c:v>
                </c:pt>
                <c:pt idx="114">
                  <c:v>-5602.7311489604363</c:v>
                </c:pt>
                <c:pt idx="115">
                  <c:v>-2874.4033787585286</c:v>
                </c:pt>
                <c:pt idx="116">
                  <c:v>-3866.6682840454814</c:v>
                </c:pt>
                <c:pt idx="117">
                  <c:v>-2210.605975430899</c:v>
                </c:pt>
                <c:pt idx="118">
                  <c:v>-749.04346018561046</c:v>
                </c:pt>
                <c:pt idx="119">
                  <c:v>-1107.4086020514842</c:v>
                </c:pt>
                <c:pt idx="120">
                  <c:v>-794.26505168555377</c:v>
                </c:pt>
                <c:pt idx="121">
                  <c:v>723.5489098322978</c:v>
                </c:pt>
                <c:pt idx="122">
                  <c:v>-998.30708377201881</c:v>
                </c:pt>
                <c:pt idx="123">
                  <c:v>-1088.3497728486254</c:v>
                </c:pt>
                <c:pt idx="124">
                  <c:v>-5456.7177785324566</c:v>
                </c:pt>
                <c:pt idx="125">
                  <c:v>2176.2101662445966</c:v>
                </c:pt>
                <c:pt idx="126">
                  <c:v>16037.062299359481</c:v>
                </c:pt>
                <c:pt idx="127">
                  <c:v>17537.062299359481</c:v>
                </c:pt>
                <c:pt idx="128">
                  <c:v>19962.261983920922</c:v>
                </c:pt>
                <c:pt idx="129">
                  <c:v>1654.5777972479336</c:v>
                </c:pt>
                <c:pt idx="130">
                  <c:v>-3347.7553378112898</c:v>
                </c:pt>
                <c:pt idx="131">
                  <c:v>-3333.9143303842829</c:v>
                </c:pt>
                <c:pt idx="132">
                  <c:v>-892.46277307558921</c:v>
                </c:pt>
                <c:pt idx="133">
                  <c:v>-1055.8175837852905</c:v>
                </c:pt>
                <c:pt idx="134">
                  <c:v>1657.418693822372</c:v>
                </c:pt>
                <c:pt idx="135">
                  <c:v>1461.1728736549485</c:v>
                </c:pt>
                <c:pt idx="136">
                  <c:v>3447.9906970202137</c:v>
                </c:pt>
                <c:pt idx="137">
                  <c:v>3408.5085992451277</c:v>
                </c:pt>
                <c:pt idx="138">
                  <c:v>-1759.5204940912954</c:v>
                </c:pt>
                <c:pt idx="139">
                  <c:v>-770.28143933298998</c:v>
                </c:pt>
                <c:pt idx="140">
                  <c:v>-1403.0117469646502</c:v>
                </c:pt>
                <c:pt idx="141">
                  <c:v>-1025.3873185873526</c:v>
                </c:pt>
                <c:pt idx="142">
                  <c:v>-964.25127755861104</c:v>
                </c:pt>
                <c:pt idx="143">
                  <c:v>-738.79780746280812</c:v>
                </c:pt>
                <c:pt idx="144">
                  <c:v>-1494.7342408529366</c:v>
                </c:pt>
                <c:pt idx="145">
                  <c:v>-1101.6896824397663</c:v>
                </c:pt>
                <c:pt idx="146">
                  <c:v>-2235.3413257074353</c:v>
                </c:pt>
                <c:pt idx="147">
                  <c:v>-1655.8425086020507</c:v>
                </c:pt>
                <c:pt idx="148">
                  <c:v>-2780.8348195692633</c:v>
                </c:pt>
                <c:pt idx="149">
                  <c:v>-2104.4728320890317</c:v>
                </c:pt>
                <c:pt idx="150">
                  <c:v>-360.86844396046217</c:v>
                </c:pt>
                <c:pt idx="151">
                  <c:v>-89.368838258666074</c:v>
                </c:pt>
                <c:pt idx="152">
                  <c:v>387.22225005870132</c:v>
                </c:pt>
                <c:pt idx="153">
                  <c:v>191.84922396954425</c:v>
                </c:pt>
                <c:pt idx="154">
                  <c:v>1041.2127886425988</c:v>
                </c:pt>
                <c:pt idx="155">
                  <c:v>-8790.9749081670016</c:v>
                </c:pt>
                <c:pt idx="156">
                  <c:v>-155.13477099355441</c:v>
                </c:pt>
                <c:pt idx="157">
                  <c:v>-323.01984830690708</c:v>
                </c:pt>
                <c:pt idx="158">
                  <c:v>-1729.4816163363103</c:v>
                </c:pt>
                <c:pt idx="159">
                  <c:v>-1901.5846747342148</c:v>
                </c:pt>
                <c:pt idx="160">
                  <c:v>475.03786308141571</c:v>
                </c:pt>
                <c:pt idx="161">
                  <c:v>667.15278576806304</c:v>
                </c:pt>
                <c:pt idx="162">
                  <c:v>1332.0072021795604</c:v>
                </c:pt>
                <c:pt idx="163">
                  <c:v>316.919144008898</c:v>
                </c:pt>
                <c:pt idx="164">
                  <c:v>39.691620364585106</c:v>
                </c:pt>
                <c:pt idx="165">
                  <c:v>302.80936487021245</c:v>
                </c:pt>
                <c:pt idx="166">
                  <c:v>85.581841225899552</c:v>
                </c:pt>
                <c:pt idx="167">
                  <c:v>-4639.4545184809867</c:v>
                </c:pt>
                <c:pt idx="168">
                  <c:v>-3397.19994435021</c:v>
                </c:pt>
                <c:pt idx="169">
                  <c:v>-3243.1545973406282</c:v>
                </c:pt>
                <c:pt idx="170">
                  <c:v>-3705.3009695255423</c:v>
                </c:pt>
                <c:pt idx="171">
                  <c:v>-3812.5284931698516</c:v>
                </c:pt>
                <c:pt idx="172">
                  <c:v>-791.62416321363344</c:v>
                </c:pt>
                <c:pt idx="173">
                  <c:v>-1238.0736375315464</c:v>
                </c:pt>
                <c:pt idx="174">
                  <c:v>-1499.8747415665202</c:v>
                </c:pt>
                <c:pt idx="175">
                  <c:v>-1658.1895603981902</c:v>
                </c:pt>
                <c:pt idx="176">
                  <c:v>-437.67426840867483</c:v>
                </c:pt>
                <c:pt idx="177">
                  <c:v>-972.98987583675262</c:v>
                </c:pt>
                <c:pt idx="178">
                  <c:v>-2964.5505667115904</c:v>
                </c:pt>
                <c:pt idx="179">
                  <c:v>-4047.0963080193796</c:v>
                </c:pt>
                <c:pt idx="180">
                  <c:v>-3698.9834207184867</c:v>
                </c:pt>
                <c:pt idx="181">
                  <c:v>-3900.2562913723777</c:v>
                </c:pt>
                <c:pt idx="182">
                  <c:v>-1016.1828678571401</c:v>
                </c:pt>
                <c:pt idx="183">
                  <c:v>-136.87340415701692</c:v>
                </c:pt>
                <c:pt idx="184">
                  <c:v>-835.37379845522446</c:v>
                </c:pt>
                <c:pt idx="185">
                  <c:v>43.935665244898701</c:v>
                </c:pt>
                <c:pt idx="186">
                  <c:v>-479.07387731486233</c:v>
                </c:pt>
                <c:pt idx="187">
                  <c:v>-53.87419275342836</c:v>
                </c:pt>
                <c:pt idx="188">
                  <c:v>694.33503436777028</c:v>
                </c:pt>
                <c:pt idx="189">
                  <c:v>2312.4339184725468</c:v>
                </c:pt>
                <c:pt idx="190">
                  <c:v>802.95801166957972</c:v>
                </c:pt>
                <c:pt idx="191">
                  <c:v>-935.07408267426945</c:v>
                </c:pt>
                <c:pt idx="192">
                  <c:v>686.14468700668658</c:v>
                </c:pt>
                <c:pt idx="193">
                  <c:v>-288.60480882682896</c:v>
                </c:pt>
                <c:pt idx="194">
                  <c:v>-3365.561781925906</c:v>
                </c:pt>
                <c:pt idx="195">
                  <c:v>-4080.6564133282809</c:v>
                </c:pt>
                <c:pt idx="196">
                  <c:v>-621.02558317788498</c:v>
                </c:pt>
                <c:pt idx="197">
                  <c:v>-1085.1655615898417</c:v>
                </c:pt>
                <c:pt idx="198">
                  <c:v>376.97362822570722</c:v>
                </c:pt>
                <c:pt idx="199">
                  <c:v>-152.48456784972223</c:v>
                </c:pt>
                <c:pt idx="200">
                  <c:v>-1554.6627619407482</c:v>
                </c:pt>
                <c:pt idx="201">
                  <c:v>-542.17768259362128</c:v>
                </c:pt>
                <c:pt idx="202">
                  <c:v>2301.5186260975788</c:v>
                </c:pt>
                <c:pt idx="203">
                  <c:v>608.47170189517419</c:v>
                </c:pt>
                <c:pt idx="204">
                  <c:v>2788.336449462844</c:v>
                </c:pt>
              </c:numCache>
            </c:numRef>
          </c:yVal>
          <c:smooth val="0"/>
          <c:extLst>
            <c:ext xmlns:c16="http://schemas.microsoft.com/office/drawing/2014/chart" uri="{C3380CC4-5D6E-409C-BE32-E72D297353CC}">
              <c16:uniqueId val="{00000000-8162-4404-BCE0-A03D5661EA0B}"/>
            </c:ext>
          </c:extLst>
        </c:ser>
        <c:dLbls>
          <c:showLegendKey val="0"/>
          <c:showVal val="0"/>
          <c:showCatName val="0"/>
          <c:showSerName val="0"/>
          <c:showPercent val="0"/>
          <c:showBubbleSize val="0"/>
        </c:dLbls>
        <c:axId val="1442896783"/>
        <c:axId val="1442896303"/>
      </c:scatterChart>
      <c:valAx>
        <c:axId val="1442896783"/>
        <c:scaling>
          <c:orientation val="minMax"/>
        </c:scaling>
        <c:delete val="0"/>
        <c:axPos val="b"/>
        <c:title>
          <c:tx>
            <c:rich>
              <a:bodyPr/>
              <a:lstStyle/>
              <a:p>
                <a:pPr>
                  <a:defRPr/>
                </a:pPr>
                <a:r>
                  <a:rPr lang="en-MY"/>
                  <a:t>carwidth</a:t>
                </a:r>
              </a:p>
            </c:rich>
          </c:tx>
          <c:overlay val="0"/>
        </c:title>
        <c:numFmt formatCode="General" sourceLinked="1"/>
        <c:majorTickMark val="out"/>
        <c:minorTickMark val="none"/>
        <c:tickLblPos val="nextTo"/>
        <c:crossAx val="1442896303"/>
        <c:crosses val="autoZero"/>
        <c:crossBetween val="midCat"/>
      </c:valAx>
      <c:valAx>
        <c:axId val="1442896303"/>
        <c:scaling>
          <c:orientation val="minMax"/>
        </c:scaling>
        <c:delete val="0"/>
        <c:axPos val="l"/>
        <c:title>
          <c:tx>
            <c:rich>
              <a:bodyPr/>
              <a:lstStyle/>
              <a:p>
                <a:pPr>
                  <a:defRPr/>
                </a:pPr>
                <a:r>
                  <a:rPr lang="en-MY"/>
                  <a:t>Residuals</a:t>
                </a:r>
              </a:p>
            </c:rich>
          </c:tx>
          <c:overlay val="0"/>
        </c:title>
        <c:numFmt formatCode="General" sourceLinked="1"/>
        <c:majorTickMark val="out"/>
        <c:minorTickMark val="none"/>
        <c:tickLblPos val="nextTo"/>
        <c:crossAx val="144289678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carheight  Residual Plot</a:t>
            </a:r>
          </a:p>
        </c:rich>
      </c:tx>
      <c:overlay val="0"/>
    </c:title>
    <c:autoTitleDeleted val="0"/>
    <c:plotArea>
      <c:layout/>
      <c:scatterChart>
        <c:scatterStyle val="lineMarker"/>
        <c:varyColors val="0"/>
        <c:ser>
          <c:idx val="0"/>
          <c:order val="0"/>
          <c:spPr>
            <a:ln w="19050">
              <a:noFill/>
            </a:ln>
          </c:spPr>
          <c:xVal>
            <c:numRef>
              <c:f>[6]Sheet1!$C$2:$C$206</c:f>
              <c:numCache>
                <c:formatCode>General</c:formatCode>
                <c:ptCount val="205"/>
                <c:pt idx="0">
                  <c:v>48.8</c:v>
                </c:pt>
                <c:pt idx="1">
                  <c:v>48.8</c:v>
                </c:pt>
                <c:pt idx="2">
                  <c:v>52.4</c:v>
                </c:pt>
                <c:pt idx="3">
                  <c:v>54.3</c:v>
                </c:pt>
                <c:pt idx="4">
                  <c:v>54.3</c:v>
                </c:pt>
                <c:pt idx="5">
                  <c:v>53.1</c:v>
                </c:pt>
                <c:pt idx="6">
                  <c:v>55.7</c:v>
                </c:pt>
                <c:pt idx="7">
                  <c:v>55.7</c:v>
                </c:pt>
                <c:pt idx="8">
                  <c:v>55.9</c:v>
                </c:pt>
                <c:pt idx="9">
                  <c:v>52</c:v>
                </c:pt>
                <c:pt idx="10">
                  <c:v>54.3</c:v>
                </c:pt>
                <c:pt idx="11">
                  <c:v>54.3</c:v>
                </c:pt>
                <c:pt idx="12">
                  <c:v>54.3</c:v>
                </c:pt>
                <c:pt idx="13">
                  <c:v>54.3</c:v>
                </c:pt>
                <c:pt idx="14">
                  <c:v>55.7</c:v>
                </c:pt>
                <c:pt idx="15">
                  <c:v>55.7</c:v>
                </c:pt>
                <c:pt idx="16">
                  <c:v>53.7</c:v>
                </c:pt>
                <c:pt idx="17">
                  <c:v>56.3</c:v>
                </c:pt>
                <c:pt idx="18">
                  <c:v>53.2</c:v>
                </c:pt>
                <c:pt idx="19">
                  <c:v>52</c:v>
                </c:pt>
                <c:pt idx="20">
                  <c:v>52</c:v>
                </c:pt>
                <c:pt idx="21">
                  <c:v>50.8</c:v>
                </c:pt>
                <c:pt idx="22">
                  <c:v>50.8</c:v>
                </c:pt>
                <c:pt idx="23">
                  <c:v>50.8</c:v>
                </c:pt>
                <c:pt idx="24">
                  <c:v>50.6</c:v>
                </c:pt>
                <c:pt idx="25">
                  <c:v>50.6</c:v>
                </c:pt>
                <c:pt idx="26">
                  <c:v>50.6</c:v>
                </c:pt>
                <c:pt idx="27">
                  <c:v>50.6</c:v>
                </c:pt>
                <c:pt idx="28">
                  <c:v>59.8</c:v>
                </c:pt>
                <c:pt idx="29">
                  <c:v>50.2</c:v>
                </c:pt>
                <c:pt idx="30">
                  <c:v>50.8</c:v>
                </c:pt>
                <c:pt idx="31">
                  <c:v>50.8</c:v>
                </c:pt>
                <c:pt idx="32">
                  <c:v>52.6</c:v>
                </c:pt>
                <c:pt idx="33">
                  <c:v>52.6</c:v>
                </c:pt>
                <c:pt idx="34">
                  <c:v>52.6</c:v>
                </c:pt>
                <c:pt idx="35">
                  <c:v>54.5</c:v>
                </c:pt>
                <c:pt idx="36">
                  <c:v>58.3</c:v>
                </c:pt>
                <c:pt idx="37">
                  <c:v>53.3</c:v>
                </c:pt>
                <c:pt idx="38">
                  <c:v>53.3</c:v>
                </c:pt>
                <c:pt idx="39">
                  <c:v>54.1</c:v>
                </c:pt>
                <c:pt idx="40">
                  <c:v>54.1</c:v>
                </c:pt>
                <c:pt idx="41">
                  <c:v>54.1</c:v>
                </c:pt>
                <c:pt idx="42">
                  <c:v>51</c:v>
                </c:pt>
                <c:pt idx="43">
                  <c:v>53.5</c:v>
                </c:pt>
                <c:pt idx="44">
                  <c:v>52</c:v>
                </c:pt>
                <c:pt idx="45">
                  <c:v>52</c:v>
                </c:pt>
                <c:pt idx="46">
                  <c:v>51.4</c:v>
                </c:pt>
                <c:pt idx="47">
                  <c:v>52.8</c:v>
                </c:pt>
                <c:pt idx="48">
                  <c:v>52.8</c:v>
                </c:pt>
                <c:pt idx="49">
                  <c:v>47.8</c:v>
                </c:pt>
                <c:pt idx="50">
                  <c:v>54.1</c:v>
                </c:pt>
                <c:pt idx="51">
                  <c:v>54.1</c:v>
                </c:pt>
                <c:pt idx="52">
                  <c:v>54.1</c:v>
                </c:pt>
                <c:pt idx="53">
                  <c:v>54.1</c:v>
                </c:pt>
                <c:pt idx="54">
                  <c:v>54.1</c:v>
                </c:pt>
                <c:pt idx="55">
                  <c:v>49.6</c:v>
                </c:pt>
                <c:pt idx="56">
                  <c:v>49.6</c:v>
                </c:pt>
                <c:pt idx="57">
                  <c:v>49.6</c:v>
                </c:pt>
                <c:pt idx="58">
                  <c:v>49.6</c:v>
                </c:pt>
                <c:pt idx="59">
                  <c:v>53.7</c:v>
                </c:pt>
                <c:pt idx="60">
                  <c:v>55.5</c:v>
                </c:pt>
                <c:pt idx="61">
                  <c:v>53.7</c:v>
                </c:pt>
                <c:pt idx="62">
                  <c:v>55.5</c:v>
                </c:pt>
                <c:pt idx="63">
                  <c:v>55.5</c:v>
                </c:pt>
                <c:pt idx="64">
                  <c:v>55.5</c:v>
                </c:pt>
                <c:pt idx="65">
                  <c:v>54.4</c:v>
                </c:pt>
                <c:pt idx="66">
                  <c:v>54.4</c:v>
                </c:pt>
                <c:pt idx="67">
                  <c:v>56.5</c:v>
                </c:pt>
                <c:pt idx="68">
                  <c:v>58.7</c:v>
                </c:pt>
                <c:pt idx="69">
                  <c:v>54.9</c:v>
                </c:pt>
                <c:pt idx="70">
                  <c:v>56.3</c:v>
                </c:pt>
                <c:pt idx="71">
                  <c:v>56.5</c:v>
                </c:pt>
                <c:pt idx="72">
                  <c:v>50.8</c:v>
                </c:pt>
                <c:pt idx="73">
                  <c:v>56.7</c:v>
                </c:pt>
                <c:pt idx="74">
                  <c:v>55.4</c:v>
                </c:pt>
                <c:pt idx="75">
                  <c:v>54.8</c:v>
                </c:pt>
                <c:pt idx="76">
                  <c:v>50.8</c:v>
                </c:pt>
                <c:pt idx="77">
                  <c:v>50.8</c:v>
                </c:pt>
                <c:pt idx="78">
                  <c:v>50.8</c:v>
                </c:pt>
                <c:pt idx="79">
                  <c:v>50.8</c:v>
                </c:pt>
                <c:pt idx="80">
                  <c:v>49.4</c:v>
                </c:pt>
                <c:pt idx="81">
                  <c:v>49.4</c:v>
                </c:pt>
                <c:pt idx="82">
                  <c:v>50.2</c:v>
                </c:pt>
                <c:pt idx="83">
                  <c:v>50.2</c:v>
                </c:pt>
                <c:pt idx="84">
                  <c:v>50.2</c:v>
                </c:pt>
                <c:pt idx="85">
                  <c:v>51.6</c:v>
                </c:pt>
                <c:pt idx="86">
                  <c:v>51.6</c:v>
                </c:pt>
                <c:pt idx="87">
                  <c:v>51.6</c:v>
                </c:pt>
                <c:pt idx="88">
                  <c:v>51.6</c:v>
                </c:pt>
                <c:pt idx="89">
                  <c:v>54.5</c:v>
                </c:pt>
                <c:pt idx="90">
                  <c:v>54.5</c:v>
                </c:pt>
                <c:pt idx="91">
                  <c:v>54.5</c:v>
                </c:pt>
                <c:pt idx="92">
                  <c:v>54.5</c:v>
                </c:pt>
                <c:pt idx="93">
                  <c:v>53.5</c:v>
                </c:pt>
                <c:pt idx="94">
                  <c:v>54.5</c:v>
                </c:pt>
                <c:pt idx="95">
                  <c:v>53.3</c:v>
                </c:pt>
                <c:pt idx="96">
                  <c:v>54.5</c:v>
                </c:pt>
                <c:pt idx="97">
                  <c:v>53.5</c:v>
                </c:pt>
                <c:pt idx="98">
                  <c:v>53.3</c:v>
                </c:pt>
                <c:pt idx="99">
                  <c:v>54.7</c:v>
                </c:pt>
                <c:pt idx="100">
                  <c:v>54.7</c:v>
                </c:pt>
                <c:pt idx="101">
                  <c:v>55.1</c:v>
                </c:pt>
                <c:pt idx="102">
                  <c:v>56.1</c:v>
                </c:pt>
                <c:pt idx="103">
                  <c:v>55.1</c:v>
                </c:pt>
                <c:pt idx="104">
                  <c:v>49.7</c:v>
                </c:pt>
                <c:pt idx="105">
                  <c:v>49.7</c:v>
                </c:pt>
                <c:pt idx="106">
                  <c:v>49.7</c:v>
                </c:pt>
                <c:pt idx="107">
                  <c:v>56.7</c:v>
                </c:pt>
                <c:pt idx="108">
                  <c:v>56.7</c:v>
                </c:pt>
                <c:pt idx="109">
                  <c:v>58.7</c:v>
                </c:pt>
                <c:pt idx="110">
                  <c:v>58.7</c:v>
                </c:pt>
                <c:pt idx="111">
                  <c:v>56.7</c:v>
                </c:pt>
                <c:pt idx="112">
                  <c:v>56.7</c:v>
                </c:pt>
                <c:pt idx="113">
                  <c:v>56.7</c:v>
                </c:pt>
                <c:pt idx="114">
                  <c:v>58.7</c:v>
                </c:pt>
                <c:pt idx="115">
                  <c:v>56.7</c:v>
                </c:pt>
                <c:pt idx="116">
                  <c:v>56.7</c:v>
                </c:pt>
                <c:pt idx="117">
                  <c:v>56</c:v>
                </c:pt>
                <c:pt idx="118">
                  <c:v>50.8</c:v>
                </c:pt>
                <c:pt idx="119">
                  <c:v>50.8</c:v>
                </c:pt>
                <c:pt idx="120">
                  <c:v>50.6</c:v>
                </c:pt>
                <c:pt idx="121">
                  <c:v>50.8</c:v>
                </c:pt>
                <c:pt idx="122">
                  <c:v>50.8</c:v>
                </c:pt>
                <c:pt idx="123">
                  <c:v>59.8</c:v>
                </c:pt>
                <c:pt idx="124">
                  <c:v>50.2</c:v>
                </c:pt>
                <c:pt idx="125">
                  <c:v>50.2</c:v>
                </c:pt>
                <c:pt idx="126">
                  <c:v>51.6</c:v>
                </c:pt>
                <c:pt idx="127">
                  <c:v>51.6</c:v>
                </c:pt>
                <c:pt idx="128">
                  <c:v>51.6</c:v>
                </c:pt>
                <c:pt idx="129">
                  <c:v>50.5</c:v>
                </c:pt>
                <c:pt idx="130">
                  <c:v>55.2</c:v>
                </c:pt>
                <c:pt idx="131">
                  <c:v>50.5</c:v>
                </c:pt>
                <c:pt idx="132">
                  <c:v>56.1</c:v>
                </c:pt>
                <c:pt idx="133">
                  <c:v>56.1</c:v>
                </c:pt>
                <c:pt idx="134">
                  <c:v>56.1</c:v>
                </c:pt>
                <c:pt idx="135">
                  <c:v>56.1</c:v>
                </c:pt>
                <c:pt idx="136">
                  <c:v>56.1</c:v>
                </c:pt>
                <c:pt idx="137">
                  <c:v>56.1</c:v>
                </c:pt>
                <c:pt idx="138">
                  <c:v>53.7</c:v>
                </c:pt>
                <c:pt idx="139">
                  <c:v>53.7</c:v>
                </c:pt>
                <c:pt idx="140">
                  <c:v>55.7</c:v>
                </c:pt>
                <c:pt idx="141">
                  <c:v>52.5</c:v>
                </c:pt>
                <c:pt idx="142">
                  <c:v>52.5</c:v>
                </c:pt>
                <c:pt idx="143">
                  <c:v>52.5</c:v>
                </c:pt>
                <c:pt idx="144">
                  <c:v>54.3</c:v>
                </c:pt>
                <c:pt idx="145">
                  <c:v>54.3</c:v>
                </c:pt>
                <c:pt idx="146">
                  <c:v>53</c:v>
                </c:pt>
                <c:pt idx="147">
                  <c:v>53</c:v>
                </c:pt>
                <c:pt idx="148">
                  <c:v>54.9</c:v>
                </c:pt>
                <c:pt idx="149">
                  <c:v>54.9</c:v>
                </c:pt>
                <c:pt idx="150">
                  <c:v>54.5</c:v>
                </c:pt>
                <c:pt idx="151">
                  <c:v>54.5</c:v>
                </c:pt>
                <c:pt idx="152">
                  <c:v>54.5</c:v>
                </c:pt>
                <c:pt idx="153">
                  <c:v>59.1</c:v>
                </c:pt>
                <c:pt idx="154">
                  <c:v>59.1</c:v>
                </c:pt>
                <c:pt idx="155">
                  <c:v>59.1</c:v>
                </c:pt>
                <c:pt idx="156">
                  <c:v>53</c:v>
                </c:pt>
                <c:pt idx="157">
                  <c:v>52.8</c:v>
                </c:pt>
                <c:pt idx="158">
                  <c:v>53</c:v>
                </c:pt>
                <c:pt idx="159">
                  <c:v>52.8</c:v>
                </c:pt>
                <c:pt idx="160">
                  <c:v>53</c:v>
                </c:pt>
                <c:pt idx="161">
                  <c:v>52.8</c:v>
                </c:pt>
                <c:pt idx="162">
                  <c:v>52.8</c:v>
                </c:pt>
                <c:pt idx="163">
                  <c:v>52.6</c:v>
                </c:pt>
                <c:pt idx="164">
                  <c:v>52.6</c:v>
                </c:pt>
                <c:pt idx="165">
                  <c:v>52.6</c:v>
                </c:pt>
                <c:pt idx="166">
                  <c:v>52.6</c:v>
                </c:pt>
                <c:pt idx="167">
                  <c:v>52</c:v>
                </c:pt>
                <c:pt idx="168">
                  <c:v>52</c:v>
                </c:pt>
                <c:pt idx="169">
                  <c:v>52</c:v>
                </c:pt>
                <c:pt idx="170">
                  <c:v>52</c:v>
                </c:pt>
                <c:pt idx="171">
                  <c:v>52</c:v>
                </c:pt>
                <c:pt idx="172">
                  <c:v>53</c:v>
                </c:pt>
                <c:pt idx="173">
                  <c:v>54.9</c:v>
                </c:pt>
                <c:pt idx="174">
                  <c:v>54.9</c:v>
                </c:pt>
                <c:pt idx="175">
                  <c:v>53.9</c:v>
                </c:pt>
                <c:pt idx="176">
                  <c:v>54.9</c:v>
                </c:pt>
                <c:pt idx="177">
                  <c:v>53.9</c:v>
                </c:pt>
                <c:pt idx="178">
                  <c:v>52</c:v>
                </c:pt>
                <c:pt idx="179">
                  <c:v>52</c:v>
                </c:pt>
                <c:pt idx="180">
                  <c:v>54.1</c:v>
                </c:pt>
                <c:pt idx="181">
                  <c:v>54.1</c:v>
                </c:pt>
                <c:pt idx="182">
                  <c:v>55.7</c:v>
                </c:pt>
                <c:pt idx="183">
                  <c:v>55.7</c:v>
                </c:pt>
                <c:pt idx="184">
                  <c:v>55.7</c:v>
                </c:pt>
                <c:pt idx="185">
                  <c:v>55.7</c:v>
                </c:pt>
                <c:pt idx="186">
                  <c:v>55.7</c:v>
                </c:pt>
                <c:pt idx="187">
                  <c:v>55.7</c:v>
                </c:pt>
                <c:pt idx="188">
                  <c:v>55.7</c:v>
                </c:pt>
                <c:pt idx="189">
                  <c:v>55.6</c:v>
                </c:pt>
                <c:pt idx="190">
                  <c:v>51.4</c:v>
                </c:pt>
                <c:pt idx="191">
                  <c:v>55.1</c:v>
                </c:pt>
                <c:pt idx="192">
                  <c:v>55.1</c:v>
                </c:pt>
                <c:pt idx="193">
                  <c:v>55.1</c:v>
                </c:pt>
                <c:pt idx="194">
                  <c:v>56.2</c:v>
                </c:pt>
                <c:pt idx="195">
                  <c:v>57.5</c:v>
                </c:pt>
                <c:pt idx="196">
                  <c:v>56.2</c:v>
                </c:pt>
                <c:pt idx="197">
                  <c:v>57.5</c:v>
                </c:pt>
                <c:pt idx="198">
                  <c:v>56.2</c:v>
                </c:pt>
                <c:pt idx="199">
                  <c:v>57.5</c:v>
                </c:pt>
                <c:pt idx="200">
                  <c:v>55.5</c:v>
                </c:pt>
                <c:pt idx="201">
                  <c:v>55.5</c:v>
                </c:pt>
                <c:pt idx="202">
                  <c:v>55.5</c:v>
                </c:pt>
                <c:pt idx="203">
                  <c:v>55.5</c:v>
                </c:pt>
                <c:pt idx="204">
                  <c:v>55.5</c:v>
                </c:pt>
              </c:numCache>
            </c:numRef>
          </c:xVal>
          <c:yVal>
            <c:numRef>
              <c:f>Regression!$C$28:$C$232</c:f>
              <c:numCache>
                <c:formatCode>General</c:formatCode>
                <c:ptCount val="205"/>
                <c:pt idx="0">
                  <c:v>-444.01725585263193</c:v>
                </c:pt>
                <c:pt idx="1">
                  <c:v>2560.9827441473681</c:v>
                </c:pt>
                <c:pt idx="2">
                  <c:v>-721.65654983889544</c:v>
                </c:pt>
                <c:pt idx="3">
                  <c:v>3800.9037205545028</c:v>
                </c:pt>
                <c:pt idx="4">
                  <c:v>779.59231609522612</c:v>
                </c:pt>
                <c:pt idx="5">
                  <c:v>2517.4152418492595</c:v>
                </c:pt>
                <c:pt idx="6">
                  <c:v>-708.90543874685682</c:v>
                </c:pt>
                <c:pt idx="7">
                  <c:v>-935.90622734326462</c:v>
                </c:pt>
                <c:pt idx="8">
                  <c:v>2356.7958847389491</c:v>
                </c:pt>
                <c:pt idx="9">
                  <c:v>-3507.0599850108592</c:v>
                </c:pt>
                <c:pt idx="10">
                  <c:v>6664.0336451339172</c:v>
                </c:pt>
                <c:pt idx="11">
                  <c:v>7159.0336451339172</c:v>
                </c:pt>
                <c:pt idx="12">
                  <c:v>7088.9859323351084</c:v>
                </c:pt>
                <c:pt idx="13">
                  <c:v>6505.4855380369008</c:v>
                </c:pt>
                <c:pt idx="14">
                  <c:v>6500.657274176272</c:v>
                </c:pt>
                <c:pt idx="15">
                  <c:v>10409.519655954711</c:v>
                </c:pt>
                <c:pt idx="16">
                  <c:v>18201.810831089377</c:v>
                </c:pt>
                <c:pt idx="17">
                  <c:v>10961.075627589038</c:v>
                </c:pt>
                <c:pt idx="18">
                  <c:v>5906.8276117356472</c:v>
                </c:pt>
                <c:pt idx="19">
                  <c:v>901.47666115987158</c:v>
                </c:pt>
                <c:pt idx="20">
                  <c:v>1095.4813451589325</c:v>
                </c:pt>
                <c:pt idx="21">
                  <c:v>-200.37043181243644</c:v>
                </c:pt>
                <c:pt idx="22">
                  <c:v>604.62956818756356</c:v>
                </c:pt>
                <c:pt idx="23">
                  <c:v>-1107.4086020514842</c:v>
                </c:pt>
                <c:pt idx="24">
                  <c:v>-794.26505168555377</c:v>
                </c:pt>
                <c:pt idx="25">
                  <c:v>-618.66520940483315</c:v>
                </c:pt>
                <c:pt idx="26">
                  <c:v>298.33479059516685</c:v>
                </c:pt>
                <c:pt idx="27">
                  <c:v>-1391.5212030091498</c:v>
                </c:pt>
                <c:pt idx="28">
                  <c:v>-1088.3497728486254</c:v>
                </c:pt>
                <c:pt idx="29">
                  <c:v>-5165.2722738035918</c:v>
                </c:pt>
                <c:pt idx="30">
                  <c:v>1130.6039147324736</c:v>
                </c:pt>
                <c:pt idx="31">
                  <c:v>121.85770026684258</c:v>
                </c:pt>
                <c:pt idx="32">
                  <c:v>-398.75888690583815</c:v>
                </c:pt>
                <c:pt idx="33">
                  <c:v>-614.31417077338483</c:v>
                </c:pt>
                <c:pt idx="34">
                  <c:v>-223.33246729649909</c:v>
                </c:pt>
                <c:pt idx="35">
                  <c:v>1542.5586582426404</c:v>
                </c:pt>
                <c:pt idx="36">
                  <c:v>1812.8142920348546</c:v>
                </c:pt>
                <c:pt idx="37">
                  <c:v>-1613.4996198116205</c:v>
                </c:pt>
                <c:pt idx="38">
                  <c:v>-1105.872727044436</c:v>
                </c:pt>
                <c:pt idx="39">
                  <c:v>-292.12740838024547</c:v>
                </c:pt>
                <c:pt idx="40">
                  <c:v>2420.3243858958485</c:v>
                </c:pt>
                <c:pt idx="41">
                  <c:v>1704.6259828559196</c:v>
                </c:pt>
                <c:pt idx="42">
                  <c:v>-1054.7627191647698</c:v>
                </c:pt>
                <c:pt idx="43">
                  <c:v>-862.7999501185368</c:v>
                </c:pt>
                <c:pt idx="44">
                  <c:v>3522.9766611598716</c:v>
                </c:pt>
                <c:pt idx="45">
                  <c:v>3065.7491375155623</c:v>
                </c:pt>
                <c:pt idx="46">
                  <c:v>-4903.3165128456276</c:v>
                </c:pt>
                <c:pt idx="47">
                  <c:v>-716.04251415734325</c:v>
                </c:pt>
                <c:pt idx="48">
                  <c:v>2583.9574858426568</c:v>
                </c:pt>
                <c:pt idx="49">
                  <c:v>1188.8909174397195</c:v>
                </c:pt>
                <c:pt idx="50">
                  <c:v>176.22500517232766</c:v>
                </c:pt>
                <c:pt idx="51">
                  <c:v>945.58856984538215</c:v>
                </c:pt>
                <c:pt idx="52">
                  <c:v>1580.2703521819094</c:v>
                </c:pt>
                <c:pt idx="53">
                  <c:v>1943.4101277203299</c:v>
                </c:pt>
                <c:pt idx="54">
                  <c:v>2578.0919100568572</c:v>
                </c:pt>
                <c:pt idx="55">
                  <c:v>-1799.8467198474318</c:v>
                </c:pt>
                <c:pt idx="56">
                  <c:v>-899.84671984743181</c:v>
                </c:pt>
                <c:pt idx="57">
                  <c:v>834.83506248909544</c:v>
                </c:pt>
                <c:pt idx="58">
                  <c:v>1332.5160562292112</c:v>
                </c:pt>
                <c:pt idx="59">
                  <c:v>-2202.8225229633172</c:v>
                </c:pt>
                <c:pt idx="60">
                  <c:v>-2320.4860856995547</c:v>
                </c:pt>
                <c:pt idx="61">
                  <c:v>-452.82252296331717</c:v>
                </c:pt>
                <c:pt idx="62">
                  <c:v>-570.48608569955468</c:v>
                </c:pt>
                <c:pt idx="63">
                  <c:v>-451.58632227847556</c:v>
                </c:pt>
                <c:pt idx="64">
                  <c:v>233.55926131002707</c:v>
                </c:pt>
                <c:pt idx="65">
                  <c:v>3686.6026856503631</c:v>
                </c:pt>
                <c:pt idx="66">
                  <c:v>3358.6933796695266</c:v>
                </c:pt>
                <c:pt idx="67">
                  <c:v>-738.3744843409695</c:v>
                </c:pt>
                <c:pt idx="68">
                  <c:v>-429.19707214726441</c:v>
                </c:pt>
                <c:pt idx="69">
                  <c:v>1214.8361584443592</c:v>
                </c:pt>
                <c:pt idx="70">
                  <c:v>2298.8042693469833</c:v>
                </c:pt>
                <c:pt idx="71">
                  <c:v>5336.8166337257244</c:v>
                </c:pt>
                <c:pt idx="72">
                  <c:v>3258.63422223413</c:v>
                </c:pt>
                <c:pt idx="73">
                  <c:v>10788.797810354052</c:v>
                </c:pt>
                <c:pt idx="74">
                  <c:v>15863.627634113796</c:v>
                </c:pt>
                <c:pt idx="75">
                  <c:v>-2179.739423066585</c:v>
                </c:pt>
                <c:pt idx="76">
                  <c:v>-1409.9944722965738</c:v>
                </c:pt>
                <c:pt idx="77">
                  <c:v>-949.64920414663356</c:v>
                </c:pt>
                <c:pt idx="78">
                  <c:v>-1253.4678161083139</c:v>
                </c:pt>
                <c:pt idx="79">
                  <c:v>-1597.4905421072908</c:v>
                </c:pt>
                <c:pt idx="80">
                  <c:v>-1966.2934125272259</c:v>
                </c:pt>
                <c:pt idx="81">
                  <c:v>-2877.6203841540482</c:v>
                </c:pt>
                <c:pt idx="82">
                  <c:v>-5787.6724315228748</c:v>
                </c:pt>
                <c:pt idx="83">
                  <c:v>-4697.2730623999996</c:v>
                </c:pt>
                <c:pt idx="84">
                  <c:v>-5142.5912800634796</c:v>
                </c:pt>
                <c:pt idx="85">
                  <c:v>-4264.6482161371714</c:v>
                </c:pt>
                <c:pt idx="86">
                  <c:v>-3587.1939574449534</c:v>
                </c:pt>
                <c:pt idx="87">
                  <c:v>-2471.066670379565</c:v>
                </c:pt>
                <c:pt idx="88">
                  <c:v>-2471.066670379565</c:v>
                </c:pt>
                <c:pt idx="89">
                  <c:v>1729.7976312951287</c:v>
                </c:pt>
                <c:pt idx="90">
                  <c:v>1657.6512591102146</c:v>
                </c:pt>
                <c:pt idx="91">
                  <c:v>2500.9519688469845</c:v>
                </c:pt>
                <c:pt idx="92">
                  <c:v>2439.6790981930935</c:v>
                </c:pt>
                <c:pt idx="93">
                  <c:v>2132.9448822030499</c:v>
                </c:pt>
                <c:pt idx="94">
                  <c:v>2719.85173226806</c:v>
                </c:pt>
                <c:pt idx="95">
                  <c:v>1879.7361616883245</c:v>
                </c:pt>
                <c:pt idx="96">
                  <c:v>2658.578861614169</c:v>
                </c:pt>
                <c:pt idx="97">
                  <c:v>2613.11751627802</c:v>
                </c:pt>
                <c:pt idx="98">
                  <c:v>2181.3734928736667</c:v>
                </c:pt>
                <c:pt idx="99">
                  <c:v>-519.11331600827907</c:v>
                </c:pt>
                <c:pt idx="100">
                  <c:v>368.28684171100394</c:v>
                </c:pt>
                <c:pt idx="101">
                  <c:v>-5890.044708663896</c:v>
                </c:pt>
                <c:pt idx="102">
                  <c:v>-6934.0895591026201</c:v>
                </c:pt>
                <c:pt idx="103">
                  <c:v>-5061.584977376202</c:v>
                </c:pt>
                <c:pt idx="104">
                  <c:v>-6076.6410358046633</c:v>
                </c:pt>
                <c:pt idx="105">
                  <c:v>-4464.968796027897</c:v>
                </c:pt>
                <c:pt idx="106">
                  <c:v>-4766.4821685732968</c:v>
                </c:pt>
                <c:pt idx="107">
                  <c:v>-6885.9029844603283</c:v>
                </c:pt>
                <c:pt idx="108">
                  <c:v>-7898.1678897472739</c:v>
                </c:pt>
                <c:pt idx="109">
                  <c:v>-6906.5020481233041</c:v>
                </c:pt>
                <c:pt idx="110">
                  <c:v>-8099.230754662236</c:v>
                </c:pt>
                <c:pt idx="111">
                  <c:v>-3924.4033787585286</c:v>
                </c:pt>
                <c:pt idx="112">
                  <c:v>-4916.6682840454814</c:v>
                </c:pt>
                <c:pt idx="113">
                  <c:v>-3991.0330264005461</c:v>
                </c:pt>
                <c:pt idx="114">
                  <c:v>-5602.7311489604363</c:v>
                </c:pt>
                <c:pt idx="115">
                  <c:v>-2874.4033787585286</c:v>
                </c:pt>
                <c:pt idx="116">
                  <c:v>-3866.6682840454814</c:v>
                </c:pt>
                <c:pt idx="117">
                  <c:v>-2210.605975430899</c:v>
                </c:pt>
                <c:pt idx="118">
                  <c:v>-749.04346018561046</c:v>
                </c:pt>
                <c:pt idx="119">
                  <c:v>-1107.4086020514842</c:v>
                </c:pt>
                <c:pt idx="120">
                  <c:v>-794.26505168555377</c:v>
                </c:pt>
                <c:pt idx="121">
                  <c:v>723.5489098322978</c:v>
                </c:pt>
                <c:pt idx="122">
                  <c:v>-998.30708377201881</c:v>
                </c:pt>
                <c:pt idx="123">
                  <c:v>-1088.3497728486254</c:v>
                </c:pt>
                <c:pt idx="124">
                  <c:v>-5456.7177785324566</c:v>
                </c:pt>
                <c:pt idx="125">
                  <c:v>2176.2101662445966</c:v>
                </c:pt>
                <c:pt idx="126">
                  <c:v>16037.062299359481</c:v>
                </c:pt>
                <c:pt idx="127">
                  <c:v>17537.062299359481</c:v>
                </c:pt>
                <c:pt idx="128">
                  <c:v>19962.261983920922</c:v>
                </c:pt>
                <c:pt idx="129">
                  <c:v>1654.5777972479336</c:v>
                </c:pt>
                <c:pt idx="130">
                  <c:v>-3347.7553378112898</c:v>
                </c:pt>
                <c:pt idx="131">
                  <c:v>-3333.9143303842829</c:v>
                </c:pt>
                <c:pt idx="132">
                  <c:v>-892.46277307558921</c:v>
                </c:pt>
                <c:pt idx="133">
                  <c:v>-1055.8175837852905</c:v>
                </c:pt>
                <c:pt idx="134">
                  <c:v>1657.418693822372</c:v>
                </c:pt>
                <c:pt idx="135">
                  <c:v>1461.1728736549485</c:v>
                </c:pt>
                <c:pt idx="136">
                  <c:v>3447.9906970202137</c:v>
                </c:pt>
                <c:pt idx="137">
                  <c:v>3408.5085992451277</c:v>
                </c:pt>
                <c:pt idx="138">
                  <c:v>-1759.5204940912954</c:v>
                </c:pt>
                <c:pt idx="139">
                  <c:v>-770.28143933298998</c:v>
                </c:pt>
                <c:pt idx="140">
                  <c:v>-1403.0117469646502</c:v>
                </c:pt>
                <c:pt idx="141">
                  <c:v>-1025.3873185873526</c:v>
                </c:pt>
                <c:pt idx="142">
                  <c:v>-964.25127755861104</c:v>
                </c:pt>
                <c:pt idx="143">
                  <c:v>-738.79780746280812</c:v>
                </c:pt>
                <c:pt idx="144">
                  <c:v>-1494.7342408529366</c:v>
                </c:pt>
                <c:pt idx="145">
                  <c:v>-1101.6896824397663</c:v>
                </c:pt>
                <c:pt idx="146">
                  <c:v>-2235.3413257074353</c:v>
                </c:pt>
                <c:pt idx="147">
                  <c:v>-1655.8425086020507</c:v>
                </c:pt>
                <c:pt idx="148">
                  <c:v>-2780.8348195692633</c:v>
                </c:pt>
                <c:pt idx="149">
                  <c:v>-2104.4728320890317</c:v>
                </c:pt>
                <c:pt idx="150">
                  <c:v>-360.86844396046217</c:v>
                </c:pt>
                <c:pt idx="151">
                  <c:v>-89.368838258666074</c:v>
                </c:pt>
                <c:pt idx="152">
                  <c:v>387.22225005870132</c:v>
                </c:pt>
                <c:pt idx="153">
                  <c:v>191.84922396954425</c:v>
                </c:pt>
                <c:pt idx="154">
                  <c:v>1041.2127886425988</c:v>
                </c:pt>
                <c:pt idx="155">
                  <c:v>-8790.9749081670016</c:v>
                </c:pt>
                <c:pt idx="156">
                  <c:v>-155.13477099355441</c:v>
                </c:pt>
                <c:pt idx="157">
                  <c:v>-323.01984830690708</c:v>
                </c:pt>
                <c:pt idx="158">
                  <c:v>-1729.4816163363103</c:v>
                </c:pt>
                <c:pt idx="159">
                  <c:v>-1901.5846747342148</c:v>
                </c:pt>
                <c:pt idx="160">
                  <c:v>475.03786308141571</c:v>
                </c:pt>
                <c:pt idx="161">
                  <c:v>667.15278576806304</c:v>
                </c:pt>
                <c:pt idx="162">
                  <c:v>1332.0072021795604</c:v>
                </c:pt>
                <c:pt idx="163">
                  <c:v>316.919144008898</c:v>
                </c:pt>
                <c:pt idx="164">
                  <c:v>39.691620364585106</c:v>
                </c:pt>
                <c:pt idx="165">
                  <c:v>302.80936487021245</c:v>
                </c:pt>
                <c:pt idx="166">
                  <c:v>85.581841225899552</c:v>
                </c:pt>
                <c:pt idx="167">
                  <c:v>-4639.4545184809867</c:v>
                </c:pt>
                <c:pt idx="168">
                  <c:v>-3397.19994435021</c:v>
                </c:pt>
                <c:pt idx="169">
                  <c:v>-3243.1545973406282</c:v>
                </c:pt>
                <c:pt idx="170">
                  <c:v>-3705.3009695255423</c:v>
                </c:pt>
                <c:pt idx="171">
                  <c:v>-3812.5284931698516</c:v>
                </c:pt>
                <c:pt idx="172">
                  <c:v>-791.62416321363344</c:v>
                </c:pt>
                <c:pt idx="173">
                  <c:v>-1238.0736375315464</c:v>
                </c:pt>
                <c:pt idx="174">
                  <c:v>-1499.8747415665202</c:v>
                </c:pt>
                <c:pt idx="175">
                  <c:v>-1658.1895603981902</c:v>
                </c:pt>
                <c:pt idx="176">
                  <c:v>-437.67426840867483</c:v>
                </c:pt>
                <c:pt idx="177">
                  <c:v>-972.98987583675262</c:v>
                </c:pt>
                <c:pt idx="178">
                  <c:v>-2964.5505667115904</c:v>
                </c:pt>
                <c:pt idx="179">
                  <c:v>-4047.0963080193796</c:v>
                </c:pt>
                <c:pt idx="180">
                  <c:v>-3698.9834207184867</c:v>
                </c:pt>
                <c:pt idx="181">
                  <c:v>-3900.2562913723777</c:v>
                </c:pt>
                <c:pt idx="182">
                  <c:v>-1016.1828678571401</c:v>
                </c:pt>
                <c:pt idx="183">
                  <c:v>-136.87340415701692</c:v>
                </c:pt>
                <c:pt idx="184">
                  <c:v>-835.37379845522446</c:v>
                </c:pt>
                <c:pt idx="185">
                  <c:v>43.935665244898701</c:v>
                </c:pt>
                <c:pt idx="186">
                  <c:v>-479.07387731486233</c:v>
                </c:pt>
                <c:pt idx="187">
                  <c:v>-53.87419275342836</c:v>
                </c:pt>
                <c:pt idx="188">
                  <c:v>694.33503436777028</c:v>
                </c:pt>
                <c:pt idx="189">
                  <c:v>2312.4339184725468</c:v>
                </c:pt>
                <c:pt idx="190">
                  <c:v>802.95801166957972</c:v>
                </c:pt>
                <c:pt idx="191">
                  <c:v>-935.07408267426945</c:v>
                </c:pt>
                <c:pt idx="192">
                  <c:v>686.14468700668658</c:v>
                </c:pt>
                <c:pt idx="193">
                  <c:v>-288.60480882682896</c:v>
                </c:pt>
                <c:pt idx="194">
                  <c:v>-3365.561781925906</c:v>
                </c:pt>
                <c:pt idx="195">
                  <c:v>-4080.6564133282809</c:v>
                </c:pt>
                <c:pt idx="196">
                  <c:v>-621.02558317788498</c:v>
                </c:pt>
                <c:pt idx="197">
                  <c:v>-1085.1655615898417</c:v>
                </c:pt>
                <c:pt idx="198">
                  <c:v>376.97362822570722</c:v>
                </c:pt>
                <c:pt idx="199">
                  <c:v>-152.48456784972223</c:v>
                </c:pt>
                <c:pt idx="200">
                  <c:v>-1554.6627619407482</c:v>
                </c:pt>
                <c:pt idx="201">
                  <c:v>-542.17768259362128</c:v>
                </c:pt>
                <c:pt idx="202">
                  <c:v>2301.5186260975788</c:v>
                </c:pt>
                <c:pt idx="203">
                  <c:v>608.47170189517419</c:v>
                </c:pt>
                <c:pt idx="204">
                  <c:v>2788.336449462844</c:v>
                </c:pt>
              </c:numCache>
            </c:numRef>
          </c:yVal>
          <c:smooth val="0"/>
          <c:extLst>
            <c:ext xmlns:c16="http://schemas.microsoft.com/office/drawing/2014/chart" uri="{C3380CC4-5D6E-409C-BE32-E72D297353CC}">
              <c16:uniqueId val="{00000000-0263-449D-B086-4EE119431C87}"/>
            </c:ext>
          </c:extLst>
        </c:ser>
        <c:dLbls>
          <c:showLegendKey val="0"/>
          <c:showVal val="0"/>
          <c:showCatName val="0"/>
          <c:showSerName val="0"/>
          <c:showPercent val="0"/>
          <c:showBubbleSize val="0"/>
        </c:dLbls>
        <c:axId val="1442895343"/>
        <c:axId val="1442901103"/>
      </c:scatterChart>
      <c:valAx>
        <c:axId val="1442895343"/>
        <c:scaling>
          <c:orientation val="minMax"/>
        </c:scaling>
        <c:delete val="0"/>
        <c:axPos val="b"/>
        <c:title>
          <c:tx>
            <c:rich>
              <a:bodyPr/>
              <a:lstStyle/>
              <a:p>
                <a:pPr>
                  <a:defRPr/>
                </a:pPr>
                <a:r>
                  <a:rPr lang="en-MY"/>
                  <a:t>carheight</a:t>
                </a:r>
              </a:p>
            </c:rich>
          </c:tx>
          <c:overlay val="0"/>
        </c:title>
        <c:numFmt formatCode="General" sourceLinked="1"/>
        <c:majorTickMark val="out"/>
        <c:minorTickMark val="none"/>
        <c:tickLblPos val="nextTo"/>
        <c:crossAx val="1442901103"/>
        <c:crosses val="autoZero"/>
        <c:crossBetween val="midCat"/>
      </c:valAx>
      <c:valAx>
        <c:axId val="1442901103"/>
        <c:scaling>
          <c:orientation val="minMax"/>
        </c:scaling>
        <c:delete val="0"/>
        <c:axPos val="l"/>
        <c:title>
          <c:tx>
            <c:rich>
              <a:bodyPr/>
              <a:lstStyle/>
              <a:p>
                <a:pPr>
                  <a:defRPr/>
                </a:pPr>
                <a:r>
                  <a:rPr lang="en-MY"/>
                  <a:t>Residuals</a:t>
                </a:r>
              </a:p>
            </c:rich>
          </c:tx>
          <c:overlay val="0"/>
        </c:title>
        <c:numFmt formatCode="General" sourceLinked="1"/>
        <c:majorTickMark val="out"/>
        <c:minorTickMark val="none"/>
        <c:tickLblPos val="nextTo"/>
        <c:crossAx val="144289534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curbweight  Residual Plot</a:t>
            </a:r>
          </a:p>
        </c:rich>
      </c:tx>
      <c:overlay val="0"/>
    </c:title>
    <c:autoTitleDeleted val="0"/>
    <c:plotArea>
      <c:layout/>
      <c:scatterChart>
        <c:scatterStyle val="lineMarker"/>
        <c:varyColors val="0"/>
        <c:ser>
          <c:idx val="0"/>
          <c:order val="0"/>
          <c:spPr>
            <a:ln w="19050">
              <a:noFill/>
            </a:ln>
          </c:spPr>
          <c:xVal>
            <c:numRef>
              <c:f>[6]Sheet1!$D$2:$D$206</c:f>
              <c:numCache>
                <c:formatCode>General</c:formatCode>
                <c:ptCount val="205"/>
                <c:pt idx="0">
                  <c:v>2548</c:v>
                </c:pt>
                <c:pt idx="1">
                  <c:v>2548</c:v>
                </c:pt>
                <c:pt idx="2">
                  <c:v>2823</c:v>
                </c:pt>
                <c:pt idx="3">
                  <c:v>2337</c:v>
                </c:pt>
                <c:pt idx="4">
                  <c:v>2824</c:v>
                </c:pt>
                <c:pt idx="5">
                  <c:v>2507</c:v>
                </c:pt>
                <c:pt idx="6">
                  <c:v>2844</c:v>
                </c:pt>
                <c:pt idx="7">
                  <c:v>2954</c:v>
                </c:pt>
                <c:pt idx="8">
                  <c:v>3086</c:v>
                </c:pt>
                <c:pt idx="9">
                  <c:v>3053</c:v>
                </c:pt>
                <c:pt idx="10">
                  <c:v>2395</c:v>
                </c:pt>
                <c:pt idx="11">
                  <c:v>2395</c:v>
                </c:pt>
                <c:pt idx="12">
                  <c:v>2710</c:v>
                </c:pt>
                <c:pt idx="13">
                  <c:v>2765</c:v>
                </c:pt>
                <c:pt idx="14">
                  <c:v>3055</c:v>
                </c:pt>
                <c:pt idx="15">
                  <c:v>3230</c:v>
                </c:pt>
                <c:pt idx="16">
                  <c:v>3380</c:v>
                </c:pt>
                <c:pt idx="17">
                  <c:v>3505</c:v>
                </c:pt>
                <c:pt idx="18">
                  <c:v>1488</c:v>
                </c:pt>
                <c:pt idx="19">
                  <c:v>1874</c:v>
                </c:pt>
                <c:pt idx="20">
                  <c:v>1909</c:v>
                </c:pt>
                <c:pt idx="21">
                  <c:v>1876</c:v>
                </c:pt>
                <c:pt idx="22">
                  <c:v>1876</c:v>
                </c:pt>
                <c:pt idx="23">
                  <c:v>2128</c:v>
                </c:pt>
                <c:pt idx="24">
                  <c:v>1967</c:v>
                </c:pt>
                <c:pt idx="25">
                  <c:v>1989</c:v>
                </c:pt>
                <c:pt idx="26">
                  <c:v>1989</c:v>
                </c:pt>
                <c:pt idx="27">
                  <c:v>2191</c:v>
                </c:pt>
                <c:pt idx="28">
                  <c:v>2535</c:v>
                </c:pt>
                <c:pt idx="29">
                  <c:v>2811</c:v>
                </c:pt>
                <c:pt idx="30">
                  <c:v>1713</c:v>
                </c:pt>
                <c:pt idx="31">
                  <c:v>1819</c:v>
                </c:pt>
                <c:pt idx="32">
                  <c:v>1837</c:v>
                </c:pt>
                <c:pt idx="33">
                  <c:v>1940</c:v>
                </c:pt>
                <c:pt idx="34">
                  <c:v>1956</c:v>
                </c:pt>
                <c:pt idx="35">
                  <c:v>2010</c:v>
                </c:pt>
                <c:pt idx="36">
                  <c:v>2024</c:v>
                </c:pt>
                <c:pt idx="37">
                  <c:v>2236</c:v>
                </c:pt>
                <c:pt idx="38">
                  <c:v>2289</c:v>
                </c:pt>
                <c:pt idx="39">
                  <c:v>2304</c:v>
                </c:pt>
                <c:pt idx="40">
                  <c:v>2372</c:v>
                </c:pt>
                <c:pt idx="41">
                  <c:v>2465</c:v>
                </c:pt>
                <c:pt idx="42">
                  <c:v>2293</c:v>
                </c:pt>
                <c:pt idx="43">
                  <c:v>2337</c:v>
                </c:pt>
                <c:pt idx="44">
                  <c:v>1874</c:v>
                </c:pt>
                <c:pt idx="45">
                  <c:v>1909</c:v>
                </c:pt>
                <c:pt idx="46">
                  <c:v>2734</c:v>
                </c:pt>
                <c:pt idx="47">
                  <c:v>4066</c:v>
                </c:pt>
                <c:pt idx="48">
                  <c:v>4066</c:v>
                </c:pt>
                <c:pt idx="49">
                  <c:v>3950</c:v>
                </c:pt>
                <c:pt idx="50">
                  <c:v>1890</c:v>
                </c:pt>
                <c:pt idx="51">
                  <c:v>1900</c:v>
                </c:pt>
                <c:pt idx="52">
                  <c:v>1905</c:v>
                </c:pt>
                <c:pt idx="53">
                  <c:v>1945</c:v>
                </c:pt>
                <c:pt idx="54">
                  <c:v>1950</c:v>
                </c:pt>
                <c:pt idx="55">
                  <c:v>2380</c:v>
                </c:pt>
                <c:pt idx="56">
                  <c:v>2380</c:v>
                </c:pt>
                <c:pt idx="57">
                  <c:v>2385</c:v>
                </c:pt>
                <c:pt idx="58">
                  <c:v>2500</c:v>
                </c:pt>
                <c:pt idx="59">
                  <c:v>2385</c:v>
                </c:pt>
                <c:pt idx="60">
                  <c:v>2410</c:v>
                </c:pt>
                <c:pt idx="61">
                  <c:v>2385</c:v>
                </c:pt>
                <c:pt idx="62">
                  <c:v>2410</c:v>
                </c:pt>
                <c:pt idx="63">
                  <c:v>2443</c:v>
                </c:pt>
                <c:pt idx="64">
                  <c:v>2425</c:v>
                </c:pt>
                <c:pt idx="65">
                  <c:v>2670</c:v>
                </c:pt>
                <c:pt idx="66">
                  <c:v>2700</c:v>
                </c:pt>
                <c:pt idx="67">
                  <c:v>3515</c:v>
                </c:pt>
                <c:pt idx="68">
                  <c:v>3750</c:v>
                </c:pt>
                <c:pt idx="69">
                  <c:v>3495</c:v>
                </c:pt>
                <c:pt idx="70">
                  <c:v>3770</c:v>
                </c:pt>
                <c:pt idx="71">
                  <c:v>3740</c:v>
                </c:pt>
                <c:pt idx="72">
                  <c:v>3685</c:v>
                </c:pt>
                <c:pt idx="73">
                  <c:v>3900</c:v>
                </c:pt>
                <c:pt idx="74">
                  <c:v>3715</c:v>
                </c:pt>
                <c:pt idx="75">
                  <c:v>2910</c:v>
                </c:pt>
                <c:pt idx="76">
                  <c:v>1918</c:v>
                </c:pt>
                <c:pt idx="77">
                  <c:v>1944</c:v>
                </c:pt>
                <c:pt idx="78">
                  <c:v>2004</c:v>
                </c:pt>
                <c:pt idx="79">
                  <c:v>2145</c:v>
                </c:pt>
                <c:pt idx="80">
                  <c:v>2370</c:v>
                </c:pt>
                <c:pt idx="81">
                  <c:v>2328</c:v>
                </c:pt>
                <c:pt idx="82">
                  <c:v>2833</c:v>
                </c:pt>
                <c:pt idx="83">
                  <c:v>2921</c:v>
                </c:pt>
                <c:pt idx="84">
                  <c:v>2926</c:v>
                </c:pt>
                <c:pt idx="85">
                  <c:v>2365</c:v>
                </c:pt>
                <c:pt idx="86">
                  <c:v>2405</c:v>
                </c:pt>
                <c:pt idx="87">
                  <c:v>2403</c:v>
                </c:pt>
                <c:pt idx="88">
                  <c:v>2403</c:v>
                </c:pt>
                <c:pt idx="89">
                  <c:v>1889</c:v>
                </c:pt>
                <c:pt idx="90">
                  <c:v>2017</c:v>
                </c:pt>
                <c:pt idx="91">
                  <c:v>1918</c:v>
                </c:pt>
                <c:pt idx="92">
                  <c:v>1938</c:v>
                </c:pt>
                <c:pt idx="93">
                  <c:v>2024</c:v>
                </c:pt>
                <c:pt idx="94">
                  <c:v>1951</c:v>
                </c:pt>
                <c:pt idx="95">
                  <c:v>2028</c:v>
                </c:pt>
                <c:pt idx="96">
                  <c:v>1971</c:v>
                </c:pt>
                <c:pt idx="97">
                  <c:v>2037</c:v>
                </c:pt>
                <c:pt idx="98">
                  <c:v>2008</c:v>
                </c:pt>
                <c:pt idx="99">
                  <c:v>2324</c:v>
                </c:pt>
                <c:pt idx="100">
                  <c:v>2302</c:v>
                </c:pt>
                <c:pt idx="101">
                  <c:v>3095</c:v>
                </c:pt>
                <c:pt idx="102">
                  <c:v>3296</c:v>
                </c:pt>
                <c:pt idx="103">
                  <c:v>3060</c:v>
                </c:pt>
                <c:pt idx="104">
                  <c:v>3071</c:v>
                </c:pt>
                <c:pt idx="105">
                  <c:v>3139</c:v>
                </c:pt>
                <c:pt idx="106">
                  <c:v>3139</c:v>
                </c:pt>
                <c:pt idx="107">
                  <c:v>3020</c:v>
                </c:pt>
                <c:pt idx="108">
                  <c:v>3197</c:v>
                </c:pt>
                <c:pt idx="109">
                  <c:v>3230</c:v>
                </c:pt>
                <c:pt idx="110">
                  <c:v>3430</c:v>
                </c:pt>
                <c:pt idx="111">
                  <c:v>3075</c:v>
                </c:pt>
                <c:pt idx="112">
                  <c:v>3252</c:v>
                </c:pt>
                <c:pt idx="113">
                  <c:v>3285</c:v>
                </c:pt>
                <c:pt idx="114">
                  <c:v>3485</c:v>
                </c:pt>
                <c:pt idx="115">
                  <c:v>3075</c:v>
                </c:pt>
                <c:pt idx="116">
                  <c:v>3252</c:v>
                </c:pt>
                <c:pt idx="117">
                  <c:v>3130</c:v>
                </c:pt>
                <c:pt idx="118">
                  <c:v>1918</c:v>
                </c:pt>
                <c:pt idx="119">
                  <c:v>2128</c:v>
                </c:pt>
                <c:pt idx="120">
                  <c:v>1967</c:v>
                </c:pt>
                <c:pt idx="121">
                  <c:v>1989</c:v>
                </c:pt>
                <c:pt idx="122">
                  <c:v>2191</c:v>
                </c:pt>
                <c:pt idx="123">
                  <c:v>2535</c:v>
                </c:pt>
                <c:pt idx="124">
                  <c:v>2818</c:v>
                </c:pt>
                <c:pt idx="125">
                  <c:v>2778</c:v>
                </c:pt>
                <c:pt idx="126">
                  <c:v>2756</c:v>
                </c:pt>
                <c:pt idx="127">
                  <c:v>2756</c:v>
                </c:pt>
                <c:pt idx="128">
                  <c:v>2800</c:v>
                </c:pt>
                <c:pt idx="129">
                  <c:v>3366</c:v>
                </c:pt>
                <c:pt idx="130">
                  <c:v>2579</c:v>
                </c:pt>
                <c:pt idx="131">
                  <c:v>2460</c:v>
                </c:pt>
                <c:pt idx="132">
                  <c:v>2658</c:v>
                </c:pt>
                <c:pt idx="133">
                  <c:v>2695</c:v>
                </c:pt>
                <c:pt idx="134">
                  <c:v>2707</c:v>
                </c:pt>
                <c:pt idx="135">
                  <c:v>2758</c:v>
                </c:pt>
                <c:pt idx="136">
                  <c:v>2808</c:v>
                </c:pt>
                <c:pt idx="137">
                  <c:v>2847</c:v>
                </c:pt>
                <c:pt idx="138">
                  <c:v>2050</c:v>
                </c:pt>
                <c:pt idx="139">
                  <c:v>2120</c:v>
                </c:pt>
                <c:pt idx="140">
                  <c:v>2240</c:v>
                </c:pt>
                <c:pt idx="141">
                  <c:v>2145</c:v>
                </c:pt>
                <c:pt idx="142">
                  <c:v>2190</c:v>
                </c:pt>
                <c:pt idx="143">
                  <c:v>2340</c:v>
                </c:pt>
                <c:pt idx="144">
                  <c:v>2385</c:v>
                </c:pt>
                <c:pt idx="145">
                  <c:v>2510</c:v>
                </c:pt>
                <c:pt idx="146">
                  <c:v>2290</c:v>
                </c:pt>
                <c:pt idx="147">
                  <c:v>2455</c:v>
                </c:pt>
                <c:pt idx="148">
                  <c:v>2420</c:v>
                </c:pt>
                <c:pt idx="149">
                  <c:v>2650</c:v>
                </c:pt>
                <c:pt idx="150">
                  <c:v>1985</c:v>
                </c:pt>
                <c:pt idx="151">
                  <c:v>2040</c:v>
                </c:pt>
                <c:pt idx="152">
                  <c:v>2015</c:v>
                </c:pt>
                <c:pt idx="153">
                  <c:v>2280</c:v>
                </c:pt>
                <c:pt idx="154">
                  <c:v>2290</c:v>
                </c:pt>
                <c:pt idx="155">
                  <c:v>3110</c:v>
                </c:pt>
                <c:pt idx="156">
                  <c:v>2081</c:v>
                </c:pt>
                <c:pt idx="157">
                  <c:v>2109</c:v>
                </c:pt>
                <c:pt idx="158">
                  <c:v>2275</c:v>
                </c:pt>
                <c:pt idx="159">
                  <c:v>2275</c:v>
                </c:pt>
                <c:pt idx="160">
                  <c:v>2094</c:v>
                </c:pt>
                <c:pt idx="161">
                  <c:v>2122</c:v>
                </c:pt>
                <c:pt idx="162">
                  <c:v>2140</c:v>
                </c:pt>
                <c:pt idx="163">
                  <c:v>2169</c:v>
                </c:pt>
                <c:pt idx="164">
                  <c:v>2204</c:v>
                </c:pt>
                <c:pt idx="165">
                  <c:v>2265</c:v>
                </c:pt>
                <c:pt idx="166">
                  <c:v>2300</c:v>
                </c:pt>
                <c:pt idx="167">
                  <c:v>2540</c:v>
                </c:pt>
                <c:pt idx="168">
                  <c:v>2536</c:v>
                </c:pt>
                <c:pt idx="169">
                  <c:v>2551</c:v>
                </c:pt>
                <c:pt idx="170">
                  <c:v>2679</c:v>
                </c:pt>
                <c:pt idx="171">
                  <c:v>2714</c:v>
                </c:pt>
                <c:pt idx="172">
                  <c:v>2975</c:v>
                </c:pt>
                <c:pt idx="173">
                  <c:v>2326</c:v>
                </c:pt>
                <c:pt idx="174">
                  <c:v>2480</c:v>
                </c:pt>
                <c:pt idx="175">
                  <c:v>2414</c:v>
                </c:pt>
                <c:pt idx="176">
                  <c:v>2414</c:v>
                </c:pt>
                <c:pt idx="177">
                  <c:v>2458</c:v>
                </c:pt>
                <c:pt idx="178">
                  <c:v>2976</c:v>
                </c:pt>
                <c:pt idx="179">
                  <c:v>3016</c:v>
                </c:pt>
                <c:pt idx="180">
                  <c:v>3131</c:v>
                </c:pt>
                <c:pt idx="181">
                  <c:v>3151</c:v>
                </c:pt>
                <c:pt idx="182">
                  <c:v>2261</c:v>
                </c:pt>
                <c:pt idx="183">
                  <c:v>2209</c:v>
                </c:pt>
                <c:pt idx="184">
                  <c:v>2264</c:v>
                </c:pt>
                <c:pt idx="185">
                  <c:v>2212</c:v>
                </c:pt>
                <c:pt idx="186">
                  <c:v>2275</c:v>
                </c:pt>
                <c:pt idx="187">
                  <c:v>2319</c:v>
                </c:pt>
                <c:pt idx="188">
                  <c:v>2300</c:v>
                </c:pt>
                <c:pt idx="189">
                  <c:v>2254</c:v>
                </c:pt>
                <c:pt idx="190">
                  <c:v>2221</c:v>
                </c:pt>
                <c:pt idx="191">
                  <c:v>2661</c:v>
                </c:pt>
                <c:pt idx="192">
                  <c:v>2579</c:v>
                </c:pt>
                <c:pt idx="193">
                  <c:v>2563</c:v>
                </c:pt>
                <c:pt idx="194">
                  <c:v>2912</c:v>
                </c:pt>
                <c:pt idx="195">
                  <c:v>3034</c:v>
                </c:pt>
                <c:pt idx="196">
                  <c:v>2935</c:v>
                </c:pt>
                <c:pt idx="197">
                  <c:v>3042</c:v>
                </c:pt>
                <c:pt idx="198">
                  <c:v>3045</c:v>
                </c:pt>
                <c:pt idx="199">
                  <c:v>3157</c:v>
                </c:pt>
                <c:pt idx="200">
                  <c:v>2952</c:v>
                </c:pt>
                <c:pt idx="201">
                  <c:v>3049</c:v>
                </c:pt>
                <c:pt idx="202">
                  <c:v>3012</c:v>
                </c:pt>
                <c:pt idx="203">
                  <c:v>3217</c:v>
                </c:pt>
                <c:pt idx="204">
                  <c:v>3062</c:v>
                </c:pt>
              </c:numCache>
            </c:numRef>
          </c:xVal>
          <c:yVal>
            <c:numRef>
              <c:f>Regression!$C$28:$C$232</c:f>
              <c:numCache>
                <c:formatCode>General</c:formatCode>
                <c:ptCount val="205"/>
                <c:pt idx="0">
                  <c:v>-444.01725585263193</c:v>
                </c:pt>
                <c:pt idx="1">
                  <c:v>2560.9827441473681</c:v>
                </c:pt>
                <c:pt idx="2">
                  <c:v>-721.65654983889544</c:v>
                </c:pt>
                <c:pt idx="3">
                  <c:v>3800.9037205545028</c:v>
                </c:pt>
                <c:pt idx="4">
                  <c:v>779.59231609522612</c:v>
                </c:pt>
                <c:pt idx="5">
                  <c:v>2517.4152418492595</c:v>
                </c:pt>
                <c:pt idx="6">
                  <c:v>-708.90543874685682</c:v>
                </c:pt>
                <c:pt idx="7">
                  <c:v>-935.90622734326462</c:v>
                </c:pt>
                <c:pt idx="8">
                  <c:v>2356.7958847389491</c:v>
                </c:pt>
                <c:pt idx="9">
                  <c:v>-3507.0599850108592</c:v>
                </c:pt>
                <c:pt idx="10">
                  <c:v>6664.0336451339172</c:v>
                </c:pt>
                <c:pt idx="11">
                  <c:v>7159.0336451339172</c:v>
                </c:pt>
                <c:pt idx="12">
                  <c:v>7088.9859323351084</c:v>
                </c:pt>
                <c:pt idx="13">
                  <c:v>6505.4855380369008</c:v>
                </c:pt>
                <c:pt idx="14">
                  <c:v>6500.657274176272</c:v>
                </c:pt>
                <c:pt idx="15">
                  <c:v>10409.519655954711</c:v>
                </c:pt>
                <c:pt idx="16">
                  <c:v>18201.810831089377</c:v>
                </c:pt>
                <c:pt idx="17">
                  <c:v>10961.075627589038</c:v>
                </c:pt>
                <c:pt idx="18">
                  <c:v>5906.8276117356472</c:v>
                </c:pt>
                <c:pt idx="19">
                  <c:v>901.47666115987158</c:v>
                </c:pt>
                <c:pt idx="20">
                  <c:v>1095.4813451589325</c:v>
                </c:pt>
                <c:pt idx="21">
                  <c:v>-200.37043181243644</c:v>
                </c:pt>
                <c:pt idx="22">
                  <c:v>604.62956818756356</c:v>
                </c:pt>
                <c:pt idx="23">
                  <c:v>-1107.4086020514842</c:v>
                </c:pt>
                <c:pt idx="24">
                  <c:v>-794.26505168555377</c:v>
                </c:pt>
                <c:pt idx="25">
                  <c:v>-618.66520940483315</c:v>
                </c:pt>
                <c:pt idx="26">
                  <c:v>298.33479059516685</c:v>
                </c:pt>
                <c:pt idx="27">
                  <c:v>-1391.5212030091498</c:v>
                </c:pt>
                <c:pt idx="28">
                  <c:v>-1088.3497728486254</c:v>
                </c:pt>
                <c:pt idx="29">
                  <c:v>-5165.2722738035918</c:v>
                </c:pt>
                <c:pt idx="30">
                  <c:v>1130.6039147324736</c:v>
                </c:pt>
                <c:pt idx="31">
                  <c:v>121.85770026684258</c:v>
                </c:pt>
                <c:pt idx="32">
                  <c:v>-398.75888690583815</c:v>
                </c:pt>
                <c:pt idx="33">
                  <c:v>-614.31417077338483</c:v>
                </c:pt>
                <c:pt idx="34">
                  <c:v>-223.33246729649909</c:v>
                </c:pt>
                <c:pt idx="35">
                  <c:v>1542.5586582426404</c:v>
                </c:pt>
                <c:pt idx="36">
                  <c:v>1812.8142920348546</c:v>
                </c:pt>
                <c:pt idx="37">
                  <c:v>-1613.4996198116205</c:v>
                </c:pt>
                <c:pt idx="38">
                  <c:v>-1105.872727044436</c:v>
                </c:pt>
                <c:pt idx="39">
                  <c:v>-292.12740838024547</c:v>
                </c:pt>
                <c:pt idx="40">
                  <c:v>2420.3243858958485</c:v>
                </c:pt>
                <c:pt idx="41">
                  <c:v>1704.6259828559196</c:v>
                </c:pt>
                <c:pt idx="42">
                  <c:v>-1054.7627191647698</c:v>
                </c:pt>
                <c:pt idx="43">
                  <c:v>-862.7999501185368</c:v>
                </c:pt>
                <c:pt idx="44">
                  <c:v>3522.9766611598716</c:v>
                </c:pt>
                <c:pt idx="45">
                  <c:v>3065.7491375155623</c:v>
                </c:pt>
                <c:pt idx="46">
                  <c:v>-4903.3165128456276</c:v>
                </c:pt>
                <c:pt idx="47">
                  <c:v>-716.04251415734325</c:v>
                </c:pt>
                <c:pt idx="48">
                  <c:v>2583.9574858426568</c:v>
                </c:pt>
                <c:pt idx="49">
                  <c:v>1188.8909174397195</c:v>
                </c:pt>
                <c:pt idx="50">
                  <c:v>176.22500517232766</c:v>
                </c:pt>
                <c:pt idx="51">
                  <c:v>945.58856984538215</c:v>
                </c:pt>
                <c:pt idx="52">
                  <c:v>1580.2703521819094</c:v>
                </c:pt>
                <c:pt idx="53">
                  <c:v>1943.4101277203299</c:v>
                </c:pt>
                <c:pt idx="54">
                  <c:v>2578.0919100568572</c:v>
                </c:pt>
                <c:pt idx="55">
                  <c:v>-1799.8467198474318</c:v>
                </c:pt>
                <c:pt idx="56">
                  <c:v>-899.84671984743181</c:v>
                </c:pt>
                <c:pt idx="57">
                  <c:v>834.83506248909544</c:v>
                </c:pt>
                <c:pt idx="58">
                  <c:v>1332.5160562292112</c:v>
                </c:pt>
                <c:pt idx="59">
                  <c:v>-2202.8225229633172</c:v>
                </c:pt>
                <c:pt idx="60">
                  <c:v>-2320.4860856995547</c:v>
                </c:pt>
                <c:pt idx="61">
                  <c:v>-452.82252296331717</c:v>
                </c:pt>
                <c:pt idx="62">
                  <c:v>-570.48608569955468</c:v>
                </c:pt>
                <c:pt idx="63">
                  <c:v>-451.58632227847556</c:v>
                </c:pt>
                <c:pt idx="64">
                  <c:v>233.55926131002707</c:v>
                </c:pt>
                <c:pt idx="65">
                  <c:v>3686.6026856503631</c:v>
                </c:pt>
                <c:pt idx="66">
                  <c:v>3358.6933796695266</c:v>
                </c:pt>
                <c:pt idx="67">
                  <c:v>-738.3744843409695</c:v>
                </c:pt>
                <c:pt idx="68">
                  <c:v>-429.19707214726441</c:v>
                </c:pt>
                <c:pt idx="69">
                  <c:v>1214.8361584443592</c:v>
                </c:pt>
                <c:pt idx="70">
                  <c:v>2298.8042693469833</c:v>
                </c:pt>
                <c:pt idx="71">
                  <c:v>5336.8166337257244</c:v>
                </c:pt>
                <c:pt idx="72">
                  <c:v>3258.63422223413</c:v>
                </c:pt>
                <c:pt idx="73">
                  <c:v>10788.797810354052</c:v>
                </c:pt>
                <c:pt idx="74">
                  <c:v>15863.627634113796</c:v>
                </c:pt>
                <c:pt idx="75">
                  <c:v>-2179.739423066585</c:v>
                </c:pt>
                <c:pt idx="76">
                  <c:v>-1409.9944722965738</c:v>
                </c:pt>
                <c:pt idx="77">
                  <c:v>-949.64920414663356</c:v>
                </c:pt>
                <c:pt idx="78">
                  <c:v>-1253.4678161083139</c:v>
                </c:pt>
                <c:pt idx="79">
                  <c:v>-1597.4905421072908</c:v>
                </c:pt>
                <c:pt idx="80">
                  <c:v>-1966.2934125272259</c:v>
                </c:pt>
                <c:pt idx="81">
                  <c:v>-2877.6203841540482</c:v>
                </c:pt>
                <c:pt idx="82">
                  <c:v>-5787.6724315228748</c:v>
                </c:pt>
                <c:pt idx="83">
                  <c:v>-4697.2730623999996</c:v>
                </c:pt>
                <c:pt idx="84">
                  <c:v>-5142.5912800634796</c:v>
                </c:pt>
                <c:pt idx="85">
                  <c:v>-4264.6482161371714</c:v>
                </c:pt>
                <c:pt idx="86">
                  <c:v>-3587.1939574449534</c:v>
                </c:pt>
                <c:pt idx="87">
                  <c:v>-2471.066670379565</c:v>
                </c:pt>
                <c:pt idx="88">
                  <c:v>-2471.066670379565</c:v>
                </c:pt>
                <c:pt idx="89">
                  <c:v>1729.7976312951287</c:v>
                </c:pt>
                <c:pt idx="90">
                  <c:v>1657.6512591102146</c:v>
                </c:pt>
                <c:pt idx="91">
                  <c:v>2500.9519688469845</c:v>
                </c:pt>
                <c:pt idx="92">
                  <c:v>2439.6790981930935</c:v>
                </c:pt>
                <c:pt idx="93">
                  <c:v>2132.9448822030499</c:v>
                </c:pt>
                <c:pt idx="94">
                  <c:v>2719.85173226806</c:v>
                </c:pt>
                <c:pt idx="95">
                  <c:v>1879.7361616883245</c:v>
                </c:pt>
                <c:pt idx="96">
                  <c:v>2658.578861614169</c:v>
                </c:pt>
                <c:pt idx="97">
                  <c:v>2613.11751627802</c:v>
                </c:pt>
                <c:pt idx="98">
                  <c:v>2181.3734928736667</c:v>
                </c:pt>
                <c:pt idx="99">
                  <c:v>-519.11331600827907</c:v>
                </c:pt>
                <c:pt idx="100">
                  <c:v>368.28684171100394</c:v>
                </c:pt>
                <c:pt idx="101">
                  <c:v>-5890.044708663896</c:v>
                </c:pt>
                <c:pt idx="102">
                  <c:v>-6934.0895591026201</c:v>
                </c:pt>
                <c:pt idx="103">
                  <c:v>-5061.584977376202</c:v>
                </c:pt>
                <c:pt idx="104">
                  <c:v>-6076.6410358046633</c:v>
                </c:pt>
                <c:pt idx="105">
                  <c:v>-4464.968796027897</c:v>
                </c:pt>
                <c:pt idx="106">
                  <c:v>-4766.4821685732968</c:v>
                </c:pt>
                <c:pt idx="107">
                  <c:v>-6885.9029844603283</c:v>
                </c:pt>
                <c:pt idx="108">
                  <c:v>-7898.1678897472739</c:v>
                </c:pt>
                <c:pt idx="109">
                  <c:v>-6906.5020481233041</c:v>
                </c:pt>
                <c:pt idx="110">
                  <c:v>-8099.230754662236</c:v>
                </c:pt>
                <c:pt idx="111">
                  <c:v>-3924.4033787585286</c:v>
                </c:pt>
                <c:pt idx="112">
                  <c:v>-4916.6682840454814</c:v>
                </c:pt>
                <c:pt idx="113">
                  <c:v>-3991.0330264005461</c:v>
                </c:pt>
                <c:pt idx="114">
                  <c:v>-5602.7311489604363</c:v>
                </c:pt>
                <c:pt idx="115">
                  <c:v>-2874.4033787585286</c:v>
                </c:pt>
                <c:pt idx="116">
                  <c:v>-3866.6682840454814</c:v>
                </c:pt>
                <c:pt idx="117">
                  <c:v>-2210.605975430899</c:v>
                </c:pt>
                <c:pt idx="118">
                  <c:v>-749.04346018561046</c:v>
                </c:pt>
                <c:pt idx="119">
                  <c:v>-1107.4086020514842</c:v>
                </c:pt>
                <c:pt idx="120">
                  <c:v>-794.26505168555377</c:v>
                </c:pt>
                <c:pt idx="121">
                  <c:v>723.5489098322978</c:v>
                </c:pt>
                <c:pt idx="122">
                  <c:v>-998.30708377201881</c:v>
                </c:pt>
                <c:pt idx="123">
                  <c:v>-1088.3497728486254</c:v>
                </c:pt>
                <c:pt idx="124">
                  <c:v>-5456.7177785324566</c:v>
                </c:pt>
                <c:pt idx="125">
                  <c:v>2176.2101662445966</c:v>
                </c:pt>
                <c:pt idx="126">
                  <c:v>16037.062299359481</c:v>
                </c:pt>
                <c:pt idx="127">
                  <c:v>17537.062299359481</c:v>
                </c:pt>
                <c:pt idx="128">
                  <c:v>19962.261983920922</c:v>
                </c:pt>
                <c:pt idx="129">
                  <c:v>1654.5777972479336</c:v>
                </c:pt>
                <c:pt idx="130">
                  <c:v>-3347.7553378112898</c:v>
                </c:pt>
                <c:pt idx="131">
                  <c:v>-3333.9143303842829</c:v>
                </c:pt>
                <c:pt idx="132">
                  <c:v>-892.46277307558921</c:v>
                </c:pt>
                <c:pt idx="133">
                  <c:v>-1055.8175837852905</c:v>
                </c:pt>
                <c:pt idx="134">
                  <c:v>1657.418693822372</c:v>
                </c:pt>
                <c:pt idx="135">
                  <c:v>1461.1728736549485</c:v>
                </c:pt>
                <c:pt idx="136">
                  <c:v>3447.9906970202137</c:v>
                </c:pt>
                <c:pt idx="137">
                  <c:v>3408.5085992451277</c:v>
                </c:pt>
                <c:pt idx="138">
                  <c:v>-1759.5204940912954</c:v>
                </c:pt>
                <c:pt idx="139">
                  <c:v>-770.28143933298998</c:v>
                </c:pt>
                <c:pt idx="140">
                  <c:v>-1403.0117469646502</c:v>
                </c:pt>
                <c:pt idx="141">
                  <c:v>-1025.3873185873526</c:v>
                </c:pt>
                <c:pt idx="142">
                  <c:v>-964.25127755861104</c:v>
                </c:pt>
                <c:pt idx="143">
                  <c:v>-738.79780746280812</c:v>
                </c:pt>
                <c:pt idx="144">
                  <c:v>-1494.7342408529366</c:v>
                </c:pt>
                <c:pt idx="145">
                  <c:v>-1101.6896824397663</c:v>
                </c:pt>
                <c:pt idx="146">
                  <c:v>-2235.3413257074353</c:v>
                </c:pt>
                <c:pt idx="147">
                  <c:v>-1655.8425086020507</c:v>
                </c:pt>
                <c:pt idx="148">
                  <c:v>-2780.8348195692633</c:v>
                </c:pt>
                <c:pt idx="149">
                  <c:v>-2104.4728320890317</c:v>
                </c:pt>
                <c:pt idx="150">
                  <c:v>-360.86844396046217</c:v>
                </c:pt>
                <c:pt idx="151">
                  <c:v>-89.368838258666074</c:v>
                </c:pt>
                <c:pt idx="152">
                  <c:v>387.22225005870132</c:v>
                </c:pt>
                <c:pt idx="153">
                  <c:v>191.84922396954425</c:v>
                </c:pt>
                <c:pt idx="154">
                  <c:v>1041.2127886425988</c:v>
                </c:pt>
                <c:pt idx="155">
                  <c:v>-8790.9749081670016</c:v>
                </c:pt>
                <c:pt idx="156">
                  <c:v>-155.13477099355441</c:v>
                </c:pt>
                <c:pt idx="157">
                  <c:v>-323.01984830690708</c:v>
                </c:pt>
                <c:pt idx="158">
                  <c:v>-1729.4816163363103</c:v>
                </c:pt>
                <c:pt idx="159">
                  <c:v>-1901.5846747342148</c:v>
                </c:pt>
                <c:pt idx="160">
                  <c:v>475.03786308141571</c:v>
                </c:pt>
                <c:pt idx="161">
                  <c:v>667.15278576806304</c:v>
                </c:pt>
                <c:pt idx="162">
                  <c:v>1332.0072021795604</c:v>
                </c:pt>
                <c:pt idx="163">
                  <c:v>316.919144008898</c:v>
                </c:pt>
                <c:pt idx="164">
                  <c:v>39.691620364585106</c:v>
                </c:pt>
                <c:pt idx="165">
                  <c:v>302.80936487021245</c:v>
                </c:pt>
                <c:pt idx="166">
                  <c:v>85.581841225899552</c:v>
                </c:pt>
                <c:pt idx="167">
                  <c:v>-4639.4545184809867</c:v>
                </c:pt>
                <c:pt idx="168">
                  <c:v>-3397.19994435021</c:v>
                </c:pt>
                <c:pt idx="169">
                  <c:v>-3243.1545973406282</c:v>
                </c:pt>
                <c:pt idx="170">
                  <c:v>-3705.3009695255423</c:v>
                </c:pt>
                <c:pt idx="171">
                  <c:v>-3812.5284931698516</c:v>
                </c:pt>
                <c:pt idx="172">
                  <c:v>-791.62416321363344</c:v>
                </c:pt>
                <c:pt idx="173">
                  <c:v>-1238.0736375315464</c:v>
                </c:pt>
                <c:pt idx="174">
                  <c:v>-1499.8747415665202</c:v>
                </c:pt>
                <c:pt idx="175">
                  <c:v>-1658.1895603981902</c:v>
                </c:pt>
                <c:pt idx="176">
                  <c:v>-437.67426840867483</c:v>
                </c:pt>
                <c:pt idx="177">
                  <c:v>-972.98987583675262</c:v>
                </c:pt>
                <c:pt idx="178">
                  <c:v>-2964.5505667115904</c:v>
                </c:pt>
                <c:pt idx="179">
                  <c:v>-4047.0963080193796</c:v>
                </c:pt>
                <c:pt idx="180">
                  <c:v>-3698.9834207184867</c:v>
                </c:pt>
                <c:pt idx="181">
                  <c:v>-3900.2562913723777</c:v>
                </c:pt>
                <c:pt idx="182">
                  <c:v>-1016.1828678571401</c:v>
                </c:pt>
                <c:pt idx="183">
                  <c:v>-136.87340415701692</c:v>
                </c:pt>
                <c:pt idx="184">
                  <c:v>-835.37379845522446</c:v>
                </c:pt>
                <c:pt idx="185">
                  <c:v>43.935665244898701</c:v>
                </c:pt>
                <c:pt idx="186">
                  <c:v>-479.07387731486233</c:v>
                </c:pt>
                <c:pt idx="187">
                  <c:v>-53.87419275342836</c:v>
                </c:pt>
                <c:pt idx="188">
                  <c:v>694.33503436777028</c:v>
                </c:pt>
                <c:pt idx="189">
                  <c:v>2312.4339184725468</c:v>
                </c:pt>
                <c:pt idx="190">
                  <c:v>802.95801166957972</c:v>
                </c:pt>
                <c:pt idx="191">
                  <c:v>-935.07408267426945</c:v>
                </c:pt>
                <c:pt idx="192">
                  <c:v>686.14468700668658</c:v>
                </c:pt>
                <c:pt idx="193">
                  <c:v>-288.60480882682896</c:v>
                </c:pt>
                <c:pt idx="194">
                  <c:v>-3365.561781925906</c:v>
                </c:pt>
                <c:pt idx="195">
                  <c:v>-4080.6564133282809</c:v>
                </c:pt>
                <c:pt idx="196">
                  <c:v>-621.02558317788498</c:v>
                </c:pt>
                <c:pt idx="197">
                  <c:v>-1085.1655615898417</c:v>
                </c:pt>
                <c:pt idx="198">
                  <c:v>376.97362822570722</c:v>
                </c:pt>
                <c:pt idx="199">
                  <c:v>-152.48456784972223</c:v>
                </c:pt>
                <c:pt idx="200">
                  <c:v>-1554.6627619407482</c:v>
                </c:pt>
                <c:pt idx="201">
                  <c:v>-542.17768259362128</c:v>
                </c:pt>
                <c:pt idx="202">
                  <c:v>2301.5186260975788</c:v>
                </c:pt>
                <c:pt idx="203">
                  <c:v>608.47170189517419</c:v>
                </c:pt>
                <c:pt idx="204">
                  <c:v>2788.336449462844</c:v>
                </c:pt>
              </c:numCache>
            </c:numRef>
          </c:yVal>
          <c:smooth val="0"/>
          <c:extLst>
            <c:ext xmlns:c16="http://schemas.microsoft.com/office/drawing/2014/chart" uri="{C3380CC4-5D6E-409C-BE32-E72D297353CC}">
              <c16:uniqueId val="{00000000-5099-49FB-964E-74FF440AC93E}"/>
            </c:ext>
          </c:extLst>
        </c:ser>
        <c:dLbls>
          <c:showLegendKey val="0"/>
          <c:showVal val="0"/>
          <c:showCatName val="0"/>
          <c:showSerName val="0"/>
          <c:showPercent val="0"/>
          <c:showBubbleSize val="0"/>
        </c:dLbls>
        <c:axId val="1442903023"/>
        <c:axId val="1442897263"/>
      </c:scatterChart>
      <c:valAx>
        <c:axId val="1442903023"/>
        <c:scaling>
          <c:orientation val="minMax"/>
        </c:scaling>
        <c:delete val="0"/>
        <c:axPos val="b"/>
        <c:title>
          <c:tx>
            <c:rich>
              <a:bodyPr/>
              <a:lstStyle/>
              <a:p>
                <a:pPr>
                  <a:defRPr/>
                </a:pPr>
                <a:r>
                  <a:rPr lang="en-MY"/>
                  <a:t>curbweight</a:t>
                </a:r>
              </a:p>
            </c:rich>
          </c:tx>
          <c:overlay val="0"/>
        </c:title>
        <c:numFmt formatCode="General" sourceLinked="1"/>
        <c:majorTickMark val="out"/>
        <c:minorTickMark val="none"/>
        <c:tickLblPos val="nextTo"/>
        <c:crossAx val="1442897263"/>
        <c:crosses val="autoZero"/>
        <c:crossBetween val="midCat"/>
      </c:valAx>
      <c:valAx>
        <c:axId val="1442897263"/>
        <c:scaling>
          <c:orientation val="minMax"/>
        </c:scaling>
        <c:delete val="0"/>
        <c:axPos val="l"/>
        <c:title>
          <c:tx>
            <c:rich>
              <a:bodyPr/>
              <a:lstStyle/>
              <a:p>
                <a:pPr>
                  <a:defRPr/>
                </a:pPr>
                <a:r>
                  <a:rPr lang="en-MY"/>
                  <a:t>Residuals</a:t>
                </a:r>
              </a:p>
            </c:rich>
          </c:tx>
          <c:overlay val="0"/>
        </c:title>
        <c:numFmt formatCode="General" sourceLinked="1"/>
        <c:majorTickMark val="out"/>
        <c:minorTickMark val="none"/>
        <c:tickLblPos val="nextTo"/>
        <c:crossAx val="14429030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carlength Line Fit  Plot</a:t>
            </a:r>
          </a:p>
        </c:rich>
      </c:tx>
      <c:overlay val="0"/>
    </c:title>
    <c:autoTitleDeleted val="0"/>
    <c:plotArea>
      <c:layout/>
      <c:scatterChart>
        <c:scatterStyle val="lineMarker"/>
        <c:varyColors val="0"/>
        <c:ser>
          <c:idx val="0"/>
          <c:order val="0"/>
          <c:tx>
            <c:v>price</c:v>
          </c:tx>
          <c:spPr>
            <a:ln w="19050">
              <a:noFill/>
            </a:ln>
          </c:spPr>
          <c:xVal>
            <c:numRef>
              <c:f>[6]Sheet1!$A$2:$A$206</c:f>
              <c:numCache>
                <c:formatCode>General</c:formatCode>
                <c:ptCount val="205"/>
                <c:pt idx="0">
                  <c:v>168.8</c:v>
                </c:pt>
                <c:pt idx="1">
                  <c:v>168.8</c:v>
                </c:pt>
                <c:pt idx="2">
                  <c:v>171.2</c:v>
                </c:pt>
                <c:pt idx="3">
                  <c:v>176.6</c:v>
                </c:pt>
                <c:pt idx="4">
                  <c:v>176.6</c:v>
                </c:pt>
                <c:pt idx="5">
                  <c:v>177.3</c:v>
                </c:pt>
                <c:pt idx="6">
                  <c:v>192.7</c:v>
                </c:pt>
                <c:pt idx="7">
                  <c:v>192.7</c:v>
                </c:pt>
                <c:pt idx="8">
                  <c:v>192.7</c:v>
                </c:pt>
                <c:pt idx="9">
                  <c:v>178.2</c:v>
                </c:pt>
                <c:pt idx="10">
                  <c:v>176.8</c:v>
                </c:pt>
                <c:pt idx="11">
                  <c:v>176.8</c:v>
                </c:pt>
                <c:pt idx="12">
                  <c:v>176.8</c:v>
                </c:pt>
                <c:pt idx="13">
                  <c:v>176.8</c:v>
                </c:pt>
                <c:pt idx="14">
                  <c:v>189</c:v>
                </c:pt>
                <c:pt idx="15">
                  <c:v>189</c:v>
                </c:pt>
                <c:pt idx="16">
                  <c:v>193.8</c:v>
                </c:pt>
                <c:pt idx="17">
                  <c:v>197</c:v>
                </c:pt>
                <c:pt idx="18">
                  <c:v>141.1</c:v>
                </c:pt>
                <c:pt idx="19">
                  <c:v>155.9</c:v>
                </c:pt>
                <c:pt idx="20">
                  <c:v>158.80000000000001</c:v>
                </c:pt>
                <c:pt idx="21">
                  <c:v>157.30000000000001</c:v>
                </c:pt>
                <c:pt idx="22">
                  <c:v>157.30000000000001</c:v>
                </c:pt>
                <c:pt idx="23">
                  <c:v>157.30000000000001</c:v>
                </c:pt>
                <c:pt idx="24">
                  <c:v>157.30000000000001</c:v>
                </c:pt>
                <c:pt idx="25">
                  <c:v>157.30000000000001</c:v>
                </c:pt>
                <c:pt idx="26">
                  <c:v>157.30000000000001</c:v>
                </c:pt>
                <c:pt idx="27">
                  <c:v>157.30000000000001</c:v>
                </c:pt>
                <c:pt idx="28">
                  <c:v>174.6</c:v>
                </c:pt>
                <c:pt idx="29">
                  <c:v>173.2</c:v>
                </c:pt>
                <c:pt idx="30">
                  <c:v>144.6</c:v>
                </c:pt>
                <c:pt idx="31">
                  <c:v>144.6</c:v>
                </c:pt>
                <c:pt idx="32">
                  <c:v>150</c:v>
                </c:pt>
                <c:pt idx="33">
                  <c:v>150</c:v>
                </c:pt>
                <c:pt idx="34">
                  <c:v>150</c:v>
                </c:pt>
                <c:pt idx="35">
                  <c:v>163.4</c:v>
                </c:pt>
                <c:pt idx="36">
                  <c:v>157.1</c:v>
                </c:pt>
                <c:pt idx="37">
                  <c:v>167.5</c:v>
                </c:pt>
                <c:pt idx="38">
                  <c:v>167.5</c:v>
                </c:pt>
                <c:pt idx="39">
                  <c:v>175.4</c:v>
                </c:pt>
                <c:pt idx="40">
                  <c:v>175.4</c:v>
                </c:pt>
                <c:pt idx="41">
                  <c:v>175.4</c:v>
                </c:pt>
                <c:pt idx="42">
                  <c:v>169.1</c:v>
                </c:pt>
                <c:pt idx="43">
                  <c:v>170.7</c:v>
                </c:pt>
                <c:pt idx="44">
                  <c:v>155.9</c:v>
                </c:pt>
                <c:pt idx="45">
                  <c:v>155.9</c:v>
                </c:pt>
                <c:pt idx="46">
                  <c:v>172.6</c:v>
                </c:pt>
                <c:pt idx="47">
                  <c:v>199.6</c:v>
                </c:pt>
                <c:pt idx="48">
                  <c:v>199.6</c:v>
                </c:pt>
                <c:pt idx="49">
                  <c:v>191.7</c:v>
                </c:pt>
                <c:pt idx="50">
                  <c:v>159.1</c:v>
                </c:pt>
                <c:pt idx="51">
                  <c:v>159.1</c:v>
                </c:pt>
                <c:pt idx="52">
                  <c:v>159.1</c:v>
                </c:pt>
                <c:pt idx="53">
                  <c:v>166.8</c:v>
                </c:pt>
                <c:pt idx="54">
                  <c:v>166.8</c:v>
                </c:pt>
                <c:pt idx="55">
                  <c:v>169</c:v>
                </c:pt>
                <c:pt idx="56">
                  <c:v>169</c:v>
                </c:pt>
                <c:pt idx="57">
                  <c:v>169</c:v>
                </c:pt>
                <c:pt idx="58">
                  <c:v>169</c:v>
                </c:pt>
                <c:pt idx="59">
                  <c:v>177.8</c:v>
                </c:pt>
                <c:pt idx="60">
                  <c:v>177.8</c:v>
                </c:pt>
                <c:pt idx="61">
                  <c:v>177.8</c:v>
                </c:pt>
                <c:pt idx="62">
                  <c:v>177.8</c:v>
                </c:pt>
                <c:pt idx="63">
                  <c:v>177.8</c:v>
                </c:pt>
                <c:pt idx="64">
                  <c:v>177.8</c:v>
                </c:pt>
                <c:pt idx="65">
                  <c:v>175</c:v>
                </c:pt>
                <c:pt idx="66">
                  <c:v>175</c:v>
                </c:pt>
                <c:pt idx="67">
                  <c:v>190.9</c:v>
                </c:pt>
                <c:pt idx="68">
                  <c:v>190.9</c:v>
                </c:pt>
                <c:pt idx="69">
                  <c:v>187.5</c:v>
                </c:pt>
                <c:pt idx="70">
                  <c:v>202.6</c:v>
                </c:pt>
                <c:pt idx="71">
                  <c:v>202.6</c:v>
                </c:pt>
                <c:pt idx="72">
                  <c:v>180.3</c:v>
                </c:pt>
                <c:pt idx="73">
                  <c:v>208.1</c:v>
                </c:pt>
                <c:pt idx="74">
                  <c:v>199.2</c:v>
                </c:pt>
                <c:pt idx="75">
                  <c:v>178.4</c:v>
                </c:pt>
                <c:pt idx="76">
                  <c:v>157.30000000000001</c:v>
                </c:pt>
                <c:pt idx="77">
                  <c:v>157.30000000000001</c:v>
                </c:pt>
                <c:pt idx="78">
                  <c:v>157.30000000000001</c:v>
                </c:pt>
                <c:pt idx="79">
                  <c:v>157.30000000000001</c:v>
                </c:pt>
                <c:pt idx="80">
                  <c:v>173</c:v>
                </c:pt>
                <c:pt idx="81">
                  <c:v>173</c:v>
                </c:pt>
                <c:pt idx="82">
                  <c:v>173.2</c:v>
                </c:pt>
                <c:pt idx="83">
                  <c:v>173.2</c:v>
                </c:pt>
                <c:pt idx="84">
                  <c:v>173.2</c:v>
                </c:pt>
                <c:pt idx="85">
                  <c:v>172.4</c:v>
                </c:pt>
                <c:pt idx="86">
                  <c:v>172.4</c:v>
                </c:pt>
                <c:pt idx="87">
                  <c:v>172.4</c:v>
                </c:pt>
                <c:pt idx="88">
                  <c:v>172.4</c:v>
                </c:pt>
                <c:pt idx="89">
                  <c:v>165.3</c:v>
                </c:pt>
                <c:pt idx="90">
                  <c:v>165.3</c:v>
                </c:pt>
                <c:pt idx="91">
                  <c:v>165.3</c:v>
                </c:pt>
                <c:pt idx="92">
                  <c:v>165.3</c:v>
                </c:pt>
                <c:pt idx="93">
                  <c:v>170.2</c:v>
                </c:pt>
                <c:pt idx="94">
                  <c:v>165.3</c:v>
                </c:pt>
                <c:pt idx="95">
                  <c:v>165.6</c:v>
                </c:pt>
                <c:pt idx="96">
                  <c:v>165.3</c:v>
                </c:pt>
                <c:pt idx="97">
                  <c:v>170.2</c:v>
                </c:pt>
                <c:pt idx="98">
                  <c:v>162.4</c:v>
                </c:pt>
                <c:pt idx="99">
                  <c:v>173.4</c:v>
                </c:pt>
                <c:pt idx="100">
                  <c:v>173.4</c:v>
                </c:pt>
                <c:pt idx="101">
                  <c:v>181.7</c:v>
                </c:pt>
                <c:pt idx="102">
                  <c:v>184.6</c:v>
                </c:pt>
                <c:pt idx="103">
                  <c:v>184.6</c:v>
                </c:pt>
                <c:pt idx="104">
                  <c:v>170.7</c:v>
                </c:pt>
                <c:pt idx="105">
                  <c:v>170.7</c:v>
                </c:pt>
                <c:pt idx="106">
                  <c:v>178.5</c:v>
                </c:pt>
                <c:pt idx="107">
                  <c:v>186.7</c:v>
                </c:pt>
                <c:pt idx="108">
                  <c:v>186.7</c:v>
                </c:pt>
                <c:pt idx="109">
                  <c:v>198.9</c:v>
                </c:pt>
                <c:pt idx="110">
                  <c:v>198.9</c:v>
                </c:pt>
                <c:pt idx="111">
                  <c:v>186.7</c:v>
                </c:pt>
                <c:pt idx="112">
                  <c:v>186.7</c:v>
                </c:pt>
                <c:pt idx="113">
                  <c:v>198.9</c:v>
                </c:pt>
                <c:pt idx="114">
                  <c:v>198.9</c:v>
                </c:pt>
                <c:pt idx="115">
                  <c:v>186.7</c:v>
                </c:pt>
                <c:pt idx="116">
                  <c:v>186.7</c:v>
                </c:pt>
                <c:pt idx="117">
                  <c:v>186.7</c:v>
                </c:pt>
                <c:pt idx="118">
                  <c:v>157.30000000000001</c:v>
                </c:pt>
                <c:pt idx="119">
                  <c:v>157.30000000000001</c:v>
                </c:pt>
                <c:pt idx="120">
                  <c:v>157.30000000000001</c:v>
                </c:pt>
                <c:pt idx="121">
                  <c:v>167.3</c:v>
                </c:pt>
                <c:pt idx="122">
                  <c:v>167.3</c:v>
                </c:pt>
                <c:pt idx="123">
                  <c:v>174.6</c:v>
                </c:pt>
                <c:pt idx="124">
                  <c:v>173.2</c:v>
                </c:pt>
                <c:pt idx="125">
                  <c:v>168.9</c:v>
                </c:pt>
                <c:pt idx="126">
                  <c:v>168.9</c:v>
                </c:pt>
                <c:pt idx="127">
                  <c:v>168.9</c:v>
                </c:pt>
                <c:pt idx="128">
                  <c:v>168.9</c:v>
                </c:pt>
                <c:pt idx="129">
                  <c:v>175.7</c:v>
                </c:pt>
                <c:pt idx="130">
                  <c:v>181.5</c:v>
                </c:pt>
                <c:pt idx="131">
                  <c:v>176.8</c:v>
                </c:pt>
                <c:pt idx="132">
                  <c:v>186.6</c:v>
                </c:pt>
                <c:pt idx="133">
                  <c:v>186.6</c:v>
                </c:pt>
                <c:pt idx="134">
                  <c:v>186.6</c:v>
                </c:pt>
                <c:pt idx="135">
                  <c:v>186.6</c:v>
                </c:pt>
                <c:pt idx="136">
                  <c:v>186.6</c:v>
                </c:pt>
                <c:pt idx="137">
                  <c:v>186.6</c:v>
                </c:pt>
                <c:pt idx="138">
                  <c:v>156.9</c:v>
                </c:pt>
                <c:pt idx="139">
                  <c:v>157.9</c:v>
                </c:pt>
                <c:pt idx="140">
                  <c:v>157.30000000000001</c:v>
                </c:pt>
                <c:pt idx="141">
                  <c:v>172</c:v>
                </c:pt>
                <c:pt idx="142">
                  <c:v>172</c:v>
                </c:pt>
                <c:pt idx="143">
                  <c:v>172</c:v>
                </c:pt>
                <c:pt idx="144">
                  <c:v>172</c:v>
                </c:pt>
                <c:pt idx="145">
                  <c:v>172</c:v>
                </c:pt>
                <c:pt idx="146">
                  <c:v>173.5</c:v>
                </c:pt>
                <c:pt idx="147">
                  <c:v>173.5</c:v>
                </c:pt>
                <c:pt idx="148">
                  <c:v>173.6</c:v>
                </c:pt>
                <c:pt idx="149">
                  <c:v>173.6</c:v>
                </c:pt>
                <c:pt idx="150">
                  <c:v>158.69999999999999</c:v>
                </c:pt>
                <c:pt idx="151">
                  <c:v>158.69999999999999</c:v>
                </c:pt>
                <c:pt idx="152">
                  <c:v>158.69999999999999</c:v>
                </c:pt>
                <c:pt idx="153">
                  <c:v>169.7</c:v>
                </c:pt>
                <c:pt idx="154">
                  <c:v>169.7</c:v>
                </c:pt>
                <c:pt idx="155">
                  <c:v>169.7</c:v>
                </c:pt>
                <c:pt idx="156">
                  <c:v>166.3</c:v>
                </c:pt>
                <c:pt idx="157">
                  <c:v>166.3</c:v>
                </c:pt>
                <c:pt idx="158">
                  <c:v>166.3</c:v>
                </c:pt>
                <c:pt idx="159">
                  <c:v>166.3</c:v>
                </c:pt>
                <c:pt idx="160">
                  <c:v>166.3</c:v>
                </c:pt>
                <c:pt idx="161">
                  <c:v>166.3</c:v>
                </c:pt>
                <c:pt idx="162">
                  <c:v>166.3</c:v>
                </c:pt>
                <c:pt idx="163">
                  <c:v>168.7</c:v>
                </c:pt>
                <c:pt idx="164">
                  <c:v>168.7</c:v>
                </c:pt>
                <c:pt idx="165">
                  <c:v>168.7</c:v>
                </c:pt>
                <c:pt idx="166">
                  <c:v>168.7</c:v>
                </c:pt>
                <c:pt idx="167">
                  <c:v>176.2</c:v>
                </c:pt>
                <c:pt idx="168">
                  <c:v>176.2</c:v>
                </c:pt>
                <c:pt idx="169">
                  <c:v>176.2</c:v>
                </c:pt>
                <c:pt idx="170">
                  <c:v>176.2</c:v>
                </c:pt>
                <c:pt idx="171">
                  <c:v>176.2</c:v>
                </c:pt>
                <c:pt idx="172">
                  <c:v>176.2</c:v>
                </c:pt>
                <c:pt idx="173">
                  <c:v>175.6</c:v>
                </c:pt>
                <c:pt idx="174">
                  <c:v>175.6</c:v>
                </c:pt>
                <c:pt idx="175">
                  <c:v>175.6</c:v>
                </c:pt>
                <c:pt idx="176">
                  <c:v>175.6</c:v>
                </c:pt>
                <c:pt idx="177">
                  <c:v>175.6</c:v>
                </c:pt>
                <c:pt idx="178">
                  <c:v>183.5</c:v>
                </c:pt>
                <c:pt idx="179">
                  <c:v>183.5</c:v>
                </c:pt>
                <c:pt idx="180">
                  <c:v>187.8</c:v>
                </c:pt>
                <c:pt idx="181">
                  <c:v>187.8</c:v>
                </c:pt>
                <c:pt idx="182">
                  <c:v>171.7</c:v>
                </c:pt>
                <c:pt idx="183">
                  <c:v>171.7</c:v>
                </c:pt>
                <c:pt idx="184">
                  <c:v>171.7</c:v>
                </c:pt>
                <c:pt idx="185">
                  <c:v>171.7</c:v>
                </c:pt>
                <c:pt idx="186">
                  <c:v>171.7</c:v>
                </c:pt>
                <c:pt idx="187">
                  <c:v>171.7</c:v>
                </c:pt>
                <c:pt idx="188">
                  <c:v>171.7</c:v>
                </c:pt>
                <c:pt idx="189">
                  <c:v>159.30000000000001</c:v>
                </c:pt>
                <c:pt idx="190">
                  <c:v>165.7</c:v>
                </c:pt>
                <c:pt idx="191">
                  <c:v>180.2</c:v>
                </c:pt>
                <c:pt idx="192">
                  <c:v>180.2</c:v>
                </c:pt>
                <c:pt idx="193">
                  <c:v>183.1</c:v>
                </c:pt>
                <c:pt idx="194">
                  <c:v>188.8</c:v>
                </c:pt>
                <c:pt idx="195">
                  <c:v>188.8</c:v>
                </c:pt>
                <c:pt idx="196">
                  <c:v>188.8</c:v>
                </c:pt>
                <c:pt idx="197">
                  <c:v>188.8</c:v>
                </c:pt>
                <c:pt idx="198">
                  <c:v>188.8</c:v>
                </c:pt>
                <c:pt idx="199">
                  <c:v>188.8</c:v>
                </c:pt>
                <c:pt idx="200">
                  <c:v>188.8</c:v>
                </c:pt>
                <c:pt idx="201">
                  <c:v>188.8</c:v>
                </c:pt>
                <c:pt idx="202">
                  <c:v>188.8</c:v>
                </c:pt>
                <c:pt idx="203">
                  <c:v>188.8</c:v>
                </c:pt>
                <c:pt idx="204">
                  <c:v>188.8</c:v>
                </c:pt>
              </c:numCache>
            </c:numRef>
          </c:xVal>
          <c:yVal>
            <c:numRef>
              <c:f>[6]Sheet1!$E$2:$E$206</c:f>
              <c:numCache>
                <c:formatCode>General</c:formatCode>
                <c:ptCount val="205"/>
                <c:pt idx="0">
                  <c:v>13495</c:v>
                </c:pt>
                <c:pt idx="1">
                  <c:v>16500</c:v>
                </c:pt>
                <c:pt idx="2">
                  <c:v>16500</c:v>
                </c:pt>
                <c:pt idx="3">
                  <c:v>13950</c:v>
                </c:pt>
                <c:pt idx="4">
                  <c:v>17450</c:v>
                </c:pt>
                <c:pt idx="5">
                  <c:v>15250</c:v>
                </c:pt>
                <c:pt idx="6">
                  <c:v>17710</c:v>
                </c:pt>
                <c:pt idx="7">
                  <c:v>18920</c:v>
                </c:pt>
                <c:pt idx="8">
                  <c:v>23875</c:v>
                </c:pt>
                <c:pt idx="9">
                  <c:v>17859.167000000001</c:v>
                </c:pt>
                <c:pt idx="10">
                  <c:v>16430</c:v>
                </c:pt>
                <c:pt idx="11">
                  <c:v>16925</c:v>
                </c:pt>
                <c:pt idx="12">
                  <c:v>20970</c:v>
                </c:pt>
                <c:pt idx="13">
                  <c:v>21105</c:v>
                </c:pt>
                <c:pt idx="14">
                  <c:v>24565</c:v>
                </c:pt>
                <c:pt idx="15">
                  <c:v>30760</c:v>
                </c:pt>
                <c:pt idx="16">
                  <c:v>41315</c:v>
                </c:pt>
                <c:pt idx="17">
                  <c:v>36880</c:v>
                </c:pt>
                <c:pt idx="18">
                  <c:v>5151</c:v>
                </c:pt>
                <c:pt idx="19">
                  <c:v>6295</c:v>
                </c:pt>
                <c:pt idx="20">
                  <c:v>6575</c:v>
                </c:pt>
                <c:pt idx="21">
                  <c:v>5572</c:v>
                </c:pt>
                <c:pt idx="22">
                  <c:v>6377</c:v>
                </c:pt>
                <c:pt idx="23">
                  <c:v>7957</c:v>
                </c:pt>
                <c:pt idx="24">
                  <c:v>6229</c:v>
                </c:pt>
                <c:pt idx="25">
                  <c:v>6692</c:v>
                </c:pt>
                <c:pt idx="26">
                  <c:v>7609</c:v>
                </c:pt>
                <c:pt idx="27">
                  <c:v>8558</c:v>
                </c:pt>
                <c:pt idx="28">
                  <c:v>8921</c:v>
                </c:pt>
                <c:pt idx="29">
                  <c:v>12964</c:v>
                </c:pt>
                <c:pt idx="30">
                  <c:v>6479</c:v>
                </c:pt>
                <c:pt idx="31">
                  <c:v>6855</c:v>
                </c:pt>
                <c:pt idx="32">
                  <c:v>5399</c:v>
                </c:pt>
                <c:pt idx="33">
                  <c:v>6529</c:v>
                </c:pt>
                <c:pt idx="34">
                  <c:v>7129</c:v>
                </c:pt>
                <c:pt idx="35">
                  <c:v>7295</c:v>
                </c:pt>
                <c:pt idx="36">
                  <c:v>7295</c:v>
                </c:pt>
                <c:pt idx="37">
                  <c:v>7895</c:v>
                </c:pt>
                <c:pt idx="38">
                  <c:v>9095</c:v>
                </c:pt>
                <c:pt idx="39">
                  <c:v>8845</c:v>
                </c:pt>
                <c:pt idx="40">
                  <c:v>10295</c:v>
                </c:pt>
                <c:pt idx="41">
                  <c:v>12945</c:v>
                </c:pt>
                <c:pt idx="42">
                  <c:v>10345</c:v>
                </c:pt>
                <c:pt idx="43">
                  <c:v>6785</c:v>
                </c:pt>
                <c:pt idx="44">
                  <c:v>8916.5</c:v>
                </c:pt>
                <c:pt idx="45">
                  <c:v>8916.5</c:v>
                </c:pt>
                <c:pt idx="46">
                  <c:v>11048</c:v>
                </c:pt>
                <c:pt idx="47">
                  <c:v>32250</c:v>
                </c:pt>
                <c:pt idx="48">
                  <c:v>35550</c:v>
                </c:pt>
                <c:pt idx="49">
                  <c:v>36000</c:v>
                </c:pt>
                <c:pt idx="50">
                  <c:v>5195</c:v>
                </c:pt>
                <c:pt idx="51">
                  <c:v>6095</c:v>
                </c:pt>
                <c:pt idx="52">
                  <c:v>6795</c:v>
                </c:pt>
                <c:pt idx="53">
                  <c:v>6695</c:v>
                </c:pt>
                <c:pt idx="54">
                  <c:v>7395</c:v>
                </c:pt>
                <c:pt idx="55">
                  <c:v>10945</c:v>
                </c:pt>
                <c:pt idx="56">
                  <c:v>11845</c:v>
                </c:pt>
                <c:pt idx="57">
                  <c:v>13645</c:v>
                </c:pt>
                <c:pt idx="58">
                  <c:v>15645</c:v>
                </c:pt>
                <c:pt idx="59">
                  <c:v>8845</c:v>
                </c:pt>
                <c:pt idx="60">
                  <c:v>8495</c:v>
                </c:pt>
                <c:pt idx="61">
                  <c:v>10595</c:v>
                </c:pt>
                <c:pt idx="62">
                  <c:v>10245</c:v>
                </c:pt>
                <c:pt idx="63">
                  <c:v>10795</c:v>
                </c:pt>
                <c:pt idx="64">
                  <c:v>11245</c:v>
                </c:pt>
                <c:pt idx="65">
                  <c:v>18280</c:v>
                </c:pt>
                <c:pt idx="66">
                  <c:v>18344</c:v>
                </c:pt>
                <c:pt idx="67">
                  <c:v>25552</c:v>
                </c:pt>
                <c:pt idx="68">
                  <c:v>28248</c:v>
                </c:pt>
                <c:pt idx="69">
                  <c:v>28176</c:v>
                </c:pt>
                <c:pt idx="70">
                  <c:v>31600</c:v>
                </c:pt>
                <c:pt idx="71">
                  <c:v>34184</c:v>
                </c:pt>
                <c:pt idx="72">
                  <c:v>35056</c:v>
                </c:pt>
                <c:pt idx="73">
                  <c:v>40960</c:v>
                </c:pt>
                <c:pt idx="74">
                  <c:v>45400</c:v>
                </c:pt>
                <c:pt idx="75">
                  <c:v>16503</c:v>
                </c:pt>
                <c:pt idx="76">
                  <c:v>5389</c:v>
                </c:pt>
                <c:pt idx="77">
                  <c:v>6189</c:v>
                </c:pt>
                <c:pt idx="78">
                  <c:v>6669</c:v>
                </c:pt>
                <c:pt idx="79">
                  <c:v>7689</c:v>
                </c:pt>
                <c:pt idx="80">
                  <c:v>9959</c:v>
                </c:pt>
                <c:pt idx="81">
                  <c:v>8499</c:v>
                </c:pt>
                <c:pt idx="82">
                  <c:v>12629</c:v>
                </c:pt>
                <c:pt idx="83">
                  <c:v>14869</c:v>
                </c:pt>
                <c:pt idx="84">
                  <c:v>14489</c:v>
                </c:pt>
                <c:pt idx="85">
                  <c:v>6989</c:v>
                </c:pt>
                <c:pt idx="86">
                  <c:v>8189</c:v>
                </c:pt>
                <c:pt idx="87">
                  <c:v>9279</c:v>
                </c:pt>
                <c:pt idx="88">
                  <c:v>9279</c:v>
                </c:pt>
                <c:pt idx="89">
                  <c:v>5499</c:v>
                </c:pt>
                <c:pt idx="90">
                  <c:v>7099</c:v>
                </c:pt>
                <c:pt idx="91">
                  <c:v>6649</c:v>
                </c:pt>
                <c:pt idx="92">
                  <c:v>6849</c:v>
                </c:pt>
                <c:pt idx="93">
                  <c:v>7349</c:v>
                </c:pt>
                <c:pt idx="94">
                  <c:v>7299</c:v>
                </c:pt>
                <c:pt idx="95">
                  <c:v>7799</c:v>
                </c:pt>
                <c:pt idx="96">
                  <c:v>7499</c:v>
                </c:pt>
                <c:pt idx="97">
                  <c:v>7999</c:v>
                </c:pt>
                <c:pt idx="98">
                  <c:v>8249</c:v>
                </c:pt>
                <c:pt idx="99">
                  <c:v>8949</c:v>
                </c:pt>
                <c:pt idx="100">
                  <c:v>9549</c:v>
                </c:pt>
                <c:pt idx="101">
                  <c:v>13499</c:v>
                </c:pt>
                <c:pt idx="102">
                  <c:v>14399</c:v>
                </c:pt>
                <c:pt idx="103">
                  <c:v>13499</c:v>
                </c:pt>
                <c:pt idx="104">
                  <c:v>17199</c:v>
                </c:pt>
                <c:pt idx="105">
                  <c:v>19699</c:v>
                </c:pt>
                <c:pt idx="106">
                  <c:v>18399</c:v>
                </c:pt>
                <c:pt idx="107">
                  <c:v>11900</c:v>
                </c:pt>
                <c:pt idx="108">
                  <c:v>13200</c:v>
                </c:pt>
                <c:pt idx="109">
                  <c:v>12440</c:v>
                </c:pt>
                <c:pt idx="110">
                  <c:v>13860</c:v>
                </c:pt>
                <c:pt idx="111">
                  <c:v>15580</c:v>
                </c:pt>
                <c:pt idx="112">
                  <c:v>16900</c:v>
                </c:pt>
                <c:pt idx="113">
                  <c:v>16695</c:v>
                </c:pt>
                <c:pt idx="114">
                  <c:v>17075</c:v>
                </c:pt>
                <c:pt idx="115">
                  <c:v>16630</c:v>
                </c:pt>
                <c:pt idx="116">
                  <c:v>17950</c:v>
                </c:pt>
                <c:pt idx="117">
                  <c:v>18150</c:v>
                </c:pt>
                <c:pt idx="118">
                  <c:v>5572</c:v>
                </c:pt>
                <c:pt idx="119">
                  <c:v>7957</c:v>
                </c:pt>
                <c:pt idx="120">
                  <c:v>6229</c:v>
                </c:pt>
                <c:pt idx="121">
                  <c:v>6692</c:v>
                </c:pt>
                <c:pt idx="122">
                  <c:v>7609</c:v>
                </c:pt>
                <c:pt idx="123">
                  <c:v>8921</c:v>
                </c:pt>
                <c:pt idx="124">
                  <c:v>12764</c:v>
                </c:pt>
                <c:pt idx="125">
                  <c:v>22018</c:v>
                </c:pt>
                <c:pt idx="126">
                  <c:v>32528</c:v>
                </c:pt>
                <c:pt idx="127">
                  <c:v>34028</c:v>
                </c:pt>
                <c:pt idx="128">
                  <c:v>37028</c:v>
                </c:pt>
                <c:pt idx="129">
                  <c:v>31400.5</c:v>
                </c:pt>
                <c:pt idx="130">
                  <c:v>9295</c:v>
                </c:pt>
                <c:pt idx="131">
                  <c:v>9895</c:v>
                </c:pt>
                <c:pt idx="132">
                  <c:v>11850</c:v>
                </c:pt>
                <c:pt idx="133">
                  <c:v>12170</c:v>
                </c:pt>
                <c:pt idx="134">
                  <c:v>15040</c:v>
                </c:pt>
                <c:pt idx="135">
                  <c:v>15510</c:v>
                </c:pt>
                <c:pt idx="136">
                  <c:v>18150</c:v>
                </c:pt>
                <c:pt idx="137">
                  <c:v>18620</c:v>
                </c:pt>
                <c:pt idx="138">
                  <c:v>5118</c:v>
                </c:pt>
                <c:pt idx="139">
                  <c:v>7053</c:v>
                </c:pt>
                <c:pt idx="140">
                  <c:v>7603</c:v>
                </c:pt>
                <c:pt idx="141">
                  <c:v>7126</c:v>
                </c:pt>
                <c:pt idx="142">
                  <c:v>7775</c:v>
                </c:pt>
                <c:pt idx="143">
                  <c:v>9960</c:v>
                </c:pt>
                <c:pt idx="144">
                  <c:v>9233</c:v>
                </c:pt>
                <c:pt idx="145">
                  <c:v>11259</c:v>
                </c:pt>
                <c:pt idx="146">
                  <c:v>7463</c:v>
                </c:pt>
                <c:pt idx="147">
                  <c:v>10198</c:v>
                </c:pt>
                <c:pt idx="148">
                  <c:v>8013</c:v>
                </c:pt>
                <c:pt idx="149">
                  <c:v>11694</c:v>
                </c:pt>
                <c:pt idx="150">
                  <c:v>5348</c:v>
                </c:pt>
                <c:pt idx="151">
                  <c:v>6338</c:v>
                </c:pt>
                <c:pt idx="152">
                  <c:v>6488</c:v>
                </c:pt>
                <c:pt idx="153">
                  <c:v>6918</c:v>
                </c:pt>
                <c:pt idx="154">
                  <c:v>7898</c:v>
                </c:pt>
                <c:pt idx="155">
                  <c:v>8778</c:v>
                </c:pt>
                <c:pt idx="156">
                  <c:v>6938</c:v>
                </c:pt>
                <c:pt idx="157">
                  <c:v>7198</c:v>
                </c:pt>
                <c:pt idx="158">
                  <c:v>7898</c:v>
                </c:pt>
                <c:pt idx="159">
                  <c:v>7788</c:v>
                </c:pt>
                <c:pt idx="160">
                  <c:v>7738</c:v>
                </c:pt>
                <c:pt idx="161">
                  <c:v>8358</c:v>
                </c:pt>
                <c:pt idx="162">
                  <c:v>9258</c:v>
                </c:pt>
                <c:pt idx="163">
                  <c:v>8058</c:v>
                </c:pt>
                <c:pt idx="164">
                  <c:v>8238</c:v>
                </c:pt>
                <c:pt idx="165">
                  <c:v>9298</c:v>
                </c:pt>
                <c:pt idx="166">
                  <c:v>9538</c:v>
                </c:pt>
                <c:pt idx="167">
                  <c:v>8449</c:v>
                </c:pt>
                <c:pt idx="168">
                  <c:v>9639</c:v>
                </c:pt>
                <c:pt idx="169">
                  <c:v>9989</c:v>
                </c:pt>
                <c:pt idx="170">
                  <c:v>11199</c:v>
                </c:pt>
                <c:pt idx="171">
                  <c:v>11549</c:v>
                </c:pt>
                <c:pt idx="172">
                  <c:v>17669</c:v>
                </c:pt>
                <c:pt idx="173">
                  <c:v>8948</c:v>
                </c:pt>
                <c:pt idx="174">
                  <c:v>10698</c:v>
                </c:pt>
                <c:pt idx="175">
                  <c:v>9988</c:v>
                </c:pt>
                <c:pt idx="176">
                  <c:v>10898</c:v>
                </c:pt>
                <c:pt idx="177">
                  <c:v>11248</c:v>
                </c:pt>
                <c:pt idx="178">
                  <c:v>16558</c:v>
                </c:pt>
                <c:pt idx="179">
                  <c:v>15998</c:v>
                </c:pt>
                <c:pt idx="180">
                  <c:v>15690</c:v>
                </c:pt>
                <c:pt idx="181">
                  <c:v>15750</c:v>
                </c:pt>
                <c:pt idx="182">
                  <c:v>7775</c:v>
                </c:pt>
                <c:pt idx="183">
                  <c:v>7975</c:v>
                </c:pt>
                <c:pt idx="184">
                  <c:v>7995</c:v>
                </c:pt>
                <c:pt idx="185">
                  <c:v>8195</c:v>
                </c:pt>
                <c:pt idx="186">
                  <c:v>8495</c:v>
                </c:pt>
                <c:pt idx="187">
                  <c:v>9495</c:v>
                </c:pt>
                <c:pt idx="188">
                  <c:v>9995</c:v>
                </c:pt>
                <c:pt idx="189">
                  <c:v>11595</c:v>
                </c:pt>
                <c:pt idx="190">
                  <c:v>9980</c:v>
                </c:pt>
                <c:pt idx="191">
                  <c:v>13295</c:v>
                </c:pt>
                <c:pt idx="192">
                  <c:v>13845</c:v>
                </c:pt>
                <c:pt idx="193">
                  <c:v>12290</c:v>
                </c:pt>
                <c:pt idx="194">
                  <c:v>12940</c:v>
                </c:pt>
                <c:pt idx="195">
                  <c:v>13415</c:v>
                </c:pt>
                <c:pt idx="196">
                  <c:v>15985</c:v>
                </c:pt>
                <c:pt idx="197">
                  <c:v>16515</c:v>
                </c:pt>
                <c:pt idx="198">
                  <c:v>18420</c:v>
                </c:pt>
                <c:pt idx="199">
                  <c:v>18950</c:v>
                </c:pt>
                <c:pt idx="200">
                  <c:v>16845</c:v>
                </c:pt>
                <c:pt idx="201">
                  <c:v>19045</c:v>
                </c:pt>
                <c:pt idx="202">
                  <c:v>21485</c:v>
                </c:pt>
                <c:pt idx="203">
                  <c:v>22470</c:v>
                </c:pt>
                <c:pt idx="204">
                  <c:v>22625</c:v>
                </c:pt>
              </c:numCache>
            </c:numRef>
          </c:yVal>
          <c:smooth val="0"/>
          <c:extLst>
            <c:ext xmlns:c16="http://schemas.microsoft.com/office/drawing/2014/chart" uri="{C3380CC4-5D6E-409C-BE32-E72D297353CC}">
              <c16:uniqueId val="{00000000-74D5-4C5A-AAA4-525CAADA63A6}"/>
            </c:ext>
          </c:extLst>
        </c:ser>
        <c:ser>
          <c:idx val="1"/>
          <c:order val="1"/>
          <c:tx>
            <c:v>Predicted price</c:v>
          </c:tx>
          <c:spPr>
            <a:ln w="19050">
              <a:noFill/>
            </a:ln>
          </c:spPr>
          <c:xVal>
            <c:numRef>
              <c:f>[6]Sheet1!$A$2:$A$206</c:f>
              <c:numCache>
                <c:formatCode>General</c:formatCode>
                <c:ptCount val="205"/>
                <c:pt idx="0">
                  <c:v>168.8</c:v>
                </c:pt>
                <c:pt idx="1">
                  <c:v>168.8</c:v>
                </c:pt>
                <c:pt idx="2">
                  <c:v>171.2</c:v>
                </c:pt>
                <c:pt idx="3">
                  <c:v>176.6</c:v>
                </c:pt>
                <c:pt idx="4">
                  <c:v>176.6</c:v>
                </c:pt>
                <c:pt idx="5">
                  <c:v>177.3</c:v>
                </c:pt>
                <c:pt idx="6">
                  <c:v>192.7</c:v>
                </c:pt>
                <c:pt idx="7">
                  <c:v>192.7</c:v>
                </c:pt>
                <c:pt idx="8">
                  <c:v>192.7</c:v>
                </c:pt>
                <c:pt idx="9">
                  <c:v>178.2</c:v>
                </c:pt>
                <c:pt idx="10">
                  <c:v>176.8</c:v>
                </c:pt>
                <c:pt idx="11">
                  <c:v>176.8</c:v>
                </c:pt>
                <c:pt idx="12">
                  <c:v>176.8</c:v>
                </c:pt>
                <c:pt idx="13">
                  <c:v>176.8</c:v>
                </c:pt>
                <c:pt idx="14">
                  <c:v>189</c:v>
                </c:pt>
                <c:pt idx="15">
                  <c:v>189</c:v>
                </c:pt>
                <c:pt idx="16">
                  <c:v>193.8</c:v>
                </c:pt>
                <c:pt idx="17">
                  <c:v>197</c:v>
                </c:pt>
                <c:pt idx="18">
                  <c:v>141.1</c:v>
                </c:pt>
                <c:pt idx="19">
                  <c:v>155.9</c:v>
                </c:pt>
                <c:pt idx="20">
                  <c:v>158.80000000000001</c:v>
                </c:pt>
                <c:pt idx="21">
                  <c:v>157.30000000000001</c:v>
                </c:pt>
                <c:pt idx="22">
                  <c:v>157.30000000000001</c:v>
                </c:pt>
                <c:pt idx="23">
                  <c:v>157.30000000000001</c:v>
                </c:pt>
                <c:pt idx="24">
                  <c:v>157.30000000000001</c:v>
                </c:pt>
                <c:pt idx="25">
                  <c:v>157.30000000000001</c:v>
                </c:pt>
                <c:pt idx="26">
                  <c:v>157.30000000000001</c:v>
                </c:pt>
                <c:pt idx="27">
                  <c:v>157.30000000000001</c:v>
                </c:pt>
                <c:pt idx="28">
                  <c:v>174.6</c:v>
                </c:pt>
                <c:pt idx="29">
                  <c:v>173.2</c:v>
                </c:pt>
                <c:pt idx="30">
                  <c:v>144.6</c:v>
                </c:pt>
                <c:pt idx="31">
                  <c:v>144.6</c:v>
                </c:pt>
                <c:pt idx="32">
                  <c:v>150</c:v>
                </c:pt>
                <c:pt idx="33">
                  <c:v>150</c:v>
                </c:pt>
                <c:pt idx="34">
                  <c:v>150</c:v>
                </c:pt>
                <c:pt idx="35">
                  <c:v>163.4</c:v>
                </c:pt>
                <c:pt idx="36">
                  <c:v>157.1</c:v>
                </c:pt>
                <c:pt idx="37">
                  <c:v>167.5</c:v>
                </c:pt>
                <c:pt idx="38">
                  <c:v>167.5</c:v>
                </c:pt>
                <c:pt idx="39">
                  <c:v>175.4</c:v>
                </c:pt>
                <c:pt idx="40">
                  <c:v>175.4</c:v>
                </c:pt>
                <c:pt idx="41">
                  <c:v>175.4</c:v>
                </c:pt>
                <c:pt idx="42">
                  <c:v>169.1</c:v>
                </c:pt>
                <c:pt idx="43">
                  <c:v>170.7</c:v>
                </c:pt>
                <c:pt idx="44">
                  <c:v>155.9</c:v>
                </c:pt>
                <c:pt idx="45">
                  <c:v>155.9</c:v>
                </c:pt>
                <c:pt idx="46">
                  <c:v>172.6</c:v>
                </c:pt>
                <c:pt idx="47">
                  <c:v>199.6</c:v>
                </c:pt>
                <c:pt idx="48">
                  <c:v>199.6</c:v>
                </c:pt>
                <c:pt idx="49">
                  <c:v>191.7</c:v>
                </c:pt>
                <c:pt idx="50">
                  <c:v>159.1</c:v>
                </c:pt>
                <c:pt idx="51">
                  <c:v>159.1</c:v>
                </c:pt>
                <c:pt idx="52">
                  <c:v>159.1</c:v>
                </c:pt>
                <c:pt idx="53">
                  <c:v>166.8</c:v>
                </c:pt>
                <c:pt idx="54">
                  <c:v>166.8</c:v>
                </c:pt>
                <c:pt idx="55">
                  <c:v>169</c:v>
                </c:pt>
                <c:pt idx="56">
                  <c:v>169</c:v>
                </c:pt>
                <c:pt idx="57">
                  <c:v>169</c:v>
                </c:pt>
                <c:pt idx="58">
                  <c:v>169</c:v>
                </c:pt>
                <c:pt idx="59">
                  <c:v>177.8</c:v>
                </c:pt>
                <c:pt idx="60">
                  <c:v>177.8</c:v>
                </c:pt>
                <c:pt idx="61">
                  <c:v>177.8</c:v>
                </c:pt>
                <c:pt idx="62">
                  <c:v>177.8</c:v>
                </c:pt>
                <c:pt idx="63">
                  <c:v>177.8</c:v>
                </c:pt>
                <c:pt idx="64">
                  <c:v>177.8</c:v>
                </c:pt>
                <c:pt idx="65">
                  <c:v>175</c:v>
                </c:pt>
                <c:pt idx="66">
                  <c:v>175</c:v>
                </c:pt>
                <c:pt idx="67">
                  <c:v>190.9</c:v>
                </c:pt>
                <c:pt idx="68">
                  <c:v>190.9</c:v>
                </c:pt>
                <c:pt idx="69">
                  <c:v>187.5</c:v>
                </c:pt>
                <c:pt idx="70">
                  <c:v>202.6</c:v>
                </c:pt>
                <c:pt idx="71">
                  <c:v>202.6</c:v>
                </c:pt>
                <c:pt idx="72">
                  <c:v>180.3</c:v>
                </c:pt>
                <c:pt idx="73">
                  <c:v>208.1</c:v>
                </c:pt>
                <c:pt idx="74">
                  <c:v>199.2</c:v>
                </c:pt>
                <c:pt idx="75">
                  <c:v>178.4</c:v>
                </c:pt>
                <c:pt idx="76">
                  <c:v>157.30000000000001</c:v>
                </c:pt>
                <c:pt idx="77">
                  <c:v>157.30000000000001</c:v>
                </c:pt>
                <c:pt idx="78">
                  <c:v>157.30000000000001</c:v>
                </c:pt>
                <c:pt idx="79">
                  <c:v>157.30000000000001</c:v>
                </c:pt>
                <c:pt idx="80">
                  <c:v>173</c:v>
                </c:pt>
                <c:pt idx="81">
                  <c:v>173</c:v>
                </c:pt>
                <c:pt idx="82">
                  <c:v>173.2</c:v>
                </c:pt>
                <c:pt idx="83">
                  <c:v>173.2</c:v>
                </c:pt>
                <c:pt idx="84">
                  <c:v>173.2</c:v>
                </c:pt>
                <c:pt idx="85">
                  <c:v>172.4</c:v>
                </c:pt>
                <c:pt idx="86">
                  <c:v>172.4</c:v>
                </c:pt>
                <c:pt idx="87">
                  <c:v>172.4</c:v>
                </c:pt>
                <c:pt idx="88">
                  <c:v>172.4</c:v>
                </c:pt>
                <c:pt idx="89">
                  <c:v>165.3</c:v>
                </c:pt>
                <c:pt idx="90">
                  <c:v>165.3</c:v>
                </c:pt>
                <c:pt idx="91">
                  <c:v>165.3</c:v>
                </c:pt>
                <c:pt idx="92">
                  <c:v>165.3</c:v>
                </c:pt>
                <c:pt idx="93">
                  <c:v>170.2</c:v>
                </c:pt>
                <c:pt idx="94">
                  <c:v>165.3</c:v>
                </c:pt>
                <c:pt idx="95">
                  <c:v>165.6</c:v>
                </c:pt>
                <c:pt idx="96">
                  <c:v>165.3</c:v>
                </c:pt>
                <c:pt idx="97">
                  <c:v>170.2</c:v>
                </c:pt>
                <c:pt idx="98">
                  <c:v>162.4</c:v>
                </c:pt>
                <c:pt idx="99">
                  <c:v>173.4</c:v>
                </c:pt>
                <c:pt idx="100">
                  <c:v>173.4</c:v>
                </c:pt>
                <c:pt idx="101">
                  <c:v>181.7</c:v>
                </c:pt>
                <c:pt idx="102">
                  <c:v>184.6</c:v>
                </c:pt>
                <c:pt idx="103">
                  <c:v>184.6</c:v>
                </c:pt>
                <c:pt idx="104">
                  <c:v>170.7</c:v>
                </c:pt>
                <c:pt idx="105">
                  <c:v>170.7</c:v>
                </c:pt>
                <c:pt idx="106">
                  <c:v>178.5</c:v>
                </c:pt>
                <c:pt idx="107">
                  <c:v>186.7</c:v>
                </c:pt>
                <c:pt idx="108">
                  <c:v>186.7</c:v>
                </c:pt>
                <c:pt idx="109">
                  <c:v>198.9</c:v>
                </c:pt>
                <c:pt idx="110">
                  <c:v>198.9</c:v>
                </c:pt>
                <c:pt idx="111">
                  <c:v>186.7</c:v>
                </c:pt>
                <c:pt idx="112">
                  <c:v>186.7</c:v>
                </c:pt>
                <c:pt idx="113">
                  <c:v>198.9</c:v>
                </c:pt>
                <c:pt idx="114">
                  <c:v>198.9</c:v>
                </c:pt>
                <c:pt idx="115">
                  <c:v>186.7</c:v>
                </c:pt>
                <c:pt idx="116">
                  <c:v>186.7</c:v>
                </c:pt>
                <c:pt idx="117">
                  <c:v>186.7</c:v>
                </c:pt>
                <c:pt idx="118">
                  <c:v>157.30000000000001</c:v>
                </c:pt>
                <c:pt idx="119">
                  <c:v>157.30000000000001</c:v>
                </c:pt>
                <c:pt idx="120">
                  <c:v>157.30000000000001</c:v>
                </c:pt>
                <c:pt idx="121">
                  <c:v>167.3</c:v>
                </c:pt>
                <c:pt idx="122">
                  <c:v>167.3</c:v>
                </c:pt>
                <c:pt idx="123">
                  <c:v>174.6</c:v>
                </c:pt>
                <c:pt idx="124">
                  <c:v>173.2</c:v>
                </c:pt>
                <c:pt idx="125">
                  <c:v>168.9</c:v>
                </c:pt>
                <c:pt idx="126">
                  <c:v>168.9</c:v>
                </c:pt>
                <c:pt idx="127">
                  <c:v>168.9</c:v>
                </c:pt>
                <c:pt idx="128">
                  <c:v>168.9</c:v>
                </c:pt>
                <c:pt idx="129">
                  <c:v>175.7</c:v>
                </c:pt>
                <c:pt idx="130">
                  <c:v>181.5</c:v>
                </c:pt>
                <c:pt idx="131">
                  <c:v>176.8</c:v>
                </c:pt>
                <c:pt idx="132">
                  <c:v>186.6</c:v>
                </c:pt>
                <c:pt idx="133">
                  <c:v>186.6</c:v>
                </c:pt>
                <c:pt idx="134">
                  <c:v>186.6</c:v>
                </c:pt>
                <c:pt idx="135">
                  <c:v>186.6</c:v>
                </c:pt>
                <c:pt idx="136">
                  <c:v>186.6</c:v>
                </c:pt>
                <c:pt idx="137">
                  <c:v>186.6</c:v>
                </c:pt>
                <c:pt idx="138">
                  <c:v>156.9</c:v>
                </c:pt>
                <c:pt idx="139">
                  <c:v>157.9</c:v>
                </c:pt>
                <c:pt idx="140">
                  <c:v>157.30000000000001</c:v>
                </c:pt>
                <c:pt idx="141">
                  <c:v>172</c:v>
                </c:pt>
                <c:pt idx="142">
                  <c:v>172</c:v>
                </c:pt>
                <c:pt idx="143">
                  <c:v>172</c:v>
                </c:pt>
                <c:pt idx="144">
                  <c:v>172</c:v>
                </c:pt>
                <c:pt idx="145">
                  <c:v>172</c:v>
                </c:pt>
                <c:pt idx="146">
                  <c:v>173.5</c:v>
                </c:pt>
                <c:pt idx="147">
                  <c:v>173.5</c:v>
                </c:pt>
                <c:pt idx="148">
                  <c:v>173.6</c:v>
                </c:pt>
                <c:pt idx="149">
                  <c:v>173.6</c:v>
                </c:pt>
                <c:pt idx="150">
                  <c:v>158.69999999999999</c:v>
                </c:pt>
                <c:pt idx="151">
                  <c:v>158.69999999999999</c:v>
                </c:pt>
                <c:pt idx="152">
                  <c:v>158.69999999999999</c:v>
                </c:pt>
                <c:pt idx="153">
                  <c:v>169.7</c:v>
                </c:pt>
                <c:pt idx="154">
                  <c:v>169.7</c:v>
                </c:pt>
                <c:pt idx="155">
                  <c:v>169.7</c:v>
                </c:pt>
                <c:pt idx="156">
                  <c:v>166.3</c:v>
                </c:pt>
                <c:pt idx="157">
                  <c:v>166.3</c:v>
                </c:pt>
                <c:pt idx="158">
                  <c:v>166.3</c:v>
                </c:pt>
                <c:pt idx="159">
                  <c:v>166.3</c:v>
                </c:pt>
                <c:pt idx="160">
                  <c:v>166.3</c:v>
                </c:pt>
                <c:pt idx="161">
                  <c:v>166.3</c:v>
                </c:pt>
                <c:pt idx="162">
                  <c:v>166.3</c:v>
                </c:pt>
                <c:pt idx="163">
                  <c:v>168.7</c:v>
                </c:pt>
                <c:pt idx="164">
                  <c:v>168.7</c:v>
                </c:pt>
                <c:pt idx="165">
                  <c:v>168.7</c:v>
                </c:pt>
                <c:pt idx="166">
                  <c:v>168.7</c:v>
                </c:pt>
                <c:pt idx="167">
                  <c:v>176.2</c:v>
                </c:pt>
                <c:pt idx="168">
                  <c:v>176.2</c:v>
                </c:pt>
                <c:pt idx="169">
                  <c:v>176.2</c:v>
                </c:pt>
                <c:pt idx="170">
                  <c:v>176.2</c:v>
                </c:pt>
                <c:pt idx="171">
                  <c:v>176.2</c:v>
                </c:pt>
                <c:pt idx="172">
                  <c:v>176.2</c:v>
                </c:pt>
                <c:pt idx="173">
                  <c:v>175.6</c:v>
                </c:pt>
                <c:pt idx="174">
                  <c:v>175.6</c:v>
                </c:pt>
                <c:pt idx="175">
                  <c:v>175.6</c:v>
                </c:pt>
                <c:pt idx="176">
                  <c:v>175.6</c:v>
                </c:pt>
                <c:pt idx="177">
                  <c:v>175.6</c:v>
                </c:pt>
                <c:pt idx="178">
                  <c:v>183.5</c:v>
                </c:pt>
                <c:pt idx="179">
                  <c:v>183.5</c:v>
                </c:pt>
                <c:pt idx="180">
                  <c:v>187.8</c:v>
                </c:pt>
                <c:pt idx="181">
                  <c:v>187.8</c:v>
                </c:pt>
                <c:pt idx="182">
                  <c:v>171.7</c:v>
                </c:pt>
                <c:pt idx="183">
                  <c:v>171.7</c:v>
                </c:pt>
                <c:pt idx="184">
                  <c:v>171.7</c:v>
                </c:pt>
                <c:pt idx="185">
                  <c:v>171.7</c:v>
                </c:pt>
                <c:pt idx="186">
                  <c:v>171.7</c:v>
                </c:pt>
                <c:pt idx="187">
                  <c:v>171.7</c:v>
                </c:pt>
                <c:pt idx="188">
                  <c:v>171.7</c:v>
                </c:pt>
                <c:pt idx="189">
                  <c:v>159.30000000000001</c:v>
                </c:pt>
                <c:pt idx="190">
                  <c:v>165.7</c:v>
                </c:pt>
                <c:pt idx="191">
                  <c:v>180.2</c:v>
                </c:pt>
                <c:pt idx="192">
                  <c:v>180.2</c:v>
                </c:pt>
                <c:pt idx="193">
                  <c:v>183.1</c:v>
                </c:pt>
                <c:pt idx="194">
                  <c:v>188.8</c:v>
                </c:pt>
                <c:pt idx="195">
                  <c:v>188.8</c:v>
                </c:pt>
                <c:pt idx="196">
                  <c:v>188.8</c:v>
                </c:pt>
                <c:pt idx="197">
                  <c:v>188.8</c:v>
                </c:pt>
                <c:pt idx="198">
                  <c:v>188.8</c:v>
                </c:pt>
                <c:pt idx="199">
                  <c:v>188.8</c:v>
                </c:pt>
                <c:pt idx="200">
                  <c:v>188.8</c:v>
                </c:pt>
                <c:pt idx="201">
                  <c:v>188.8</c:v>
                </c:pt>
                <c:pt idx="202">
                  <c:v>188.8</c:v>
                </c:pt>
                <c:pt idx="203">
                  <c:v>188.8</c:v>
                </c:pt>
                <c:pt idx="204">
                  <c:v>188.8</c:v>
                </c:pt>
              </c:numCache>
            </c:numRef>
          </c:xVal>
          <c:yVal>
            <c:numRef>
              <c:f>Regression!$B$28:$B$232</c:f>
              <c:numCache>
                <c:formatCode>General</c:formatCode>
                <c:ptCount val="205"/>
                <c:pt idx="0">
                  <c:v>13939.017255852632</c:v>
                </c:pt>
                <c:pt idx="1">
                  <c:v>13939.017255852632</c:v>
                </c:pt>
                <c:pt idx="2">
                  <c:v>17221.656549838895</c:v>
                </c:pt>
                <c:pt idx="3">
                  <c:v>10149.096279445497</c:v>
                </c:pt>
                <c:pt idx="4">
                  <c:v>16670.407683904774</c:v>
                </c:pt>
                <c:pt idx="5">
                  <c:v>12732.584758150741</c:v>
                </c:pt>
                <c:pt idx="6">
                  <c:v>18418.905438746857</c:v>
                </c:pt>
                <c:pt idx="7">
                  <c:v>19855.906227343265</c:v>
                </c:pt>
                <c:pt idx="8">
                  <c:v>21518.204115261051</c:v>
                </c:pt>
                <c:pt idx="9">
                  <c:v>21366.226985010861</c:v>
                </c:pt>
                <c:pt idx="10">
                  <c:v>9765.9663548660828</c:v>
                </c:pt>
                <c:pt idx="11">
                  <c:v>9765.9663548660828</c:v>
                </c:pt>
                <c:pt idx="12">
                  <c:v>13881.014067664892</c:v>
                </c:pt>
                <c:pt idx="13">
                  <c:v>14599.514461963099</c:v>
                </c:pt>
                <c:pt idx="14">
                  <c:v>18064.342725823728</c:v>
                </c:pt>
                <c:pt idx="15">
                  <c:v>20350.480344045289</c:v>
                </c:pt>
                <c:pt idx="16">
                  <c:v>23113.189168910623</c:v>
                </c:pt>
                <c:pt idx="17">
                  <c:v>25918.924372410962</c:v>
                </c:pt>
                <c:pt idx="18">
                  <c:v>-755.82761173564722</c:v>
                </c:pt>
                <c:pt idx="19">
                  <c:v>5393.5233388401284</c:v>
                </c:pt>
                <c:pt idx="20">
                  <c:v>5479.5186548410675</c:v>
                </c:pt>
                <c:pt idx="21">
                  <c:v>5772.3704318124364</c:v>
                </c:pt>
                <c:pt idx="22">
                  <c:v>5772.3704318124364</c:v>
                </c:pt>
                <c:pt idx="23">
                  <c:v>9064.4086020514842</c:v>
                </c:pt>
                <c:pt idx="24">
                  <c:v>7023.2650516855538</c:v>
                </c:pt>
                <c:pt idx="25">
                  <c:v>7310.6652094048331</c:v>
                </c:pt>
                <c:pt idx="26">
                  <c:v>7310.6652094048331</c:v>
                </c:pt>
                <c:pt idx="27">
                  <c:v>9949.5212030091498</c:v>
                </c:pt>
                <c:pt idx="28">
                  <c:v>10009.349772848625</c:v>
                </c:pt>
                <c:pt idx="29">
                  <c:v>18129.272273803592</c:v>
                </c:pt>
                <c:pt idx="30">
                  <c:v>5348.3960852675264</c:v>
                </c:pt>
                <c:pt idx="31">
                  <c:v>6733.1422997331574</c:v>
                </c:pt>
                <c:pt idx="32">
                  <c:v>5797.7588869058382</c:v>
                </c:pt>
                <c:pt idx="33">
                  <c:v>7143.3141707733848</c:v>
                </c:pt>
                <c:pt idx="34">
                  <c:v>7352.3324672964991</c:v>
                </c:pt>
                <c:pt idx="35">
                  <c:v>5752.4413417573596</c:v>
                </c:pt>
                <c:pt idx="36">
                  <c:v>5482.1857079651454</c:v>
                </c:pt>
                <c:pt idx="37">
                  <c:v>9508.4996198116205</c:v>
                </c:pt>
                <c:pt idx="38">
                  <c:v>10200.872727044436</c:v>
                </c:pt>
                <c:pt idx="39">
                  <c:v>9137.1274083802455</c:v>
                </c:pt>
                <c:pt idx="40">
                  <c:v>7874.6756141041515</c:v>
                </c:pt>
                <c:pt idx="41">
                  <c:v>11240.37401714408</c:v>
                </c:pt>
                <c:pt idx="42">
                  <c:v>11399.76271916477</c:v>
                </c:pt>
                <c:pt idx="43">
                  <c:v>7647.7999501185368</c:v>
                </c:pt>
                <c:pt idx="44">
                  <c:v>5393.5233388401284</c:v>
                </c:pt>
                <c:pt idx="45">
                  <c:v>5850.7508624844377</c:v>
                </c:pt>
                <c:pt idx="46">
                  <c:v>15951.316512845628</c:v>
                </c:pt>
                <c:pt idx="47">
                  <c:v>32966.042514157343</c:v>
                </c:pt>
                <c:pt idx="48">
                  <c:v>32966.042514157343</c:v>
                </c:pt>
                <c:pt idx="49">
                  <c:v>34811.109082560281</c:v>
                </c:pt>
                <c:pt idx="50">
                  <c:v>5018.7749948276723</c:v>
                </c:pt>
                <c:pt idx="51">
                  <c:v>5149.4114301546178</c:v>
                </c:pt>
                <c:pt idx="52">
                  <c:v>5214.7296478180906</c:v>
                </c:pt>
                <c:pt idx="53">
                  <c:v>4751.5898722796701</c:v>
                </c:pt>
                <c:pt idx="54">
                  <c:v>4816.9080899431428</c:v>
                </c:pt>
                <c:pt idx="55">
                  <c:v>12744.846719847432</c:v>
                </c:pt>
                <c:pt idx="56">
                  <c:v>12744.846719847432</c:v>
                </c:pt>
                <c:pt idx="57">
                  <c:v>12810.164937510905</c:v>
                </c:pt>
                <c:pt idx="58">
                  <c:v>14312.483943770789</c:v>
                </c:pt>
                <c:pt idx="59">
                  <c:v>11047.822522963317</c:v>
                </c:pt>
                <c:pt idx="60">
                  <c:v>10815.486085699555</c:v>
                </c:pt>
                <c:pt idx="61">
                  <c:v>11047.822522963317</c:v>
                </c:pt>
                <c:pt idx="62">
                  <c:v>10815.486085699555</c:v>
                </c:pt>
                <c:pt idx="63">
                  <c:v>11246.586322278476</c:v>
                </c:pt>
                <c:pt idx="64">
                  <c:v>11011.440738689973</c:v>
                </c:pt>
                <c:pt idx="65">
                  <c:v>14593.397314349637</c:v>
                </c:pt>
                <c:pt idx="66">
                  <c:v>14985.306620330473</c:v>
                </c:pt>
                <c:pt idx="67">
                  <c:v>26290.37448434097</c:v>
                </c:pt>
                <c:pt idx="68">
                  <c:v>28677.197072147264</c:v>
                </c:pt>
                <c:pt idx="69">
                  <c:v>26961.163841555641</c:v>
                </c:pt>
                <c:pt idx="70">
                  <c:v>29301.195730653017</c:v>
                </c:pt>
                <c:pt idx="71">
                  <c:v>28847.183366274276</c:v>
                </c:pt>
                <c:pt idx="72">
                  <c:v>31797.36577776587</c:v>
                </c:pt>
                <c:pt idx="73">
                  <c:v>30171.202189645948</c:v>
                </c:pt>
                <c:pt idx="74">
                  <c:v>29536.372365886204</c:v>
                </c:pt>
                <c:pt idx="75">
                  <c:v>18682.739423066585</c:v>
                </c:pt>
                <c:pt idx="76">
                  <c:v>6798.9944722965738</c:v>
                </c:pt>
                <c:pt idx="77">
                  <c:v>7138.6492041466336</c:v>
                </c:pt>
                <c:pt idx="78">
                  <c:v>7922.4678161083139</c:v>
                </c:pt>
                <c:pt idx="79">
                  <c:v>9286.4905421072908</c:v>
                </c:pt>
                <c:pt idx="80">
                  <c:v>11925.293412527226</c:v>
                </c:pt>
                <c:pt idx="81">
                  <c:v>11376.620384154048</c:v>
                </c:pt>
                <c:pt idx="82">
                  <c:v>18416.672431522875</c:v>
                </c:pt>
                <c:pt idx="83">
                  <c:v>19566.2730624</c:v>
                </c:pt>
                <c:pt idx="84">
                  <c:v>19631.59128006348</c:v>
                </c:pt>
                <c:pt idx="85">
                  <c:v>11253.648216137171</c:v>
                </c:pt>
                <c:pt idx="86">
                  <c:v>11776.193957444953</c:v>
                </c:pt>
                <c:pt idx="87">
                  <c:v>11750.066670379565</c:v>
                </c:pt>
                <c:pt idx="88">
                  <c:v>11750.066670379565</c:v>
                </c:pt>
                <c:pt idx="89">
                  <c:v>3769.2023687048713</c:v>
                </c:pt>
                <c:pt idx="90">
                  <c:v>5441.3487408897854</c:v>
                </c:pt>
                <c:pt idx="91">
                  <c:v>4148.0480311530155</c:v>
                </c:pt>
                <c:pt idx="92">
                  <c:v>4409.3209018069065</c:v>
                </c:pt>
                <c:pt idx="93">
                  <c:v>5216.0551177969501</c:v>
                </c:pt>
                <c:pt idx="94">
                  <c:v>4579.14826773194</c:v>
                </c:pt>
                <c:pt idx="95">
                  <c:v>5919.2638383116755</c:v>
                </c:pt>
                <c:pt idx="96">
                  <c:v>4840.421138385831</c:v>
                </c:pt>
                <c:pt idx="97">
                  <c:v>5385.88248372198</c:v>
                </c:pt>
                <c:pt idx="98">
                  <c:v>6067.6265071263333</c:v>
                </c:pt>
                <c:pt idx="99">
                  <c:v>9468.1133160082791</c:v>
                </c:pt>
                <c:pt idx="100">
                  <c:v>9180.7131582889961</c:v>
                </c:pt>
                <c:pt idx="101">
                  <c:v>19389.044708663896</c:v>
                </c:pt>
                <c:pt idx="102">
                  <c:v>21333.08955910262</c:v>
                </c:pt>
                <c:pt idx="103">
                  <c:v>18560.584977376202</c:v>
                </c:pt>
                <c:pt idx="104">
                  <c:v>23275.641035804663</c:v>
                </c:pt>
                <c:pt idx="105">
                  <c:v>24163.968796027897</c:v>
                </c:pt>
                <c:pt idx="106">
                  <c:v>23165.482168573297</c:v>
                </c:pt>
                <c:pt idx="107">
                  <c:v>18785.902984460328</c:v>
                </c:pt>
                <c:pt idx="108">
                  <c:v>21098.167889747274</c:v>
                </c:pt>
                <c:pt idx="109">
                  <c:v>19346.502048123304</c:v>
                </c:pt>
                <c:pt idx="110">
                  <c:v>21959.230754662236</c:v>
                </c:pt>
                <c:pt idx="111">
                  <c:v>19504.403378758529</c:v>
                </c:pt>
                <c:pt idx="112">
                  <c:v>21816.668284045481</c:v>
                </c:pt>
                <c:pt idx="113">
                  <c:v>20686.033026400546</c:v>
                </c:pt>
                <c:pt idx="114">
                  <c:v>22677.731148960436</c:v>
                </c:pt>
                <c:pt idx="115">
                  <c:v>19504.403378758529</c:v>
                </c:pt>
                <c:pt idx="116">
                  <c:v>21816.668284045481</c:v>
                </c:pt>
                <c:pt idx="117">
                  <c:v>20360.605975430899</c:v>
                </c:pt>
                <c:pt idx="118">
                  <c:v>6321.0434601856105</c:v>
                </c:pt>
                <c:pt idx="119">
                  <c:v>9064.4086020514842</c:v>
                </c:pt>
                <c:pt idx="120">
                  <c:v>7023.2650516855538</c:v>
                </c:pt>
                <c:pt idx="121">
                  <c:v>5968.4510901677022</c:v>
                </c:pt>
                <c:pt idx="122">
                  <c:v>8607.3070837720188</c:v>
                </c:pt>
                <c:pt idx="123">
                  <c:v>10009.349772848625</c:v>
                </c:pt>
                <c:pt idx="124">
                  <c:v>18220.717778532457</c:v>
                </c:pt>
                <c:pt idx="125">
                  <c:v>19841.789833755403</c:v>
                </c:pt>
                <c:pt idx="126">
                  <c:v>16490.937700640519</c:v>
                </c:pt>
                <c:pt idx="127">
                  <c:v>16490.937700640519</c:v>
                </c:pt>
                <c:pt idx="128">
                  <c:v>17065.738016079078</c:v>
                </c:pt>
                <c:pt idx="129">
                  <c:v>29745.922202752066</c:v>
                </c:pt>
                <c:pt idx="130">
                  <c:v>12642.75533781129</c:v>
                </c:pt>
                <c:pt idx="131">
                  <c:v>13228.914330384283</c:v>
                </c:pt>
                <c:pt idx="132">
                  <c:v>12742.462773075589</c:v>
                </c:pt>
                <c:pt idx="133">
                  <c:v>13225.81758378529</c:v>
                </c:pt>
                <c:pt idx="134">
                  <c:v>13382.581306177628</c:v>
                </c:pt>
                <c:pt idx="135">
                  <c:v>14048.827126345052</c:v>
                </c:pt>
                <c:pt idx="136">
                  <c:v>14702.009302979786</c:v>
                </c:pt>
                <c:pt idx="137">
                  <c:v>15211.491400754872</c:v>
                </c:pt>
                <c:pt idx="138">
                  <c:v>6877.5204940912954</c:v>
                </c:pt>
                <c:pt idx="139">
                  <c:v>7823.28143933299</c:v>
                </c:pt>
                <c:pt idx="140">
                  <c:v>9006.0117469646502</c:v>
                </c:pt>
                <c:pt idx="141">
                  <c:v>8151.3873185873526</c:v>
                </c:pt>
                <c:pt idx="142">
                  <c:v>8739.251277558611</c:v>
                </c:pt>
                <c:pt idx="143">
                  <c:v>10698.797807462808</c:v>
                </c:pt>
                <c:pt idx="144">
                  <c:v>10727.734240852937</c:v>
                </c:pt>
                <c:pt idx="145">
                  <c:v>12360.689682439766</c:v>
                </c:pt>
                <c:pt idx="146">
                  <c:v>9698.3413257074353</c:v>
                </c:pt>
                <c:pt idx="147">
                  <c:v>11853.842508602051</c:v>
                </c:pt>
                <c:pt idx="148">
                  <c:v>10793.834819569263</c:v>
                </c:pt>
                <c:pt idx="149">
                  <c:v>13798.472832089032</c:v>
                </c:pt>
                <c:pt idx="150">
                  <c:v>5708.8684439604622</c:v>
                </c:pt>
                <c:pt idx="151">
                  <c:v>6427.3688382586661</c:v>
                </c:pt>
                <c:pt idx="152">
                  <c:v>6100.7777499412987</c:v>
                </c:pt>
                <c:pt idx="153">
                  <c:v>6726.1507760304557</c:v>
                </c:pt>
                <c:pt idx="154">
                  <c:v>6856.7872113574012</c:v>
                </c:pt>
                <c:pt idx="155">
                  <c:v>17568.974908167002</c:v>
                </c:pt>
                <c:pt idx="156">
                  <c:v>7093.1347709935544</c:v>
                </c:pt>
                <c:pt idx="157">
                  <c:v>7521.0198483069071</c:v>
                </c:pt>
                <c:pt idx="158">
                  <c:v>9627.4816163363103</c:v>
                </c:pt>
                <c:pt idx="159">
                  <c:v>9689.5846747342148</c:v>
                </c:pt>
                <c:pt idx="160">
                  <c:v>7262.9621369185843</c:v>
                </c:pt>
                <c:pt idx="161">
                  <c:v>7690.847214231937</c:v>
                </c:pt>
                <c:pt idx="162">
                  <c:v>7925.9927978204396</c:v>
                </c:pt>
                <c:pt idx="163">
                  <c:v>7741.080855991102</c:v>
                </c:pt>
                <c:pt idx="164">
                  <c:v>8198.3083796354149</c:v>
                </c:pt>
                <c:pt idx="165">
                  <c:v>8995.1906351297876</c:v>
                </c:pt>
                <c:pt idx="166">
                  <c:v>9452.4181587741004</c:v>
                </c:pt>
                <c:pt idx="167">
                  <c:v>13088.454518480987</c:v>
                </c:pt>
                <c:pt idx="168">
                  <c:v>13036.19994435021</c:v>
                </c:pt>
                <c:pt idx="169">
                  <c:v>13232.154597340628</c:v>
                </c:pt>
                <c:pt idx="170">
                  <c:v>14904.300969525542</c:v>
                </c:pt>
                <c:pt idx="171">
                  <c:v>15361.528493169852</c:v>
                </c:pt>
                <c:pt idx="172">
                  <c:v>18460.624163213633</c:v>
                </c:pt>
                <c:pt idx="173">
                  <c:v>10186.073637531546</c:v>
                </c:pt>
                <c:pt idx="174">
                  <c:v>12197.87474156652</c:v>
                </c:pt>
                <c:pt idx="175">
                  <c:v>11646.18956039819</c:v>
                </c:pt>
                <c:pt idx="176">
                  <c:v>11335.674268408675</c:v>
                </c:pt>
                <c:pt idx="177">
                  <c:v>12220.989875836753</c:v>
                </c:pt>
                <c:pt idx="178">
                  <c:v>19522.55056671159</c:v>
                </c:pt>
                <c:pt idx="179">
                  <c:v>20045.09630801938</c:v>
                </c:pt>
                <c:pt idx="180">
                  <c:v>19388.983420718487</c:v>
                </c:pt>
                <c:pt idx="181">
                  <c:v>19650.256291372378</c:v>
                </c:pt>
                <c:pt idx="182">
                  <c:v>8791.1828678571401</c:v>
                </c:pt>
                <c:pt idx="183">
                  <c:v>8111.8734041570169</c:v>
                </c:pt>
                <c:pt idx="184">
                  <c:v>8830.3737984552245</c:v>
                </c:pt>
                <c:pt idx="185">
                  <c:v>8151.0643347551013</c:v>
                </c:pt>
                <c:pt idx="186">
                  <c:v>8974.0738773148623</c:v>
                </c:pt>
                <c:pt idx="187">
                  <c:v>9548.8741927534284</c:v>
                </c:pt>
                <c:pt idx="188">
                  <c:v>9300.6649656322297</c:v>
                </c:pt>
                <c:pt idx="189">
                  <c:v>9282.5660815274532</c:v>
                </c:pt>
                <c:pt idx="190">
                  <c:v>9177.0419883304203</c:v>
                </c:pt>
                <c:pt idx="191">
                  <c:v>14230.074082674269</c:v>
                </c:pt>
                <c:pt idx="192">
                  <c:v>13158.855312993313</c:v>
                </c:pt>
                <c:pt idx="193">
                  <c:v>12578.604808826829</c:v>
                </c:pt>
                <c:pt idx="194">
                  <c:v>16305.561781925906</c:v>
                </c:pt>
                <c:pt idx="195">
                  <c:v>17495.656413328281</c:v>
                </c:pt>
                <c:pt idx="196">
                  <c:v>16606.025583177885</c:v>
                </c:pt>
                <c:pt idx="197">
                  <c:v>17600.165561589842</c:v>
                </c:pt>
                <c:pt idx="198">
                  <c:v>18043.026371774293</c:v>
                </c:pt>
                <c:pt idx="199">
                  <c:v>19102.484567849722</c:v>
                </c:pt>
                <c:pt idx="200">
                  <c:v>18399.662761940748</c:v>
                </c:pt>
                <c:pt idx="201">
                  <c:v>19587.177682593621</c:v>
                </c:pt>
                <c:pt idx="202">
                  <c:v>19183.481373902421</c:v>
                </c:pt>
                <c:pt idx="203">
                  <c:v>21861.528298104826</c:v>
                </c:pt>
                <c:pt idx="204">
                  <c:v>19836.663550537156</c:v>
                </c:pt>
              </c:numCache>
            </c:numRef>
          </c:yVal>
          <c:smooth val="0"/>
          <c:extLst>
            <c:ext xmlns:c16="http://schemas.microsoft.com/office/drawing/2014/chart" uri="{C3380CC4-5D6E-409C-BE32-E72D297353CC}">
              <c16:uniqueId val="{00000001-74D5-4C5A-AAA4-525CAADA63A6}"/>
            </c:ext>
          </c:extLst>
        </c:ser>
        <c:dLbls>
          <c:showLegendKey val="0"/>
          <c:showVal val="0"/>
          <c:showCatName val="0"/>
          <c:showSerName val="0"/>
          <c:showPercent val="0"/>
          <c:showBubbleSize val="0"/>
        </c:dLbls>
        <c:axId val="1442903023"/>
        <c:axId val="1442895343"/>
      </c:scatterChart>
      <c:valAx>
        <c:axId val="1442903023"/>
        <c:scaling>
          <c:orientation val="minMax"/>
        </c:scaling>
        <c:delete val="0"/>
        <c:axPos val="b"/>
        <c:title>
          <c:tx>
            <c:rich>
              <a:bodyPr/>
              <a:lstStyle/>
              <a:p>
                <a:pPr>
                  <a:defRPr/>
                </a:pPr>
                <a:r>
                  <a:rPr lang="en-MY"/>
                  <a:t>carlength</a:t>
                </a:r>
              </a:p>
            </c:rich>
          </c:tx>
          <c:overlay val="0"/>
        </c:title>
        <c:numFmt formatCode="General" sourceLinked="1"/>
        <c:majorTickMark val="out"/>
        <c:minorTickMark val="none"/>
        <c:tickLblPos val="nextTo"/>
        <c:crossAx val="1442895343"/>
        <c:crosses val="autoZero"/>
        <c:crossBetween val="midCat"/>
      </c:valAx>
      <c:valAx>
        <c:axId val="1442895343"/>
        <c:scaling>
          <c:orientation val="minMax"/>
        </c:scaling>
        <c:delete val="0"/>
        <c:axPos val="l"/>
        <c:title>
          <c:tx>
            <c:rich>
              <a:bodyPr/>
              <a:lstStyle/>
              <a:p>
                <a:pPr>
                  <a:defRPr/>
                </a:pPr>
                <a:r>
                  <a:rPr lang="en-MY"/>
                  <a:t>price</a:t>
                </a:r>
              </a:p>
            </c:rich>
          </c:tx>
          <c:overlay val="0"/>
        </c:title>
        <c:numFmt formatCode="General" sourceLinked="1"/>
        <c:majorTickMark val="out"/>
        <c:minorTickMark val="none"/>
        <c:tickLblPos val="nextTo"/>
        <c:crossAx val="144290302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carwidth Line Fit  Plot</a:t>
            </a:r>
          </a:p>
        </c:rich>
      </c:tx>
      <c:overlay val="0"/>
    </c:title>
    <c:autoTitleDeleted val="0"/>
    <c:plotArea>
      <c:layout/>
      <c:scatterChart>
        <c:scatterStyle val="lineMarker"/>
        <c:varyColors val="0"/>
        <c:ser>
          <c:idx val="0"/>
          <c:order val="0"/>
          <c:tx>
            <c:v>price</c:v>
          </c:tx>
          <c:spPr>
            <a:ln w="19050">
              <a:noFill/>
            </a:ln>
          </c:spPr>
          <c:xVal>
            <c:numRef>
              <c:f>[6]Sheet1!$B$2:$B$206</c:f>
              <c:numCache>
                <c:formatCode>General</c:formatCode>
                <c:ptCount val="205"/>
                <c:pt idx="0">
                  <c:v>64.099999999999994</c:v>
                </c:pt>
                <c:pt idx="1">
                  <c:v>64.099999999999994</c:v>
                </c:pt>
                <c:pt idx="2">
                  <c:v>65.5</c:v>
                </c:pt>
                <c:pt idx="3">
                  <c:v>66.2</c:v>
                </c:pt>
                <c:pt idx="4">
                  <c:v>66.400000000000006</c:v>
                </c:pt>
                <c:pt idx="5">
                  <c:v>66.3</c:v>
                </c:pt>
                <c:pt idx="6">
                  <c:v>71.400000000000006</c:v>
                </c:pt>
                <c:pt idx="7">
                  <c:v>71.400000000000006</c:v>
                </c:pt>
                <c:pt idx="8">
                  <c:v>71.400000000000006</c:v>
                </c:pt>
                <c:pt idx="9">
                  <c:v>67.900000000000006</c:v>
                </c:pt>
                <c:pt idx="10">
                  <c:v>64.8</c:v>
                </c:pt>
                <c:pt idx="11">
                  <c:v>64.8</c:v>
                </c:pt>
                <c:pt idx="12">
                  <c:v>64.8</c:v>
                </c:pt>
                <c:pt idx="13">
                  <c:v>64.8</c:v>
                </c:pt>
                <c:pt idx="14">
                  <c:v>66.900000000000006</c:v>
                </c:pt>
                <c:pt idx="15">
                  <c:v>66.900000000000006</c:v>
                </c:pt>
                <c:pt idx="16">
                  <c:v>67.900000000000006</c:v>
                </c:pt>
                <c:pt idx="17">
                  <c:v>70.900000000000006</c:v>
                </c:pt>
                <c:pt idx="18">
                  <c:v>60.3</c:v>
                </c:pt>
                <c:pt idx="19">
                  <c:v>63.6</c:v>
                </c:pt>
                <c:pt idx="20">
                  <c:v>63.6</c:v>
                </c:pt>
                <c:pt idx="21">
                  <c:v>63.8</c:v>
                </c:pt>
                <c:pt idx="22">
                  <c:v>63.8</c:v>
                </c:pt>
                <c:pt idx="23">
                  <c:v>63.8</c:v>
                </c:pt>
                <c:pt idx="24">
                  <c:v>63.8</c:v>
                </c:pt>
                <c:pt idx="25">
                  <c:v>63.8</c:v>
                </c:pt>
                <c:pt idx="26">
                  <c:v>63.8</c:v>
                </c:pt>
                <c:pt idx="27">
                  <c:v>63.8</c:v>
                </c:pt>
                <c:pt idx="28">
                  <c:v>64.599999999999994</c:v>
                </c:pt>
                <c:pt idx="29">
                  <c:v>66.3</c:v>
                </c:pt>
                <c:pt idx="30">
                  <c:v>63.9</c:v>
                </c:pt>
                <c:pt idx="31">
                  <c:v>63.9</c:v>
                </c:pt>
                <c:pt idx="32">
                  <c:v>64</c:v>
                </c:pt>
                <c:pt idx="33">
                  <c:v>64</c:v>
                </c:pt>
                <c:pt idx="34">
                  <c:v>64</c:v>
                </c:pt>
                <c:pt idx="35">
                  <c:v>64</c:v>
                </c:pt>
                <c:pt idx="36">
                  <c:v>63.9</c:v>
                </c:pt>
                <c:pt idx="37">
                  <c:v>65.2</c:v>
                </c:pt>
                <c:pt idx="38">
                  <c:v>65.2</c:v>
                </c:pt>
                <c:pt idx="39">
                  <c:v>65.2</c:v>
                </c:pt>
                <c:pt idx="40">
                  <c:v>62.5</c:v>
                </c:pt>
                <c:pt idx="41">
                  <c:v>65.2</c:v>
                </c:pt>
                <c:pt idx="42">
                  <c:v>66</c:v>
                </c:pt>
                <c:pt idx="43">
                  <c:v>61.8</c:v>
                </c:pt>
                <c:pt idx="44">
                  <c:v>63.6</c:v>
                </c:pt>
                <c:pt idx="45">
                  <c:v>63.6</c:v>
                </c:pt>
                <c:pt idx="46">
                  <c:v>65.2</c:v>
                </c:pt>
                <c:pt idx="47">
                  <c:v>69.599999999999994</c:v>
                </c:pt>
                <c:pt idx="48">
                  <c:v>69.599999999999994</c:v>
                </c:pt>
                <c:pt idx="49">
                  <c:v>70.599999999999994</c:v>
                </c:pt>
                <c:pt idx="50">
                  <c:v>64.2</c:v>
                </c:pt>
                <c:pt idx="51">
                  <c:v>64.2</c:v>
                </c:pt>
                <c:pt idx="52">
                  <c:v>64.2</c:v>
                </c:pt>
                <c:pt idx="53">
                  <c:v>64.2</c:v>
                </c:pt>
                <c:pt idx="54">
                  <c:v>64.2</c:v>
                </c:pt>
                <c:pt idx="55">
                  <c:v>65.7</c:v>
                </c:pt>
                <c:pt idx="56">
                  <c:v>65.7</c:v>
                </c:pt>
                <c:pt idx="57">
                  <c:v>65.7</c:v>
                </c:pt>
                <c:pt idx="58">
                  <c:v>65.7</c:v>
                </c:pt>
                <c:pt idx="59">
                  <c:v>66.5</c:v>
                </c:pt>
                <c:pt idx="60">
                  <c:v>66.5</c:v>
                </c:pt>
                <c:pt idx="61">
                  <c:v>66.5</c:v>
                </c:pt>
                <c:pt idx="62">
                  <c:v>66.5</c:v>
                </c:pt>
                <c:pt idx="63">
                  <c:v>66.5</c:v>
                </c:pt>
                <c:pt idx="64">
                  <c:v>66.5</c:v>
                </c:pt>
                <c:pt idx="65">
                  <c:v>66.099999999999994</c:v>
                </c:pt>
                <c:pt idx="66">
                  <c:v>66.099999999999994</c:v>
                </c:pt>
                <c:pt idx="67">
                  <c:v>70.3</c:v>
                </c:pt>
                <c:pt idx="68">
                  <c:v>70.3</c:v>
                </c:pt>
                <c:pt idx="69">
                  <c:v>70.3</c:v>
                </c:pt>
                <c:pt idx="70">
                  <c:v>71.7</c:v>
                </c:pt>
                <c:pt idx="71">
                  <c:v>71.7</c:v>
                </c:pt>
                <c:pt idx="72">
                  <c:v>70.5</c:v>
                </c:pt>
                <c:pt idx="73">
                  <c:v>71.7</c:v>
                </c:pt>
                <c:pt idx="74">
                  <c:v>72</c:v>
                </c:pt>
                <c:pt idx="75">
                  <c:v>68</c:v>
                </c:pt>
                <c:pt idx="76">
                  <c:v>64.400000000000006</c:v>
                </c:pt>
                <c:pt idx="77">
                  <c:v>64.400000000000006</c:v>
                </c:pt>
                <c:pt idx="78">
                  <c:v>64.400000000000006</c:v>
                </c:pt>
                <c:pt idx="79">
                  <c:v>63.8</c:v>
                </c:pt>
                <c:pt idx="80">
                  <c:v>65.400000000000006</c:v>
                </c:pt>
                <c:pt idx="81">
                  <c:v>65.400000000000006</c:v>
                </c:pt>
                <c:pt idx="82">
                  <c:v>66.3</c:v>
                </c:pt>
                <c:pt idx="83">
                  <c:v>66.3</c:v>
                </c:pt>
                <c:pt idx="84">
                  <c:v>66.3</c:v>
                </c:pt>
                <c:pt idx="85">
                  <c:v>65.400000000000006</c:v>
                </c:pt>
                <c:pt idx="86">
                  <c:v>65.400000000000006</c:v>
                </c:pt>
                <c:pt idx="87">
                  <c:v>65.400000000000006</c:v>
                </c:pt>
                <c:pt idx="88">
                  <c:v>65.400000000000006</c:v>
                </c:pt>
                <c:pt idx="89">
                  <c:v>63.8</c:v>
                </c:pt>
                <c:pt idx="90">
                  <c:v>63.8</c:v>
                </c:pt>
                <c:pt idx="91">
                  <c:v>63.8</c:v>
                </c:pt>
                <c:pt idx="92">
                  <c:v>63.8</c:v>
                </c:pt>
                <c:pt idx="93">
                  <c:v>63.8</c:v>
                </c:pt>
                <c:pt idx="94">
                  <c:v>63.8</c:v>
                </c:pt>
                <c:pt idx="95">
                  <c:v>63.8</c:v>
                </c:pt>
                <c:pt idx="96">
                  <c:v>63.8</c:v>
                </c:pt>
                <c:pt idx="97">
                  <c:v>63.8</c:v>
                </c:pt>
                <c:pt idx="98">
                  <c:v>63.8</c:v>
                </c:pt>
                <c:pt idx="99">
                  <c:v>65.2</c:v>
                </c:pt>
                <c:pt idx="100">
                  <c:v>65.2</c:v>
                </c:pt>
                <c:pt idx="101">
                  <c:v>66.5</c:v>
                </c:pt>
                <c:pt idx="102">
                  <c:v>66.5</c:v>
                </c:pt>
                <c:pt idx="103">
                  <c:v>66.5</c:v>
                </c:pt>
                <c:pt idx="104">
                  <c:v>67.900000000000006</c:v>
                </c:pt>
                <c:pt idx="105">
                  <c:v>67.900000000000006</c:v>
                </c:pt>
                <c:pt idx="106">
                  <c:v>67.900000000000006</c:v>
                </c:pt>
                <c:pt idx="107">
                  <c:v>68.400000000000006</c:v>
                </c:pt>
                <c:pt idx="108">
                  <c:v>68.400000000000006</c:v>
                </c:pt>
                <c:pt idx="109">
                  <c:v>68.400000000000006</c:v>
                </c:pt>
                <c:pt idx="110">
                  <c:v>68.400000000000006</c:v>
                </c:pt>
                <c:pt idx="111">
                  <c:v>68.400000000000006</c:v>
                </c:pt>
                <c:pt idx="112">
                  <c:v>68.400000000000006</c:v>
                </c:pt>
                <c:pt idx="113">
                  <c:v>68.400000000000006</c:v>
                </c:pt>
                <c:pt idx="114">
                  <c:v>68.400000000000006</c:v>
                </c:pt>
                <c:pt idx="115">
                  <c:v>68.400000000000006</c:v>
                </c:pt>
                <c:pt idx="116">
                  <c:v>68.400000000000006</c:v>
                </c:pt>
                <c:pt idx="117">
                  <c:v>68.3</c:v>
                </c:pt>
                <c:pt idx="118">
                  <c:v>63.8</c:v>
                </c:pt>
                <c:pt idx="119">
                  <c:v>63.8</c:v>
                </c:pt>
                <c:pt idx="120">
                  <c:v>63.8</c:v>
                </c:pt>
                <c:pt idx="121">
                  <c:v>63.8</c:v>
                </c:pt>
                <c:pt idx="122">
                  <c:v>63.8</c:v>
                </c:pt>
                <c:pt idx="123">
                  <c:v>64.599999999999994</c:v>
                </c:pt>
                <c:pt idx="124">
                  <c:v>66.3</c:v>
                </c:pt>
                <c:pt idx="125">
                  <c:v>68.3</c:v>
                </c:pt>
                <c:pt idx="126">
                  <c:v>65</c:v>
                </c:pt>
                <c:pt idx="127">
                  <c:v>65</c:v>
                </c:pt>
                <c:pt idx="128">
                  <c:v>65</c:v>
                </c:pt>
                <c:pt idx="129">
                  <c:v>72.3</c:v>
                </c:pt>
                <c:pt idx="130">
                  <c:v>66.5</c:v>
                </c:pt>
                <c:pt idx="131">
                  <c:v>66.599999999999994</c:v>
                </c:pt>
                <c:pt idx="132">
                  <c:v>66.5</c:v>
                </c:pt>
                <c:pt idx="133">
                  <c:v>66.5</c:v>
                </c:pt>
                <c:pt idx="134">
                  <c:v>66.5</c:v>
                </c:pt>
                <c:pt idx="135">
                  <c:v>66.5</c:v>
                </c:pt>
                <c:pt idx="136">
                  <c:v>66.5</c:v>
                </c:pt>
                <c:pt idx="137">
                  <c:v>66.5</c:v>
                </c:pt>
                <c:pt idx="138">
                  <c:v>63.4</c:v>
                </c:pt>
                <c:pt idx="139">
                  <c:v>63.6</c:v>
                </c:pt>
                <c:pt idx="140">
                  <c:v>63.8</c:v>
                </c:pt>
                <c:pt idx="141">
                  <c:v>65.400000000000006</c:v>
                </c:pt>
                <c:pt idx="142">
                  <c:v>65.400000000000006</c:v>
                </c:pt>
                <c:pt idx="143">
                  <c:v>65.400000000000006</c:v>
                </c:pt>
                <c:pt idx="144">
                  <c:v>65.400000000000006</c:v>
                </c:pt>
                <c:pt idx="145">
                  <c:v>65.400000000000006</c:v>
                </c:pt>
                <c:pt idx="146">
                  <c:v>65.400000000000006</c:v>
                </c:pt>
                <c:pt idx="147">
                  <c:v>65.400000000000006</c:v>
                </c:pt>
                <c:pt idx="148">
                  <c:v>65.400000000000006</c:v>
                </c:pt>
                <c:pt idx="149">
                  <c:v>65.400000000000006</c:v>
                </c:pt>
                <c:pt idx="150">
                  <c:v>63.6</c:v>
                </c:pt>
                <c:pt idx="151">
                  <c:v>63.6</c:v>
                </c:pt>
                <c:pt idx="152">
                  <c:v>63.6</c:v>
                </c:pt>
                <c:pt idx="153">
                  <c:v>63.6</c:v>
                </c:pt>
                <c:pt idx="154">
                  <c:v>63.6</c:v>
                </c:pt>
                <c:pt idx="155">
                  <c:v>63.6</c:v>
                </c:pt>
                <c:pt idx="156">
                  <c:v>64.400000000000006</c:v>
                </c:pt>
                <c:pt idx="157">
                  <c:v>64.400000000000006</c:v>
                </c:pt>
                <c:pt idx="158">
                  <c:v>64.400000000000006</c:v>
                </c:pt>
                <c:pt idx="159">
                  <c:v>64.400000000000006</c:v>
                </c:pt>
                <c:pt idx="160">
                  <c:v>64.400000000000006</c:v>
                </c:pt>
                <c:pt idx="161">
                  <c:v>64.400000000000006</c:v>
                </c:pt>
                <c:pt idx="162">
                  <c:v>64.400000000000006</c:v>
                </c:pt>
                <c:pt idx="163">
                  <c:v>64</c:v>
                </c:pt>
                <c:pt idx="164">
                  <c:v>64</c:v>
                </c:pt>
                <c:pt idx="165">
                  <c:v>64</c:v>
                </c:pt>
                <c:pt idx="166">
                  <c:v>64</c:v>
                </c:pt>
                <c:pt idx="167">
                  <c:v>65.599999999999994</c:v>
                </c:pt>
                <c:pt idx="168">
                  <c:v>65.599999999999994</c:v>
                </c:pt>
                <c:pt idx="169">
                  <c:v>65.599999999999994</c:v>
                </c:pt>
                <c:pt idx="170">
                  <c:v>65.599999999999994</c:v>
                </c:pt>
                <c:pt idx="171">
                  <c:v>65.599999999999994</c:v>
                </c:pt>
                <c:pt idx="172">
                  <c:v>65.599999999999994</c:v>
                </c:pt>
                <c:pt idx="173">
                  <c:v>66.5</c:v>
                </c:pt>
                <c:pt idx="174">
                  <c:v>66.5</c:v>
                </c:pt>
                <c:pt idx="175">
                  <c:v>66.5</c:v>
                </c:pt>
                <c:pt idx="176">
                  <c:v>66.5</c:v>
                </c:pt>
                <c:pt idx="177">
                  <c:v>66.5</c:v>
                </c:pt>
                <c:pt idx="178">
                  <c:v>67.7</c:v>
                </c:pt>
                <c:pt idx="179">
                  <c:v>67.7</c:v>
                </c:pt>
                <c:pt idx="180">
                  <c:v>66.5</c:v>
                </c:pt>
                <c:pt idx="181">
                  <c:v>66.5</c:v>
                </c:pt>
                <c:pt idx="182">
                  <c:v>65.5</c:v>
                </c:pt>
                <c:pt idx="183">
                  <c:v>65.5</c:v>
                </c:pt>
                <c:pt idx="184">
                  <c:v>65.5</c:v>
                </c:pt>
                <c:pt idx="185">
                  <c:v>65.5</c:v>
                </c:pt>
                <c:pt idx="186">
                  <c:v>65.5</c:v>
                </c:pt>
                <c:pt idx="187">
                  <c:v>65.5</c:v>
                </c:pt>
                <c:pt idx="188">
                  <c:v>65.5</c:v>
                </c:pt>
                <c:pt idx="189">
                  <c:v>64.2</c:v>
                </c:pt>
                <c:pt idx="190">
                  <c:v>64</c:v>
                </c:pt>
                <c:pt idx="191">
                  <c:v>66.900000000000006</c:v>
                </c:pt>
                <c:pt idx="192">
                  <c:v>66.900000000000006</c:v>
                </c:pt>
                <c:pt idx="193">
                  <c:v>66.900000000000006</c:v>
                </c:pt>
                <c:pt idx="194">
                  <c:v>67.2</c:v>
                </c:pt>
                <c:pt idx="195">
                  <c:v>67.2</c:v>
                </c:pt>
                <c:pt idx="196">
                  <c:v>67.2</c:v>
                </c:pt>
                <c:pt idx="197">
                  <c:v>67.2</c:v>
                </c:pt>
                <c:pt idx="198">
                  <c:v>67.2</c:v>
                </c:pt>
                <c:pt idx="199">
                  <c:v>67.2</c:v>
                </c:pt>
                <c:pt idx="200">
                  <c:v>68.900000000000006</c:v>
                </c:pt>
                <c:pt idx="201">
                  <c:v>68.8</c:v>
                </c:pt>
                <c:pt idx="202">
                  <c:v>68.900000000000006</c:v>
                </c:pt>
                <c:pt idx="203">
                  <c:v>68.900000000000006</c:v>
                </c:pt>
                <c:pt idx="204">
                  <c:v>68.900000000000006</c:v>
                </c:pt>
              </c:numCache>
            </c:numRef>
          </c:xVal>
          <c:yVal>
            <c:numRef>
              <c:f>[6]Sheet1!$E$2:$E$206</c:f>
              <c:numCache>
                <c:formatCode>General</c:formatCode>
                <c:ptCount val="205"/>
                <c:pt idx="0">
                  <c:v>13495</c:v>
                </c:pt>
                <c:pt idx="1">
                  <c:v>16500</c:v>
                </c:pt>
                <c:pt idx="2">
                  <c:v>16500</c:v>
                </c:pt>
                <c:pt idx="3">
                  <c:v>13950</c:v>
                </c:pt>
                <c:pt idx="4">
                  <c:v>17450</c:v>
                </c:pt>
                <c:pt idx="5">
                  <c:v>15250</c:v>
                </c:pt>
                <c:pt idx="6">
                  <c:v>17710</c:v>
                </c:pt>
                <c:pt idx="7">
                  <c:v>18920</c:v>
                </c:pt>
                <c:pt idx="8">
                  <c:v>23875</c:v>
                </c:pt>
                <c:pt idx="9">
                  <c:v>17859.167000000001</c:v>
                </c:pt>
                <c:pt idx="10">
                  <c:v>16430</c:v>
                </c:pt>
                <c:pt idx="11">
                  <c:v>16925</c:v>
                </c:pt>
                <c:pt idx="12">
                  <c:v>20970</c:v>
                </c:pt>
                <c:pt idx="13">
                  <c:v>21105</c:v>
                </c:pt>
                <c:pt idx="14">
                  <c:v>24565</c:v>
                </c:pt>
                <c:pt idx="15">
                  <c:v>30760</c:v>
                </c:pt>
                <c:pt idx="16">
                  <c:v>41315</c:v>
                </c:pt>
                <c:pt idx="17">
                  <c:v>36880</c:v>
                </c:pt>
                <c:pt idx="18">
                  <c:v>5151</c:v>
                </c:pt>
                <c:pt idx="19">
                  <c:v>6295</c:v>
                </c:pt>
                <c:pt idx="20">
                  <c:v>6575</c:v>
                </c:pt>
                <c:pt idx="21">
                  <c:v>5572</c:v>
                </c:pt>
                <c:pt idx="22">
                  <c:v>6377</c:v>
                </c:pt>
                <c:pt idx="23">
                  <c:v>7957</c:v>
                </c:pt>
                <c:pt idx="24">
                  <c:v>6229</c:v>
                </c:pt>
                <c:pt idx="25">
                  <c:v>6692</c:v>
                </c:pt>
                <c:pt idx="26">
                  <c:v>7609</c:v>
                </c:pt>
                <c:pt idx="27">
                  <c:v>8558</c:v>
                </c:pt>
                <c:pt idx="28">
                  <c:v>8921</c:v>
                </c:pt>
                <c:pt idx="29">
                  <c:v>12964</c:v>
                </c:pt>
                <c:pt idx="30">
                  <c:v>6479</c:v>
                </c:pt>
                <c:pt idx="31">
                  <c:v>6855</c:v>
                </c:pt>
                <c:pt idx="32">
                  <c:v>5399</c:v>
                </c:pt>
                <c:pt idx="33">
                  <c:v>6529</c:v>
                </c:pt>
                <c:pt idx="34">
                  <c:v>7129</c:v>
                </c:pt>
                <c:pt idx="35">
                  <c:v>7295</c:v>
                </c:pt>
                <c:pt idx="36">
                  <c:v>7295</c:v>
                </c:pt>
                <c:pt idx="37">
                  <c:v>7895</c:v>
                </c:pt>
                <c:pt idx="38">
                  <c:v>9095</c:v>
                </c:pt>
                <c:pt idx="39">
                  <c:v>8845</c:v>
                </c:pt>
                <c:pt idx="40">
                  <c:v>10295</c:v>
                </c:pt>
                <c:pt idx="41">
                  <c:v>12945</c:v>
                </c:pt>
                <c:pt idx="42">
                  <c:v>10345</c:v>
                </c:pt>
                <c:pt idx="43">
                  <c:v>6785</c:v>
                </c:pt>
                <c:pt idx="44">
                  <c:v>8916.5</c:v>
                </c:pt>
                <c:pt idx="45">
                  <c:v>8916.5</c:v>
                </c:pt>
                <c:pt idx="46">
                  <c:v>11048</c:v>
                </c:pt>
                <c:pt idx="47">
                  <c:v>32250</c:v>
                </c:pt>
                <c:pt idx="48">
                  <c:v>35550</c:v>
                </c:pt>
                <c:pt idx="49">
                  <c:v>36000</c:v>
                </c:pt>
                <c:pt idx="50">
                  <c:v>5195</c:v>
                </c:pt>
                <c:pt idx="51">
                  <c:v>6095</c:v>
                </c:pt>
                <c:pt idx="52">
                  <c:v>6795</c:v>
                </c:pt>
                <c:pt idx="53">
                  <c:v>6695</c:v>
                </c:pt>
                <c:pt idx="54">
                  <c:v>7395</c:v>
                </c:pt>
                <c:pt idx="55">
                  <c:v>10945</c:v>
                </c:pt>
                <c:pt idx="56">
                  <c:v>11845</c:v>
                </c:pt>
                <c:pt idx="57">
                  <c:v>13645</c:v>
                </c:pt>
                <c:pt idx="58">
                  <c:v>15645</c:v>
                </c:pt>
                <c:pt idx="59">
                  <c:v>8845</c:v>
                </c:pt>
                <c:pt idx="60">
                  <c:v>8495</c:v>
                </c:pt>
                <c:pt idx="61">
                  <c:v>10595</c:v>
                </c:pt>
                <c:pt idx="62">
                  <c:v>10245</c:v>
                </c:pt>
                <c:pt idx="63">
                  <c:v>10795</c:v>
                </c:pt>
                <c:pt idx="64">
                  <c:v>11245</c:v>
                </c:pt>
                <c:pt idx="65">
                  <c:v>18280</c:v>
                </c:pt>
                <c:pt idx="66">
                  <c:v>18344</c:v>
                </c:pt>
                <c:pt idx="67">
                  <c:v>25552</c:v>
                </c:pt>
                <c:pt idx="68">
                  <c:v>28248</c:v>
                </c:pt>
                <c:pt idx="69">
                  <c:v>28176</c:v>
                </c:pt>
                <c:pt idx="70">
                  <c:v>31600</c:v>
                </c:pt>
                <c:pt idx="71">
                  <c:v>34184</c:v>
                </c:pt>
                <c:pt idx="72">
                  <c:v>35056</c:v>
                </c:pt>
                <c:pt idx="73">
                  <c:v>40960</c:v>
                </c:pt>
                <c:pt idx="74">
                  <c:v>45400</c:v>
                </c:pt>
                <c:pt idx="75">
                  <c:v>16503</c:v>
                </c:pt>
                <c:pt idx="76">
                  <c:v>5389</c:v>
                </c:pt>
                <c:pt idx="77">
                  <c:v>6189</c:v>
                </c:pt>
                <c:pt idx="78">
                  <c:v>6669</c:v>
                </c:pt>
                <c:pt idx="79">
                  <c:v>7689</c:v>
                </c:pt>
                <c:pt idx="80">
                  <c:v>9959</c:v>
                </c:pt>
                <c:pt idx="81">
                  <c:v>8499</c:v>
                </c:pt>
                <c:pt idx="82">
                  <c:v>12629</c:v>
                </c:pt>
                <c:pt idx="83">
                  <c:v>14869</c:v>
                </c:pt>
                <c:pt idx="84">
                  <c:v>14489</c:v>
                </c:pt>
                <c:pt idx="85">
                  <c:v>6989</c:v>
                </c:pt>
                <c:pt idx="86">
                  <c:v>8189</c:v>
                </c:pt>
                <c:pt idx="87">
                  <c:v>9279</c:v>
                </c:pt>
                <c:pt idx="88">
                  <c:v>9279</c:v>
                </c:pt>
                <c:pt idx="89">
                  <c:v>5499</c:v>
                </c:pt>
                <c:pt idx="90">
                  <c:v>7099</c:v>
                </c:pt>
                <c:pt idx="91">
                  <c:v>6649</c:v>
                </c:pt>
                <c:pt idx="92">
                  <c:v>6849</c:v>
                </c:pt>
                <c:pt idx="93">
                  <c:v>7349</c:v>
                </c:pt>
                <c:pt idx="94">
                  <c:v>7299</c:v>
                </c:pt>
                <c:pt idx="95">
                  <c:v>7799</c:v>
                </c:pt>
                <c:pt idx="96">
                  <c:v>7499</c:v>
                </c:pt>
                <c:pt idx="97">
                  <c:v>7999</c:v>
                </c:pt>
                <c:pt idx="98">
                  <c:v>8249</c:v>
                </c:pt>
                <c:pt idx="99">
                  <c:v>8949</c:v>
                </c:pt>
                <c:pt idx="100">
                  <c:v>9549</c:v>
                </c:pt>
                <c:pt idx="101">
                  <c:v>13499</c:v>
                </c:pt>
                <c:pt idx="102">
                  <c:v>14399</c:v>
                </c:pt>
                <c:pt idx="103">
                  <c:v>13499</c:v>
                </c:pt>
                <c:pt idx="104">
                  <c:v>17199</c:v>
                </c:pt>
                <c:pt idx="105">
                  <c:v>19699</c:v>
                </c:pt>
                <c:pt idx="106">
                  <c:v>18399</c:v>
                </c:pt>
                <c:pt idx="107">
                  <c:v>11900</c:v>
                </c:pt>
                <c:pt idx="108">
                  <c:v>13200</c:v>
                </c:pt>
                <c:pt idx="109">
                  <c:v>12440</c:v>
                </c:pt>
                <c:pt idx="110">
                  <c:v>13860</c:v>
                </c:pt>
                <c:pt idx="111">
                  <c:v>15580</c:v>
                </c:pt>
                <c:pt idx="112">
                  <c:v>16900</c:v>
                </c:pt>
                <c:pt idx="113">
                  <c:v>16695</c:v>
                </c:pt>
                <c:pt idx="114">
                  <c:v>17075</c:v>
                </c:pt>
                <c:pt idx="115">
                  <c:v>16630</c:v>
                </c:pt>
                <c:pt idx="116">
                  <c:v>17950</c:v>
                </c:pt>
                <c:pt idx="117">
                  <c:v>18150</c:v>
                </c:pt>
                <c:pt idx="118">
                  <c:v>5572</c:v>
                </c:pt>
                <c:pt idx="119">
                  <c:v>7957</c:v>
                </c:pt>
                <c:pt idx="120">
                  <c:v>6229</c:v>
                </c:pt>
                <c:pt idx="121">
                  <c:v>6692</c:v>
                </c:pt>
                <c:pt idx="122">
                  <c:v>7609</c:v>
                </c:pt>
                <c:pt idx="123">
                  <c:v>8921</c:v>
                </c:pt>
                <c:pt idx="124">
                  <c:v>12764</c:v>
                </c:pt>
                <c:pt idx="125">
                  <c:v>22018</c:v>
                </c:pt>
                <c:pt idx="126">
                  <c:v>32528</c:v>
                </c:pt>
                <c:pt idx="127">
                  <c:v>34028</c:v>
                </c:pt>
                <c:pt idx="128">
                  <c:v>37028</c:v>
                </c:pt>
                <c:pt idx="129">
                  <c:v>31400.5</c:v>
                </c:pt>
                <c:pt idx="130">
                  <c:v>9295</c:v>
                </c:pt>
                <c:pt idx="131">
                  <c:v>9895</c:v>
                </c:pt>
                <c:pt idx="132">
                  <c:v>11850</c:v>
                </c:pt>
                <c:pt idx="133">
                  <c:v>12170</c:v>
                </c:pt>
                <c:pt idx="134">
                  <c:v>15040</c:v>
                </c:pt>
                <c:pt idx="135">
                  <c:v>15510</c:v>
                </c:pt>
                <c:pt idx="136">
                  <c:v>18150</c:v>
                </c:pt>
                <c:pt idx="137">
                  <c:v>18620</c:v>
                </c:pt>
                <c:pt idx="138">
                  <c:v>5118</c:v>
                </c:pt>
                <c:pt idx="139">
                  <c:v>7053</c:v>
                </c:pt>
                <c:pt idx="140">
                  <c:v>7603</c:v>
                </c:pt>
                <c:pt idx="141">
                  <c:v>7126</c:v>
                </c:pt>
                <c:pt idx="142">
                  <c:v>7775</c:v>
                </c:pt>
                <c:pt idx="143">
                  <c:v>9960</c:v>
                </c:pt>
                <c:pt idx="144">
                  <c:v>9233</c:v>
                </c:pt>
                <c:pt idx="145">
                  <c:v>11259</c:v>
                </c:pt>
                <c:pt idx="146">
                  <c:v>7463</c:v>
                </c:pt>
                <c:pt idx="147">
                  <c:v>10198</c:v>
                </c:pt>
                <c:pt idx="148">
                  <c:v>8013</c:v>
                </c:pt>
                <c:pt idx="149">
                  <c:v>11694</c:v>
                </c:pt>
                <c:pt idx="150">
                  <c:v>5348</c:v>
                </c:pt>
                <c:pt idx="151">
                  <c:v>6338</c:v>
                </c:pt>
                <c:pt idx="152">
                  <c:v>6488</c:v>
                </c:pt>
                <c:pt idx="153">
                  <c:v>6918</c:v>
                </c:pt>
                <c:pt idx="154">
                  <c:v>7898</c:v>
                </c:pt>
                <c:pt idx="155">
                  <c:v>8778</c:v>
                </c:pt>
                <c:pt idx="156">
                  <c:v>6938</c:v>
                </c:pt>
                <c:pt idx="157">
                  <c:v>7198</c:v>
                </c:pt>
                <c:pt idx="158">
                  <c:v>7898</c:v>
                </c:pt>
                <c:pt idx="159">
                  <c:v>7788</c:v>
                </c:pt>
                <c:pt idx="160">
                  <c:v>7738</c:v>
                </c:pt>
                <c:pt idx="161">
                  <c:v>8358</c:v>
                </c:pt>
                <c:pt idx="162">
                  <c:v>9258</c:v>
                </c:pt>
                <c:pt idx="163">
                  <c:v>8058</c:v>
                </c:pt>
                <c:pt idx="164">
                  <c:v>8238</c:v>
                </c:pt>
                <c:pt idx="165">
                  <c:v>9298</c:v>
                </c:pt>
                <c:pt idx="166">
                  <c:v>9538</c:v>
                </c:pt>
                <c:pt idx="167">
                  <c:v>8449</c:v>
                </c:pt>
                <c:pt idx="168">
                  <c:v>9639</c:v>
                </c:pt>
                <c:pt idx="169">
                  <c:v>9989</c:v>
                </c:pt>
                <c:pt idx="170">
                  <c:v>11199</c:v>
                </c:pt>
                <c:pt idx="171">
                  <c:v>11549</c:v>
                </c:pt>
                <c:pt idx="172">
                  <c:v>17669</c:v>
                </c:pt>
                <c:pt idx="173">
                  <c:v>8948</c:v>
                </c:pt>
                <c:pt idx="174">
                  <c:v>10698</c:v>
                </c:pt>
                <c:pt idx="175">
                  <c:v>9988</c:v>
                </c:pt>
                <c:pt idx="176">
                  <c:v>10898</c:v>
                </c:pt>
                <c:pt idx="177">
                  <c:v>11248</c:v>
                </c:pt>
                <c:pt idx="178">
                  <c:v>16558</c:v>
                </c:pt>
                <c:pt idx="179">
                  <c:v>15998</c:v>
                </c:pt>
                <c:pt idx="180">
                  <c:v>15690</c:v>
                </c:pt>
                <c:pt idx="181">
                  <c:v>15750</c:v>
                </c:pt>
                <c:pt idx="182">
                  <c:v>7775</c:v>
                </c:pt>
                <c:pt idx="183">
                  <c:v>7975</c:v>
                </c:pt>
                <c:pt idx="184">
                  <c:v>7995</c:v>
                </c:pt>
                <c:pt idx="185">
                  <c:v>8195</c:v>
                </c:pt>
                <c:pt idx="186">
                  <c:v>8495</c:v>
                </c:pt>
                <c:pt idx="187">
                  <c:v>9495</c:v>
                </c:pt>
                <c:pt idx="188">
                  <c:v>9995</c:v>
                </c:pt>
                <c:pt idx="189">
                  <c:v>11595</c:v>
                </c:pt>
                <c:pt idx="190">
                  <c:v>9980</c:v>
                </c:pt>
                <c:pt idx="191">
                  <c:v>13295</c:v>
                </c:pt>
                <c:pt idx="192">
                  <c:v>13845</c:v>
                </c:pt>
                <c:pt idx="193">
                  <c:v>12290</c:v>
                </c:pt>
                <c:pt idx="194">
                  <c:v>12940</c:v>
                </c:pt>
                <c:pt idx="195">
                  <c:v>13415</c:v>
                </c:pt>
                <c:pt idx="196">
                  <c:v>15985</c:v>
                </c:pt>
                <c:pt idx="197">
                  <c:v>16515</c:v>
                </c:pt>
                <c:pt idx="198">
                  <c:v>18420</c:v>
                </c:pt>
                <c:pt idx="199">
                  <c:v>18950</c:v>
                </c:pt>
                <c:pt idx="200">
                  <c:v>16845</c:v>
                </c:pt>
                <c:pt idx="201">
                  <c:v>19045</c:v>
                </c:pt>
                <c:pt idx="202">
                  <c:v>21485</c:v>
                </c:pt>
                <c:pt idx="203">
                  <c:v>22470</c:v>
                </c:pt>
                <c:pt idx="204">
                  <c:v>22625</c:v>
                </c:pt>
              </c:numCache>
            </c:numRef>
          </c:yVal>
          <c:smooth val="0"/>
          <c:extLst>
            <c:ext xmlns:c16="http://schemas.microsoft.com/office/drawing/2014/chart" uri="{C3380CC4-5D6E-409C-BE32-E72D297353CC}">
              <c16:uniqueId val="{00000000-CEFF-46D4-BC19-A4A20A7136D7}"/>
            </c:ext>
          </c:extLst>
        </c:ser>
        <c:ser>
          <c:idx val="1"/>
          <c:order val="1"/>
          <c:tx>
            <c:v>Predicted price</c:v>
          </c:tx>
          <c:spPr>
            <a:ln w="19050">
              <a:noFill/>
            </a:ln>
          </c:spPr>
          <c:xVal>
            <c:numRef>
              <c:f>[6]Sheet1!$B$2:$B$206</c:f>
              <c:numCache>
                <c:formatCode>General</c:formatCode>
                <c:ptCount val="205"/>
                <c:pt idx="0">
                  <c:v>64.099999999999994</c:v>
                </c:pt>
                <c:pt idx="1">
                  <c:v>64.099999999999994</c:v>
                </c:pt>
                <c:pt idx="2">
                  <c:v>65.5</c:v>
                </c:pt>
                <c:pt idx="3">
                  <c:v>66.2</c:v>
                </c:pt>
                <c:pt idx="4">
                  <c:v>66.400000000000006</c:v>
                </c:pt>
                <c:pt idx="5">
                  <c:v>66.3</c:v>
                </c:pt>
                <c:pt idx="6">
                  <c:v>71.400000000000006</c:v>
                </c:pt>
                <c:pt idx="7">
                  <c:v>71.400000000000006</c:v>
                </c:pt>
                <c:pt idx="8">
                  <c:v>71.400000000000006</c:v>
                </c:pt>
                <c:pt idx="9">
                  <c:v>67.900000000000006</c:v>
                </c:pt>
                <c:pt idx="10">
                  <c:v>64.8</c:v>
                </c:pt>
                <c:pt idx="11">
                  <c:v>64.8</c:v>
                </c:pt>
                <c:pt idx="12">
                  <c:v>64.8</c:v>
                </c:pt>
                <c:pt idx="13">
                  <c:v>64.8</c:v>
                </c:pt>
                <c:pt idx="14">
                  <c:v>66.900000000000006</c:v>
                </c:pt>
                <c:pt idx="15">
                  <c:v>66.900000000000006</c:v>
                </c:pt>
                <c:pt idx="16">
                  <c:v>67.900000000000006</c:v>
                </c:pt>
                <c:pt idx="17">
                  <c:v>70.900000000000006</c:v>
                </c:pt>
                <c:pt idx="18">
                  <c:v>60.3</c:v>
                </c:pt>
                <c:pt idx="19">
                  <c:v>63.6</c:v>
                </c:pt>
                <c:pt idx="20">
                  <c:v>63.6</c:v>
                </c:pt>
                <c:pt idx="21">
                  <c:v>63.8</c:v>
                </c:pt>
                <c:pt idx="22">
                  <c:v>63.8</c:v>
                </c:pt>
                <c:pt idx="23">
                  <c:v>63.8</c:v>
                </c:pt>
                <c:pt idx="24">
                  <c:v>63.8</c:v>
                </c:pt>
                <c:pt idx="25">
                  <c:v>63.8</c:v>
                </c:pt>
                <c:pt idx="26">
                  <c:v>63.8</c:v>
                </c:pt>
                <c:pt idx="27">
                  <c:v>63.8</c:v>
                </c:pt>
                <c:pt idx="28">
                  <c:v>64.599999999999994</c:v>
                </c:pt>
                <c:pt idx="29">
                  <c:v>66.3</c:v>
                </c:pt>
                <c:pt idx="30">
                  <c:v>63.9</c:v>
                </c:pt>
                <c:pt idx="31">
                  <c:v>63.9</c:v>
                </c:pt>
                <c:pt idx="32">
                  <c:v>64</c:v>
                </c:pt>
                <c:pt idx="33">
                  <c:v>64</c:v>
                </c:pt>
                <c:pt idx="34">
                  <c:v>64</c:v>
                </c:pt>
                <c:pt idx="35">
                  <c:v>64</c:v>
                </c:pt>
                <c:pt idx="36">
                  <c:v>63.9</c:v>
                </c:pt>
                <c:pt idx="37">
                  <c:v>65.2</c:v>
                </c:pt>
                <c:pt idx="38">
                  <c:v>65.2</c:v>
                </c:pt>
                <c:pt idx="39">
                  <c:v>65.2</c:v>
                </c:pt>
                <c:pt idx="40">
                  <c:v>62.5</c:v>
                </c:pt>
                <c:pt idx="41">
                  <c:v>65.2</c:v>
                </c:pt>
                <c:pt idx="42">
                  <c:v>66</c:v>
                </c:pt>
                <c:pt idx="43">
                  <c:v>61.8</c:v>
                </c:pt>
                <c:pt idx="44">
                  <c:v>63.6</c:v>
                </c:pt>
                <c:pt idx="45">
                  <c:v>63.6</c:v>
                </c:pt>
                <c:pt idx="46">
                  <c:v>65.2</c:v>
                </c:pt>
                <c:pt idx="47">
                  <c:v>69.599999999999994</c:v>
                </c:pt>
                <c:pt idx="48">
                  <c:v>69.599999999999994</c:v>
                </c:pt>
                <c:pt idx="49">
                  <c:v>70.599999999999994</c:v>
                </c:pt>
                <c:pt idx="50">
                  <c:v>64.2</c:v>
                </c:pt>
                <c:pt idx="51">
                  <c:v>64.2</c:v>
                </c:pt>
                <c:pt idx="52">
                  <c:v>64.2</c:v>
                </c:pt>
                <c:pt idx="53">
                  <c:v>64.2</c:v>
                </c:pt>
                <c:pt idx="54">
                  <c:v>64.2</c:v>
                </c:pt>
                <c:pt idx="55">
                  <c:v>65.7</c:v>
                </c:pt>
                <c:pt idx="56">
                  <c:v>65.7</c:v>
                </c:pt>
                <c:pt idx="57">
                  <c:v>65.7</c:v>
                </c:pt>
                <c:pt idx="58">
                  <c:v>65.7</c:v>
                </c:pt>
                <c:pt idx="59">
                  <c:v>66.5</c:v>
                </c:pt>
                <c:pt idx="60">
                  <c:v>66.5</c:v>
                </c:pt>
                <c:pt idx="61">
                  <c:v>66.5</c:v>
                </c:pt>
                <c:pt idx="62">
                  <c:v>66.5</c:v>
                </c:pt>
                <c:pt idx="63">
                  <c:v>66.5</c:v>
                </c:pt>
                <c:pt idx="64">
                  <c:v>66.5</c:v>
                </c:pt>
                <c:pt idx="65">
                  <c:v>66.099999999999994</c:v>
                </c:pt>
                <c:pt idx="66">
                  <c:v>66.099999999999994</c:v>
                </c:pt>
                <c:pt idx="67">
                  <c:v>70.3</c:v>
                </c:pt>
                <c:pt idx="68">
                  <c:v>70.3</c:v>
                </c:pt>
                <c:pt idx="69">
                  <c:v>70.3</c:v>
                </c:pt>
                <c:pt idx="70">
                  <c:v>71.7</c:v>
                </c:pt>
                <c:pt idx="71">
                  <c:v>71.7</c:v>
                </c:pt>
                <c:pt idx="72">
                  <c:v>70.5</c:v>
                </c:pt>
                <c:pt idx="73">
                  <c:v>71.7</c:v>
                </c:pt>
                <c:pt idx="74">
                  <c:v>72</c:v>
                </c:pt>
                <c:pt idx="75">
                  <c:v>68</c:v>
                </c:pt>
                <c:pt idx="76">
                  <c:v>64.400000000000006</c:v>
                </c:pt>
                <c:pt idx="77">
                  <c:v>64.400000000000006</c:v>
                </c:pt>
                <c:pt idx="78">
                  <c:v>64.400000000000006</c:v>
                </c:pt>
                <c:pt idx="79">
                  <c:v>63.8</c:v>
                </c:pt>
                <c:pt idx="80">
                  <c:v>65.400000000000006</c:v>
                </c:pt>
                <c:pt idx="81">
                  <c:v>65.400000000000006</c:v>
                </c:pt>
                <c:pt idx="82">
                  <c:v>66.3</c:v>
                </c:pt>
                <c:pt idx="83">
                  <c:v>66.3</c:v>
                </c:pt>
                <c:pt idx="84">
                  <c:v>66.3</c:v>
                </c:pt>
                <c:pt idx="85">
                  <c:v>65.400000000000006</c:v>
                </c:pt>
                <c:pt idx="86">
                  <c:v>65.400000000000006</c:v>
                </c:pt>
                <c:pt idx="87">
                  <c:v>65.400000000000006</c:v>
                </c:pt>
                <c:pt idx="88">
                  <c:v>65.400000000000006</c:v>
                </c:pt>
                <c:pt idx="89">
                  <c:v>63.8</c:v>
                </c:pt>
                <c:pt idx="90">
                  <c:v>63.8</c:v>
                </c:pt>
                <c:pt idx="91">
                  <c:v>63.8</c:v>
                </c:pt>
                <c:pt idx="92">
                  <c:v>63.8</c:v>
                </c:pt>
                <c:pt idx="93">
                  <c:v>63.8</c:v>
                </c:pt>
                <c:pt idx="94">
                  <c:v>63.8</c:v>
                </c:pt>
                <c:pt idx="95">
                  <c:v>63.8</c:v>
                </c:pt>
                <c:pt idx="96">
                  <c:v>63.8</c:v>
                </c:pt>
                <c:pt idx="97">
                  <c:v>63.8</c:v>
                </c:pt>
                <c:pt idx="98">
                  <c:v>63.8</c:v>
                </c:pt>
                <c:pt idx="99">
                  <c:v>65.2</c:v>
                </c:pt>
                <c:pt idx="100">
                  <c:v>65.2</c:v>
                </c:pt>
                <c:pt idx="101">
                  <c:v>66.5</c:v>
                </c:pt>
                <c:pt idx="102">
                  <c:v>66.5</c:v>
                </c:pt>
                <c:pt idx="103">
                  <c:v>66.5</c:v>
                </c:pt>
                <c:pt idx="104">
                  <c:v>67.900000000000006</c:v>
                </c:pt>
                <c:pt idx="105">
                  <c:v>67.900000000000006</c:v>
                </c:pt>
                <c:pt idx="106">
                  <c:v>67.900000000000006</c:v>
                </c:pt>
                <c:pt idx="107">
                  <c:v>68.400000000000006</c:v>
                </c:pt>
                <c:pt idx="108">
                  <c:v>68.400000000000006</c:v>
                </c:pt>
                <c:pt idx="109">
                  <c:v>68.400000000000006</c:v>
                </c:pt>
                <c:pt idx="110">
                  <c:v>68.400000000000006</c:v>
                </c:pt>
                <c:pt idx="111">
                  <c:v>68.400000000000006</c:v>
                </c:pt>
                <c:pt idx="112">
                  <c:v>68.400000000000006</c:v>
                </c:pt>
                <c:pt idx="113">
                  <c:v>68.400000000000006</c:v>
                </c:pt>
                <c:pt idx="114">
                  <c:v>68.400000000000006</c:v>
                </c:pt>
                <c:pt idx="115">
                  <c:v>68.400000000000006</c:v>
                </c:pt>
                <c:pt idx="116">
                  <c:v>68.400000000000006</c:v>
                </c:pt>
                <c:pt idx="117">
                  <c:v>68.3</c:v>
                </c:pt>
                <c:pt idx="118">
                  <c:v>63.8</c:v>
                </c:pt>
                <c:pt idx="119">
                  <c:v>63.8</c:v>
                </c:pt>
                <c:pt idx="120">
                  <c:v>63.8</c:v>
                </c:pt>
                <c:pt idx="121">
                  <c:v>63.8</c:v>
                </c:pt>
                <c:pt idx="122">
                  <c:v>63.8</c:v>
                </c:pt>
                <c:pt idx="123">
                  <c:v>64.599999999999994</c:v>
                </c:pt>
                <c:pt idx="124">
                  <c:v>66.3</c:v>
                </c:pt>
                <c:pt idx="125">
                  <c:v>68.3</c:v>
                </c:pt>
                <c:pt idx="126">
                  <c:v>65</c:v>
                </c:pt>
                <c:pt idx="127">
                  <c:v>65</c:v>
                </c:pt>
                <c:pt idx="128">
                  <c:v>65</c:v>
                </c:pt>
                <c:pt idx="129">
                  <c:v>72.3</c:v>
                </c:pt>
                <c:pt idx="130">
                  <c:v>66.5</c:v>
                </c:pt>
                <c:pt idx="131">
                  <c:v>66.599999999999994</c:v>
                </c:pt>
                <c:pt idx="132">
                  <c:v>66.5</c:v>
                </c:pt>
                <c:pt idx="133">
                  <c:v>66.5</c:v>
                </c:pt>
                <c:pt idx="134">
                  <c:v>66.5</c:v>
                </c:pt>
                <c:pt idx="135">
                  <c:v>66.5</c:v>
                </c:pt>
                <c:pt idx="136">
                  <c:v>66.5</c:v>
                </c:pt>
                <c:pt idx="137">
                  <c:v>66.5</c:v>
                </c:pt>
                <c:pt idx="138">
                  <c:v>63.4</c:v>
                </c:pt>
                <c:pt idx="139">
                  <c:v>63.6</c:v>
                </c:pt>
                <c:pt idx="140">
                  <c:v>63.8</c:v>
                </c:pt>
                <c:pt idx="141">
                  <c:v>65.400000000000006</c:v>
                </c:pt>
                <c:pt idx="142">
                  <c:v>65.400000000000006</c:v>
                </c:pt>
                <c:pt idx="143">
                  <c:v>65.400000000000006</c:v>
                </c:pt>
                <c:pt idx="144">
                  <c:v>65.400000000000006</c:v>
                </c:pt>
                <c:pt idx="145">
                  <c:v>65.400000000000006</c:v>
                </c:pt>
                <c:pt idx="146">
                  <c:v>65.400000000000006</c:v>
                </c:pt>
                <c:pt idx="147">
                  <c:v>65.400000000000006</c:v>
                </c:pt>
                <c:pt idx="148">
                  <c:v>65.400000000000006</c:v>
                </c:pt>
                <c:pt idx="149">
                  <c:v>65.400000000000006</c:v>
                </c:pt>
                <c:pt idx="150">
                  <c:v>63.6</c:v>
                </c:pt>
                <c:pt idx="151">
                  <c:v>63.6</c:v>
                </c:pt>
                <c:pt idx="152">
                  <c:v>63.6</c:v>
                </c:pt>
                <c:pt idx="153">
                  <c:v>63.6</c:v>
                </c:pt>
                <c:pt idx="154">
                  <c:v>63.6</c:v>
                </c:pt>
                <c:pt idx="155">
                  <c:v>63.6</c:v>
                </c:pt>
                <c:pt idx="156">
                  <c:v>64.400000000000006</c:v>
                </c:pt>
                <c:pt idx="157">
                  <c:v>64.400000000000006</c:v>
                </c:pt>
                <c:pt idx="158">
                  <c:v>64.400000000000006</c:v>
                </c:pt>
                <c:pt idx="159">
                  <c:v>64.400000000000006</c:v>
                </c:pt>
                <c:pt idx="160">
                  <c:v>64.400000000000006</c:v>
                </c:pt>
                <c:pt idx="161">
                  <c:v>64.400000000000006</c:v>
                </c:pt>
                <c:pt idx="162">
                  <c:v>64.400000000000006</c:v>
                </c:pt>
                <c:pt idx="163">
                  <c:v>64</c:v>
                </c:pt>
                <c:pt idx="164">
                  <c:v>64</c:v>
                </c:pt>
                <c:pt idx="165">
                  <c:v>64</c:v>
                </c:pt>
                <c:pt idx="166">
                  <c:v>64</c:v>
                </c:pt>
                <c:pt idx="167">
                  <c:v>65.599999999999994</c:v>
                </c:pt>
                <c:pt idx="168">
                  <c:v>65.599999999999994</c:v>
                </c:pt>
                <c:pt idx="169">
                  <c:v>65.599999999999994</c:v>
                </c:pt>
                <c:pt idx="170">
                  <c:v>65.599999999999994</c:v>
                </c:pt>
                <c:pt idx="171">
                  <c:v>65.599999999999994</c:v>
                </c:pt>
                <c:pt idx="172">
                  <c:v>65.599999999999994</c:v>
                </c:pt>
                <c:pt idx="173">
                  <c:v>66.5</c:v>
                </c:pt>
                <c:pt idx="174">
                  <c:v>66.5</c:v>
                </c:pt>
                <c:pt idx="175">
                  <c:v>66.5</c:v>
                </c:pt>
                <c:pt idx="176">
                  <c:v>66.5</c:v>
                </c:pt>
                <c:pt idx="177">
                  <c:v>66.5</c:v>
                </c:pt>
                <c:pt idx="178">
                  <c:v>67.7</c:v>
                </c:pt>
                <c:pt idx="179">
                  <c:v>67.7</c:v>
                </c:pt>
                <c:pt idx="180">
                  <c:v>66.5</c:v>
                </c:pt>
                <c:pt idx="181">
                  <c:v>66.5</c:v>
                </c:pt>
                <c:pt idx="182">
                  <c:v>65.5</c:v>
                </c:pt>
                <c:pt idx="183">
                  <c:v>65.5</c:v>
                </c:pt>
                <c:pt idx="184">
                  <c:v>65.5</c:v>
                </c:pt>
                <c:pt idx="185">
                  <c:v>65.5</c:v>
                </c:pt>
                <c:pt idx="186">
                  <c:v>65.5</c:v>
                </c:pt>
                <c:pt idx="187">
                  <c:v>65.5</c:v>
                </c:pt>
                <c:pt idx="188">
                  <c:v>65.5</c:v>
                </c:pt>
                <c:pt idx="189">
                  <c:v>64.2</c:v>
                </c:pt>
                <c:pt idx="190">
                  <c:v>64</c:v>
                </c:pt>
                <c:pt idx="191">
                  <c:v>66.900000000000006</c:v>
                </c:pt>
                <c:pt idx="192">
                  <c:v>66.900000000000006</c:v>
                </c:pt>
                <c:pt idx="193">
                  <c:v>66.900000000000006</c:v>
                </c:pt>
                <c:pt idx="194">
                  <c:v>67.2</c:v>
                </c:pt>
                <c:pt idx="195">
                  <c:v>67.2</c:v>
                </c:pt>
                <c:pt idx="196">
                  <c:v>67.2</c:v>
                </c:pt>
                <c:pt idx="197">
                  <c:v>67.2</c:v>
                </c:pt>
                <c:pt idx="198">
                  <c:v>67.2</c:v>
                </c:pt>
                <c:pt idx="199">
                  <c:v>67.2</c:v>
                </c:pt>
                <c:pt idx="200">
                  <c:v>68.900000000000006</c:v>
                </c:pt>
                <c:pt idx="201">
                  <c:v>68.8</c:v>
                </c:pt>
                <c:pt idx="202">
                  <c:v>68.900000000000006</c:v>
                </c:pt>
                <c:pt idx="203">
                  <c:v>68.900000000000006</c:v>
                </c:pt>
                <c:pt idx="204">
                  <c:v>68.900000000000006</c:v>
                </c:pt>
              </c:numCache>
            </c:numRef>
          </c:xVal>
          <c:yVal>
            <c:numRef>
              <c:f>Regression!$B$28:$B$232</c:f>
              <c:numCache>
                <c:formatCode>General</c:formatCode>
                <c:ptCount val="205"/>
                <c:pt idx="0">
                  <c:v>13939.017255852632</c:v>
                </c:pt>
                <c:pt idx="1">
                  <c:v>13939.017255852632</c:v>
                </c:pt>
                <c:pt idx="2">
                  <c:v>17221.656549838895</c:v>
                </c:pt>
                <c:pt idx="3">
                  <c:v>10149.096279445497</c:v>
                </c:pt>
                <c:pt idx="4">
                  <c:v>16670.407683904774</c:v>
                </c:pt>
                <c:pt idx="5">
                  <c:v>12732.584758150741</c:v>
                </c:pt>
                <c:pt idx="6">
                  <c:v>18418.905438746857</c:v>
                </c:pt>
                <c:pt idx="7">
                  <c:v>19855.906227343265</c:v>
                </c:pt>
                <c:pt idx="8">
                  <c:v>21518.204115261051</c:v>
                </c:pt>
                <c:pt idx="9">
                  <c:v>21366.226985010861</c:v>
                </c:pt>
                <c:pt idx="10">
                  <c:v>9765.9663548660828</c:v>
                </c:pt>
                <c:pt idx="11">
                  <c:v>9765.9663548660828</c:v>
                </c:pt>
                <c:pt idx="12">
                  <c:v>13881.014067664892</c:v>
                </c:pt>
                <c:pt idx="13">
                  <c:v>14599.514461963099</c:v>
                </c:pt>
                <c:pt idx="14">
                  <c:v>18064.342725823728</c:v>
                </c:pt>
                <c:pt idx="15">
                  <c:v>20350.480344045289</c:v>
                </c:pt>
                <c:pt idx="16">
                  <c:v>23113.189168910623</c:v>
                </c:pt>
                <c:pt idx="17">
                  <c:v>25918.924372410962</c:v>
                </c:pt>
                <c:pt idx="18">
                  <c:v>-755.82761173564722</c:v>
                </c:pt>
                <c:pt idx="19">
                  <c:v>5393.5233388401284</c:v>
                </c:pt>
                <c:pt idx="20">
                  <c:v>5479.5186548410675</c:v>
                </c:pt>
                <c:pt idx="21">
                  <c:v>5772.3704318124364</c:v>
                </c:pt>
                <c:pt idx="22">
                  <c:v>5772.3704318124364</c:v>
                </c:pt>
                <c:pt idx="23">
                  <c:v>9064.4086020514842</c:v>
                </c:pt>
                <c:pt idx="24">
                  <c:v>7023.2650516855538</c:v>
                </c:pt>
                <c:pt idx="25">
                  <c:v>7310.6652094048331</c:v>
                </c:pt>
                <c:pt idx="26">
                  <c:v>7310.6652094048331</c:v>
                </c:pt>
                <c:pt idx="27">
                  <c:v>9949.5212030091498</c:v>
                </c:pt>
                <c:pt idx="28">
                  <c:v>10009.349772848625</c:v>
                </c:pt>
                <c:pt idx="29">
                  <c:v>18129.272273803592</c:v>
                </c:pt>
                <c:pt idx="30">
                  <c:v>5348.3960852675264</c:v>
                </c:pt>
                <c:pt idx="31">
                  <c:v>6733.1422997331574</c:v>
                </c:pt>
                <c:pt idx="32">
                  <c:v>5797.7588869058382</c:v>
                </c:pt>
                <c:pt idx="33">
                  <c:v>7143.3141707733848</c:v>
                </c:pt>
                <c:pt idx="34">
                  <c:v>7352.3324672964991</c:v>
                </c:pt>
                <c:pt idx="35">
                  <c:v>5752.4413417573596</c:v>
                </c:pt>
                <c:pt idx="36">
                  <c:v>5482.1857079651454</c:v>
                </c:pt>
                <c:pt idx="37">
                  <c:v>9508.4996198116205</c:v>
                </c:pt>
                <c:pt idx="38">
                  <c:v>10200.872727044436</c:v>
                </c:pt>
                <c:pt idx="39">
                  <c:v>9137.1274083802455</c:v>
                </c:pt>
                <c:pt idx="40">
                  <c:v>7874.6756141041515</c:v>
                </c:pt>
                <c:pt idx="41">
                  <c:v>11240.37401714408</c:v>
                </c:pt>
                <c:pt idx="42">
                  <c:v>11399.76271916477</c:v>
                </c:pt>
                <c:pt idx="43">
                  <c:v>7647.7999501185368</c:v>
                </c:pt>
                <c:pt idx="44">
                  <c:v>5393.5233388401284</c:v>
                </c:pt>
                <c:pt idx="45">
                  <c:v>5850.7508624844377</c:v>
                </c:pt>
                <c:pt idx="46">
                  <c:v>15951.316512845628</c:v>
                </c:pt>
                <c:pt idx="47">
                  <c:v>32966.042514157343</c:v>
                </c:pt>
                <c:pt idx="48">
                  <c:v>32966.042514157343</c:v>
                </c:pt>
                <c:pt idx="49">
                  <c:v>34811.109082560281</c:v>
                </c:pt>
                <c:pt idx="50">
                  <c:v>5018.7749948276723</c:v>
                </c:pt>
                <c:pt idx="51">
                  <c:v>5149.4114301546178</c:v>
                </c:pt>
                <c:pt idx="52">
                  <c:v>5214.7296478180906</c:v>
                </c:pt>
                <c:pt idx="53">
                  <c:v>4751.5898722796701</c:v>
                </c:pt>
                <c:pt idx="54">
                  <c:v>4816.9080899431428</c:v>
                </c:pt>
                <c:pt idx="55">
                  <c:v>12744.846719847432</c:v>
                </c:pt>
                <c:pt idx="56">
                  <c:v>12744.846719847432</c:v>
                </c:pt>
                <c:pt idx="57">
                  <c:v>12810.164937510905</c:v>
                </c:pt>
                <c:pt idx="58">
                  <c:v>14312.483943770789</c:v>
                </c:pt>
                <c:pt idx="59">
                  <c:v>11047.822522963317</c:v>
                </c:pt>
                <c:pt idx="60">
                  <c:v>10815.486085699555</c:v>
                </c:pt>
                <c:pt idx="61">
                  <c:v>11047.822522963317</c:v>
                </c:pt>
                <c:pt idx="62">
                  <c:v>10815.486085699555</c:v>
                </c:pt>
                <c:pt idx="63">
                  <c:v>11246.586322278476</c:v>
                </c:pt>
                <c:pt idx="64">
                  <c:v>11011.440738689973</c:v>
                </c:pt>
                <c:pt idx="65">
                  <c:v>14593.397314349637</c:v>
                </c:pt>
                <c:pt idx="66">
                  <c:v>14985.306620330473</c:v>
                </c:pt>
                <c:pt idx="67">
                  <c:v>26290.37448434097</c:v>
                </c:pt>
                <c:pt idx="68">
                  <c:v>28677.197072147264</c:v>
                </c:pt>
                <c:pt idx="69">
                  <c:v>26961.163841555641</c:v>
                </c:pt>
                <c:pt idx="70">
                  <c:v>29301.195730653017</c:v>
                </c:pt>
                <c:pt idx="71">
                  <c:v>28847.183366274276</c:v>
                </c:pt>
                <c:pt idx="72">
                  <c:v>31797.36577776587</c:v>
                </c:pt>
                <c:pt idx="73">
                  <c:v>30171.202189645948</c:v>
                </c:pt>
                <c:pt idx="74">
                  <c:v>29536.372365886204</c:v>
                </c:pt>
                <c:pt idx="75">
                  <c:v>18682.739423066585</c:v>
                </c:pt>
                <c:pt idx="76">
                  <c:v>6798.9944722965738</c:v>
                </c:pt>
                <c:pt idx="77">
                  <c:v>7138.6492041466336</c:v>
                </c:pt>
                <c:pt idx="78">
                  <c:v>7922.4678161083139</c:v>
                </c:pt>
                <c:pt idx="79">
                  <c:v>9286.4905421072908</c:v>
                </c:pt>
                <c:pt idx="80">
                  <c:v>11925.293412527226</c:v>
                </c:pt>
                <c:pt idx="81">
                  <c:v>11376.620384154048</c:v>
                </c:pt>
                <c:pt idx="82">
                  <c:v>18416.672431522875</c:v>
                </c:pt>
                <c:pt idx="83">
                  <c:v>19566.2730624</c:v>
                </c:pt>
                <c:pt idx="84">
                  <c:v>19631.59128006348</c:v>
                </c:pt>
                <c:pt idx="85">
                  <c:v>11253.648216137171</c:v>
                </c:pt>
                <c:pt idx="86">
                  <c:v>11776.193957444953</c:v>
                </c:pt>
                <c:pt idx="87">
                  <c:v>11750.066670379565</c:v>
                </c:pt>
                <c:pt idx="88">
                  <c:v>11750.066670379565</c:v>
                </c:pt>
                <c:pt idx="89">
                  <c:v>3769.2023687048713</c:v>
                </c:pt>
                <c:pt idx="90">
                  <c:v>5441.3487408897854</c:v>
                </c:pt>
                <c:pt idx="91">
                  <c:v>4148.0480311530155</c:v>
                </c:pt>
                <c:pt idx="92">
                  <c:v>4409.3209018069065</c:v>
                </c:pt>
                <c:pt idx="93">
                  <c:v>5216.0551177969501</c:v>
                </c:pt>
                <c:pt idx="94">
                  <c:v>4579.14826773194</c:v>
                </c:pt>
                <c:pt idx="95">
                  <c:v>5919.2638383116755</c:v>
                </c:pt>
                <c:pt idx="96">
                  <c:v>4840.421138385831</c:v>
                </c:pt>
                <c:pt idx="97">
                  <c:v>5385.88248372198</c:v>
                </c:pt>
                <c:pt idx="98">
                  <c:v>6067.6265071263333</c:v>
                </c:pt>
                <c:pt idx="99">
                  <c:v>9468.1133160082791</c:v>
                </c:pt>
                <c:pt idx="100">
                  <c:v>9180.7131582889961</c:v>
                </c:pt>
                <c:pt idx="101">
                  <c:v>19389.044708663896</c:v>
                </c:pt>
                <c:pt idx="102">
                  <c:v>21333.08955910262</c:v>
                </c:pt>
                <c:pt idx="103">
                  <c:v>18560.584977376202</c:v>
                </c:pt>
                <c:pt idx="104">
                  <c:v>23275.641035804663</c:v>
                </c:pt>
                <c:pt idx="105">
                  <c:v>24163.968796027897</c:v>
                </c:pt>
                <c:pt idx="106">
                  <c:v>23165.482168573297</c:v>
                </c:pt>
                <c:pt idx="107">
                  <c:v>18785.902984460328</c:v>
                </c:pt>
                <c:pt idx="108">
                  <c:v>21098.167889747274</c:v>
                </c:pt>
                <c:pt idx="109">
                  <c:v>19346.502048123304</c:v>
                </c:pt>
                <c:pt idx="110">
                  <c:v>21959.230754662236</c:v>
                </c:pt>
                <c:pt idx="111">
                  <c:v>19504.403378758529</c:v>
                </c:pt>
                <c:pt idx="112">
                  <c:v>21816.668284045481</c:v>
                </c:pt>
                <c:pt idx="113">
                  <c:v>20686.033026400546</c:v>
                </c:pt>
                <c:pt idx="114">
                  <c:v>22677.731148960436</c:v>
                </c:pt>
                <c:pt idx="115">
                  <c:v>19504.403378758529</c:v>
                </c:pt>
                <c:pt idx="116">
                  <c:v>21816.668284045481</c:v>
                </c:pt>
                <c:pt idx="117">
                  <c:v>20360.605975430899</c:v>
                </c:pt>
                <c:pt idx="118">
                  <c:v>6321.0434601856105</c:v>
                </c:pt>
                <c:pt idx="119">
                  <c:v>9064.4086020514842</c:v>
                </c:pt>
                <c:pt idx="120">
                  <c:v>7023.2650516855538</c:v>
                </c:pt>
                <c:pt idx="121">
                  <c:v>5968.4510901677022</c:v>
                </c:pt>
                <c:pt idx="122">
                  <c:v>8607.3070837720188</c:v>
                </c:pt>
                <c:pt idx="123">
                  <c:v>10009.349772848625</c:v>
                </c:pt>
                <c:pt idx="124">
                  <c:v>18220.717778532457</c:v>
                </c:pt>
                <c:pt idx="125">
                  <c:v>19841.789833755403</c:v>
                </c:pt>
                <c:pt idx="126">
                  <c:v>16490.937700640519</c:v>
                </c:pt>
                <c:pt idx="127">
                  <c:v>16490.937700640519</c:v>
                </c:pt>
                <c:pt idx="128">
                  <c:v>17065.738016079078</c:v>
                </c:pt>
                <c:pt idx="129">
                  <c:v>29745.922202752066</c:v>
                </c:pt>
                <c:pt idx="130">
                  <c:v>12642.75533781129</c:v>
                </c:pt>
                <c:pt idx="131">
                  <c:v>13228.914330384283</c:v>
                </c:pt>
                <c:pt idx="132">
                  <c:v>12742.462773075589</c:v>
                </c:pt>
                <c:pt idx="133">
                  <c:v>13225.81758378529</c:v>
                </c:pt>
                <c:pt idx="134">
                  <c:v>13382.581306177628</c:v>
                </c:pt>
                <c:pt idx="135">
                  <c:v>14048.827126345052</c:v>
                </c:pt>
                <c:pt idx="136">
                  <c:v>14702.009302979786</c:v>
                </c:pt>
                <c:pt idx="137">
                  <c:v>15211.491400754872</c:v>
                </c:pt>
                <c:pt idx="138">
                  <c:v>6877.5204940912954</c:v>
                </c:pt>
                <c:pt idx="139">
                  <c:v>7823.28143933299</c:v>
                </c:pt>
                <c:pt idx="140">
                  <c:v>9006.0117469646502</c:v>
                </c:pt>
                <c:pt idx="141">
                  <c:v>8151.3873185873526</c:v>
                </c:pt>
                <c:pt idx="142">
                  <c:v>8739.251277558611</c:v>
                </c:pt>
                <c:pt idx="143">
                  <c:v>10698.797807462808</c:v>
                </c:pt>
                <c:pt idx="144">
                  <c:v>10727.734240852937</c:v>
                </c:pt>
                <c:pt idx="145">
                  <c:v>12360.689682439766</c:v>
                </c:pt>
                <c:pt idx="146">
                  <c:v>9698.3413257074353</c:v>
                </c:pt>
                <c:pt idx="147">
                  <c:v>11853.842508602051</c:v>
                </c:pt>
                <c:pt idx="148">
                  <c:v>10793.834819569263</c:v>
                </c:pt>
                <c:pt idx="149">
                  <c:v>13798.472832089032</c:v>
                </c:pt>
                <c:pt idx="150">
                  <c:v>5708.8684439604622</c:v>
                </c:pt>
                <c:pt idx="151">
                  <c:v>6427.3688382586661</c:v>
                </c:pt>
                <c:pt idx="152">
                  <c:v>6100.7777499412987</c:v>
                </c:pt>
                <c:pt idx="153">
                  <c:v>6726.1507760304557</c:v>
                </c:pt>
                <c:pt idx="154">
                  <c:v>6856.7872113574012</c:v>
                </c:pt>
                <c:pt idx="155">
                  <c:v>17568.974908167002</c:v>
                </c:pt>
                <c:pt idx="156">
                  <c:v>7093.1347709935544</c:v>
                </c:pt>
                <c:pt idx="157">
                  <c:v>7521.0198483069071</c:v>
                </c:pt>
                <c:pt idx="158">
                  <c:v>9627.4816163363103</c:v>
                </c:pt>
                <c:pt idx="159">
                  <c:v>9689.5846747342148</c:v>
                </c:pt>
                <c:pt idx="160">
                  <c:v>7262.9621369185843</c:v>
                </c:pt>
                <c:pt idx="161">
                  <c:v>7690.847214231937</c:v>
                </c:pt>
                <c:pt idx="162">
                  <c:v>7925.9927978204396</c:v>
                </c:pt>
                <c:pt idx="163">
                  <c:v>7741.080855991102</c:v>
                </c:pt>
                <c:pt idx="164">
                  <c:v>8198.3083796354149</c:v>
                </c:pt>
                <c:pt idx="165">
                  <c:v>8995.1906351297876</c:v>
                </c:pt>
                <c:pt idx="166">
                  <c:v>9452.4181587741004</c:v>
                </c:pt>
                <c:pt idx="167">
                  <c:v>13088.454518480987</c:v>
                </c:pt>
                <c:pt idx="168">
                  <c:v>13036.19994435021</c:v>
                </c:pt>
                <c:pt idx="169">
                  <c:v>13232.154597340628</c:v>
                </c:pt>
                <c:pt idx="170">
                  <c:v>14904.300969525542</c:v>
                </c:pt>
                <c:pt idx="171">
                  <c:v>15361.528493169852</c:v>
                </c:pt>
                <c:pt idx="172">
                  <c:v>18460.624163213633</c:v>
                </c:pt>
                <c:pt idx="173">
                  <c:v>10186.073637531546</c:v>
                </c:pt>
                <c:pt idx="174">
                  <c:v>12197.87474156652</c:v>
                </c:pt>
                <c:pt idx="175">
                  <c:v>11646.18956039819</c:v>
                </c:pt>
                <c:pt idx="176">
                  <c:v>11335.674268408675</c:v>
                </c:pt>
                <c:pt idx="177">
                  <c:v>12220.989875836753</c:v>
                </c:pt>
                <c:pt idx="178">
                  <c:v>19522.55056671159</c:v>
                </c:pt>
                <c:pt idx="179">
                  <c:v>20045.09630801938</c:v>
                </c:pt>
                <c:pt idx="180">
                  <c:v>19388.983420718487</c:v>
                </c:pt>
                <c:pt idx="181">
                  <c:v>19650.256291372378</c:v>
                </c:pt>
                <c:pt idx="182">
                  <c:v>8791.1828678571401</c:v>
                </c:pt>
                <c:pt idx="183">
                  <c:v>8111.8734041570169</c:v>
                </c:pt>
                <c:pt idx="184">
                  <c:v>8830.3737984552245</c:v>
                </c:pt>
                <c:pt idx="185">
                  <c:v>8151.0643347551013</c:v>
                </c:pt>
                <c:pt idx="186">
                  <c:v>8974.0738773148623</c:v>
                </c:pt>
                <c:pt idx="187">
                  <c:v>9548.8741927534284</c:v>
                </c:pt>
                <c:pt idx="188">
                  <c:v>9300.6649656322297</c:v>
                </c:pt>
                <c:pt idx="189">
                  <c:v>9282.5660815274532</c:v>
                </c:pt>
                <c:pt idx="190">
                  <c:v>9177.0419883304203</c:v>
                </c:pt>
                <c:pt idx="191">
                  <c:v>14230.074082674269</c:v>
                </c:pt>
                <c:pt idx="192">
                  <c:v>13158.855312993313</c:v>
                </c:pt>
                <c:pt idx="193">
                  <c:v>12578.604808826829</c:v>
                </c:pt>
                <c:pt idx="194">
                  <c:v>16305.561781925906</c:v>
                </c:pt>
                <c:pt idx="195">
                  <c:v>17495.656413328281</c:v>
                </c:pt>
                <c:pt idx="196">
                  <c:v>16606.025583177885</c:v>
                </c:pt>
                <c:pt idx="197">
                  <c:v>17600.165561589842</c:v>
                </c:pt>
                <c:pt idx="198">
                  <c:v>18043.026371774293</c:v>
                </c:pt>
                <c:pt idx="199">
                  <c:v>19102.484567849722</c:v>
                </c:pt>
                <c:pt idx="200">
                  <c:v>18399.662761940748</c:v>
                </c:pt>
                <c:pt idx="201">
                  <c:v>19587.177682593621</c:v>
                </c:pt>
                <c:pt idx="202">
                  <c:v>19183.481373902421</c:v>
                </c:pt>
                <c:pt idx="203">
                  <c:v>21861.528298104826</c:v>
                </c:pt>
                <c:pt idx="204">
                  <c:v>19836.663550537156</c:v>
                </c:pt>
              </c:numCache>
            </c:numRef>
          </c:yVal>
          <c:smooth val="0"/>
          <c:extLst>
            <c:ext xmlns:c16="http://schemas.microsoft.com/office/drawing/2014/chart" uri="{C3380CC4-5D6E-409C-BE32-E72D297353CC}">
              <c16:uniqueId val="{00000001-CEFF-46D4-BC19-A4A20A7136D7}"/>
            </c:ext>
          </c:extLst>
        </c:ser>
        <c:dLbls>
          <c:showLegendKey val="0"/>
          <c:showVal val="0"/>
          <c:showCatName val="0"/>
          <c:showSerName val="0"/>
          <c:showPercent val="0"/>
          <c:showBubbleSize val="0"/>
        </c:dLbls>
        <c:axId val="1976423151"/>
        <c:axId val="1976426991"/>
      </c:scatterChart>
      <c:valAx>
        <c:axId val="1976423151"/>
        <c:scaling>
          <c:orientation val="minMax"/>
        </c:scaling>
        <c:delete val="0"/>
        <c:axPos val="b"/>
        <c:title>
          <c:tx>
            <c:rich>
              <a:bodyPr/>
              <a:lstStyle/>
              <a:p>
                <a:pPr>
                  <a:defRPr/>
                </a:pPr>
                <a:r>
                  <a:rPr lang="en-MY"/>
                  <a:t>carwidth</a:t>
                </a:r>
              </a:p>
            </c:rich>
          </c:tx>
          <c:overlay val="0"/>
        </c:title>
        <c:numFmt formatCode="General" sourceLinked="1"/>
        <c:majorTickMark val="out"/>
        <c:minorTickMark val="none"/>
        <c:tickLblPos val="nextTo"/>
        <c:crossAx val="1976426991"/>
        <c:crosses val="autoZero"/>
        <c:crossBetween val="midCat"/>
      </c:valAx>
      <c:valAx>
        <c:axId val="1976426991"/>
        <c:scaling>
          <c:orientation val="minMax"/>
        </c:scaling>
        <c:delete val="0"/>
        <c:axPos val="l"/>
        <c:title>
          <c:tx>
            <c:rich>
              <a:bodyPr/>
              <a:lstStyle/>
              <a:p>
                <a:pPr>
                  <a:defRPr/>
                </a:pPr>
                <a:r>
                  <a:rPr lang="en-MY"/>
                  <a:t>price</a:t>
                </a:r>
              </a:p>
            </c:rich>
          </c:tx>
          <c:overlay val="0"/>
        </c:title>
        <c:numFmt formatCode="General" sourceLinked="1"/>
        <c:majorTickMark val="out"/>
        <c:minorTickMark val="none"/>
        <c:tickLblPos val="nextTo"/>
        <c:crossAx val="197642315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carheight Line Fit  Plot</a:t>
            </a:r>
          </a:p>
        </c:rich>
      </c:tx>
      <c:overlay val="0"/>
    </c:title>
    <c:autoTitleDeleted val="0"/>
    <c:plotArea>
      <c:layout/>
      <c:scatterChart>
        <c:scatterStyle val="lineMarker"/>
        <c:varyColors val="0"/>
        <c:ser>
          <c:idx val="0"/>
          <c:order val="0"/>
          <c:tx>
            <c:v>price</c:v>
          </c:tx>
          <c:spPr>
            <a:ln w="19050">
              <a:noFill/>
            </a:ln>
          </c:spPr>
          <c:xVal>
            <c:numRef>
              <c:f>[6]Sheet1!$C$2:$C$206</c:f>
              <c:numCache>
                <c:formatCode>General</c:formatCode>
                <c:ptCount val="205"/>
                <c:pt idx="0">
                  <c:v>48.8</c:v>
                </c:pt>
                <c:pt idx="1">
                  <c:v>48.8</c:v>
                </c:pt>
                <c:pt idx="2">
                  <c:v>52.4</c:v>
                </c:pt>
                <c:pt idx="3">
                  <c:v>54.3</c:v>
                </c:pt>
                <c:pt idx="4">
                  <c:v>54.3</c:v>
                </c:pt>
                <c:pt idx="5">
                  <c:v>53.1</c:v>
                </c:pt>
                <c:pt idx="6">
                  <c:v>55.7</c:v>
                </c:pt>
                <c:pt idx="7">
                  <c:v>55.7</c:v>
                </c:pt>
                <c:pt idx="8">
                  <c:v>55.9</c:v>
                </c:pt>
                <c:pt idx="9">
                  <c:v>52</c:v>
                </c:pt>
                <c:pt idx="10">
                  <c:v>54.3</c:v>
                </c:pt>
                <c:pt idx="11">
                  <c:v>54.3</c:v>
                </c:pt>
                <c:pt idx="12">
                  <c:v>54.3</c:v>
                </c:pt>
                <c:pt idx="13">
                  <c:v>54.3</c:v>
                </c:pt>
                <c:pt idx="14">
                  <c:v>55.7</c:v>
                </c:pt>
                <c:pt idx="15">
                  <c:v>55.7</c:v>
                </c:pt>
                <c:pt idx="16">
                  <c:v>53.7</c:v>
                </c:pt>
                <c:pt idx="17">
                  <c:v>56.3</c:v>
                </c:pt>
                <c:pt idx="18">
                  <c:v>53.2</c:v>
                </c:pt>
                <c:pt idx="19">
                  <c:v>52</c:v>
                </c:pt>
                <c:pt idx="20">
                  <c:v>52</c:v>
                </c:pt>
                <c:pt idx="21">
                  <c:v>50.8</c:v>
                </c:pt>
                <c:pt idx="22">
                  <c:v>50.8</c:v>
                </c:pt>
                <c:pt idx="23">
                  <c:v>50.8</c:v>
                </c:pt>
                <c:pt idx="24">
                  <c:v>50.6</c:v>
                </c:pt>
                <c:pt idx="25">
                  <c:v>50.6</c:v>
                </c:pt>
                <c:pt idx="26">
                  <c:v>50.6</c:v>
                </c:pt>
                <c:pt idx="27">
                  <c:v>50.6</c:v>
                </c:pt>
                <c:pt idx="28">
                  <c:v>59.8</c:v>
                </c:pt>
                <c:pt idx="29">
                  <c:v>50.2</c:v>
                </c:pt>
                <c:pt idx="30">
                  <c:v>50.8</c:v>
                </c:pt>
                <c:pt idx="31">
                  <c:v>50.8</c:v>
                </c:pt>
                <c:pt idx="32">
                  <c:v>52.6</c:v>
                </c:pt>
                <c:pt idx="33">
                  <c:v>52.6</c:v>
                </c:pt>
                <c:pt idx="34">
                  <c:v>52.6</c:v>
                </c:pt>
                <c:pt idx="35">
                  <c:v>54.5</c:v>
                </c:pt>
                <c:pt idx="36">
                  <c:v>58.3</c:v>
                </c:pt>
                <c:pt idx="37">
                  <c:v>53.3</c:v>
                </c:pt>
                <c:pt idx="38">
                  <c:v>53.3</c:v>
                </c:pt>
                <c:pt idx="39">
                  <c:v>54.1</c:v>
                </c:pt>
                <c:pt idx="40">
                  <c:v>54.1</c:v>
                </c:pt>
                <c:pt idx="41">
                  <c:v>54.1</c:v>
                </c:pt>
                <c:pt idx="42">
                  <c:v>51</c:v>
                </c:pt>
                <c:pt idx="43">
                  <c:v>53.5</c:v>
                </c:pt>
                <c:pt idx="44">
                  <c:v>52</c:v>
                </c:pt>
                <c:pt idx="45">
                  <c:v>52</c:v>
                </c:pt>
                <c:pt idx="46">
                  <c:v>51.4</c:v>
                </c:pt>
                <c:pt idx="47">
                  <c:v>52.8</c:v>
                </c:pt>
                <c:pt idx="48">
                  <c:v>52.8</c:v>
                </c:pt>
                <c:pt idx="49">
                  <c:v>47.8</c:v>
                </c:pt>
                <c:pt idx="50">
                  <c:v>54.1</c:v>
                </c:pt>
                <c:pt idx="51">
                  <c:v>54.1</c:v>
                </c:pt>
                <c:pt idx="52">
                  <c:v>54.1</c:v>
                </c:pt>
                <c:pt idx="53">
                  <c:v>54.1</c:v>
                </c:pt>
                <c:pt idx="54">
                  <c:v>54.1</c:v>
                </c:pt>
                <c:pt idx="55">
                  <c:v>49.6</c:v>
                </c:pt>
                <c:pt idx="56">
                  <c:v>49.6</c:v>
                </c:pt>
                <c:pt idx="57">
                  <c:v>49.6</c:v>
                </c:pt>
                <c:pt idx="58">
                  <c:v>49.6</c:v>
                </c:pt>
                <c:pt idx="59">
                  <c:v>53.7</c:v>
                </c:pt>
                <c:pt idx="60">
                  <c:v>55.5</c:v>
                </c:pt>
                <c:pt idx="61">
                  <c:v>53.7</c:v>
                </c:pt>
                <c:pt idx="62">
                  <c:v>55.5</c:v>
                </c:pt>
                <c:pt idx="63">
                  <c:v>55.5</c:v>
                </c:pt>
                <c:pt idx="64">
                  <c:v>55.5</c:v>
                </c:pt>
                <c:pt idx="65">
                  <c:v>54.4</c:v>
                </c:pt>
                <c:pt idx="66">
                  <c:v>54.4</c:v>
                </c:pt>
                <c:pt idx="67">
                  <c:v>56.5</c:v>
                </c:pt>
                <c:pt idx="68">
                  <c:v>58.7</c:v>
                </c:pt>
                <c:pt idx="69">
                  <c:v>54.9</c:v>
                </c:pt>
                <c:pt idx="70">
                  <c:v>56.3</c:v>
                </c:pt>
                <c:pt idx="71">
                  <c:v>56.5</c:v>
                </c:pt>
                <c:pt idx="72">
                  <c:v>50.8</c:v>
                </c:pt>
                <c:pt idx="73">
                  <c:v>56.7</c:v>
                </c:pt>
                <c:pt idx="74">
                  <c:v>55.4</c:v>
                </c:pt>
                <c:pt idx="75">
                  <c:v>54.8</c:v>
                </c:pt>
                <c:pt idx="76">
                  <c:v>50.8</c:v>
                </c:pt>
                <c:pt idx="77">
                  <c:v>50.8</c:v>
                </c:pt>
                <c:pt idx="78">
                  <c:v>50.8</c:v>
                </c:pt>
                <c:pt idx="79">
                  <c:v>50.8</c:v>
                </c:pt>
                <c:pt idx="80">
                  <c:v>49.4</c:v>
                </c:pt>
                <c:pt idx="81">
                  <c:v>49.4</c:v>
                </c:pt>
                <c:pt idx="82">
                  <c:v>50.2</c:v>
                </c:pt>
                <c:pt idx="83">
                  <c:v>50.2</c:v>
                </c:pt>
                <c:pt idx="84">
                  <c:v>50.2</c:v>
                </c:pt>
                <c:pt idx="85">
                  <c:v>51.6</c:v>
                </c:pt>
                <c:pt idx="86">
                  <c:v>51.6</c:v>
                </c:pt>
                <c:pt idx="87">
                  <c:v>51.6</c:v>
                </c:pt>
                <c:pt idx="88">
                  <c:v>51.6</c:v>
                </c:pt>
                <c:pt idx="89">
                  <c:v>54.5</c:v>
                </c:pt>
                <c:pt idx="90">
                  <c:v>54.5</c:v>
                </c:pt>
                <c:pt idx="91">
                  <c:v>54.5</c:v>
                </c:pt>
                <c:pt idx="92">
                  <c:v>54.5</c:v>
                </c:pt>
                <c:pt idx="93">
                  <c:v>53.5</c:v>
                </c:pt>
                <c:pt idx="94">
                  <c:v>54.5</c:v>
                </c:pt>
                <c:pt idx="95">
                  <c:v>53.3</c:v>
                </c:pt>
                <c:pt idx="96">
                  <c:v>54.5</c:v>
                </c:pt>
                <c:pt idx="97">
                  <c:v>53.5</c:v>
                </c:pt>
                <c:pt idx="98">
                  <c:v>53.3</c:v>
                </c:pt>
                <c:pt idx="99">
                  <c:v>54.7</c:v>
                </c:pt>
                <c:pt idx="100">
                  <c:v>54.7</c:v>
                </c:pt>
                <c:pt idx="101">
                  <c:v>55.1</c:v>
                </c:pt>
                <c:pt idx="102">
                  <c:v>56.1</c:v>
                </c:pt>
                <c:pt idx="103">
                  <c:v>55.1</c:v>
                </c:pt>
                <c:pt idx="104">
                  <c:v>49.7</c:v>
                </c:pt>
                <c:pt idx="105">
                  <c:v>49.7</c:v>
                </c:pt>
                <c:pt idx="106">
                  <c:v>49.7</c:v>
                </c:pt>
                <c:pt idx="107">
                  <c:v>56.7</c:v>
                </c:pt>
                <c:pt idx="108">
                  <c:v>56.7</c:v>
                </c:pt>
                <c:pt idx="109">
                  <c:v>58.7</c:v>
                </c:pt>
                <c:pt idx="110">
                  <c:v>58.7</c:v>
                </c:pt>
                <c:pt idx="111">
                  <c:v>56.7</c:v>
                </c:pt>
                <c:pt idx="112">
                  <c:v>56.7</c:v>
                </c:pt>
                <c:pt idx="113">
                  <c:v>56.7</c:v>
                </c:pt>
                <c:pt idx="114">
                  <c:v>58.7</c:v>
                </c:pt>
                <c:pt idx="115">
                  <c:v>56.7</c:v>
                </c:pt>
                <c:pt idx="116">
                  <c:v>56.7</c:v>
                </c:pt>
                <c:pt idx="117">
                  <c:v>56</c:v>
                </c:pt>
                <c:pt idx="118">
                  <c:v>50.8</c:v>
                </c:pt>
                <c:pt idx="119">
                  <c:v>50.8</c:v>
                </c:pt>
                <c:pt idx="120">
                  <c:v>50.6</c:v>
                </c:pt>
                <c:pt idx="121">
                  <c:v>50.8</c:v>
                </c:pt>
                <c:pt idx="122">
                  <c:v>50.8</c:v>
                </c:pt>
                <c:pt idx="123">
                  <c:v>59.8</c:v>
                </c:pt>
                <c:pt idx="124">
                  <c:v>50.2</c:v>
                </c:pt>
                <c:pt idx="125">
                  <c:v>50.2</c:v>
                </c:pt>
                <c:pt idx="126">
                  <c:v>51.6</c:v>
                </c:pt>
                <c:pt idx="127">
                  <c:v>51.6</c:v>
                </c:pt>
                <c:pt idx="128">
                  <c:v>51.6</c:v>
                </c:pt>
                <c:pt idx="129">
                  <c:v>50.5</c:v>
                </c:pt>
                <c:pt idx="130">
                  <c:v>55.2</c:v>
                </c:pt>
                <c:pt idx="131">
                  <c:v>50.5</c:v>
                </c:pt>
                <c:pt idx="132">
                  <c:v>56.1</c:v>
                </c:pt>
                <c:pt idx="133">
                  <c:v>56.1</c:v>
                </c:pt>
                <c:pt idx="134">
                  <c:v>56.1</c:v>
                </c:pt>
                <c:pt idx="135">
                  <c:v>56.1</c:v>
                </c:pt>
                <c:pt idx="136">
                  <c:v>56.1</c:v>
                </c:pt>
                <c:pt idx="137">
                  <c:v>56.1</c:v>
                </c:pt>
                <c:pt idx="138">
                  <c:v>53.7</c:v>
                </c:pt>
                <c:pt idx="139">
                  <c:v>53.7</c:v>
                </c:pt>
                <c:pt idx="140">
                  <c:v>55.7</c:v>
                </c:pt>
                <c:pt idx="141">
                  <c:v>52.5</c:v>
                </c:pt>
                <c:pt idx="142">
                  <c:v>52.5</c:v>
                </c:pt>
                <c:pt idx="143">
                  <c:v>52.5</c:v>
                </c:pt>
                <c:pt idx="144">
                  <c:v>54.3</c:v>
                </c:pt>
                <c:pt idx="145">
                  <c:v>54.3</c:v>
                </c:pt>
                <c:pt idx="146">
                  <c:v>53</c:v>
                </c:pt>
                <c:pt idx="147">
                  <c:v>53</c:v>
                </c:pt>
                <c:pt idx="148">
                  <c:v>54.9</c:v>
                </c:pt>
                <c:pt idx="149">
                  <c:v>54.9</c:v>
                </c:pt>
                <c:pt idx="150">
                  <c:v>54.5</c:v>
                </c:pt>
                <c:pt idx="151">
                  <c:v>54.5</c:v>
                </c:pt>
                <c:pt idx="152">
                  <c:v>54.5</c:v>
                </c:pt>
                <c:pt idx="153">
                  <c:v>59.1</c:v>
                </c:pt>
                <c:pt idx="154">
                  <c:v>59.1</c:v>
                </c:pt>
                <c:pt idx="155">
                  <c:v>59.1</c:v>
                </c:pt>
                <c:pt idx="156">
                  <c:v>53</c:v>
                </c:pt>
                <c:pt idx="157">
                  <c:v>52.8</c:v>
                </c:pt>
                <c:pt idx="158">
                  <c:v>53</c:v>
                </c:pt>
                <c:pt idx="159">
                  <c:v>52.8</c:v>
                </c:pt>
                <c:pt idx="160">
                  <c:v>53</c:v>
                </c:pt>
                <c:pt idx="161">
                  <c:v>52.8</c:v>
                </c:pt>
                <c:pt idx="162">
                  <c:v>52.8</c:v>
                </c:pt>
                <c:pt idx="163">
                  <c:v>52.6</c:v>
                </c:pt>
                <c:pt idx="164">
                  <c:v>52.6</c:v>
                </c:pt>
                <c:pt idx="165">
                  <c:v>52.6</c:v>
                </c:pt>
                <c:pt idx="166">
                  <c:v>52.6</c:v>
                </c:pt>
                <c:pt idx="167">
                  <c:v>52</c:v>
                </c:pt>
                <c:pt idx="168">
                  <c:v>52</c:v>
                </c:pt>
                <c:pt idx="169">
                  <c:v>52</c:v>
                </c:pt>
                <c:pt idx="170">
                  <c:v>52</c:v>
                </c:pt>
                <c:pt idx="171">
                  <c:v>52</c:v>
                </c:pt>
                <c:pt idx="172">
                  <c:v>53</c:v>
                </c:pt>
                <c:pt idx="173">
                  <c:v>54.9</c:v>
                </c:pt>
                <c:pt idx="174">
                  <c:v>54.9</c:v>
                </c:pt>
                <c:pt idx="175">
                  <c:v>53.9</c:v>
                </c:pt>
                <c:pt idx="176">
                  <c:v>54.9</c:v>
                </c:pt>
                <c:pt idx="177">
                  <c:v>53.9</c:v>
                </c:pt>
                <c:pt idx="178">
                  <c:v>52</c:v>
                </c:pt>
                <c:pt idx="179">
                  <c:v>52</c:v>
                </c:pt>
                <c:pt idx="180">
                  <c:v>54.1</c:v>
                </c:pt>
                <c:pt idx="181">
                  <c:v>54.1</c:v>
                </c:pt>
                <c:pt idx="182">
                  <c:v>55.7</c:v>
                </c:pt>
                <c:pt idx="183">
                  <c:v>55.7</c:v>
                </c:pt>
                <c:pt idx="184">
                  <c:v>55.7</c:v>
                </c:pt>
                <c:pt idx="185">
                  <c:v>55.7</c:v>
                </c:pt>
                <c:pt idx="186">
                  <c:v>55.7</c:v>
                </c:pt>
                <c:pt idx="187">
                  <c:v>55.7</c:v>
                </c:pt>
                <c:pt idx="188">
                  <c:v>55.7</c:v>
                </c:pt>
                <c:pt idx="189">
                  <c:v>55.6</c:v>
                </c:pt>
                <c:pt idx="190">
                  <c:v>51.4</c:v>
                </c:pt>
                <c:pt idx="191">
                  <c:v>55.1</c:v>
                </c:pt>
                <c:pt idx="192">
                  <c:v>55.1</c:v>
                </c:pt>
                <c:pt idx="193">
                  <c:v>55.1</c:v>
                </c:pt>
                <c:pt idx="194">
                  <c:v>56.2</c:v>
                </c:pt>
                <c:pt idx="195">
                  <c:v>57.5</c:v>
                </c:pt>
                <c:pt idx="196">
                  <c:v>56.2</c:v>
                </c:pt>
                <c:pt idx="197">
                  <c:v>57.5</c:v>
                </c:pt>
                <c:pt idx="198">
                  <c:v>56.2</c:v>
                </c:pt>
                <c:pt idx="199">
                  <c:v>57.5</c:v>
                </c:pt>
                <c:pt idx="200">
                  <c:v>55.5</c:v>
                </c:pt>
                <c:pt idx="201">
                  <c:v>55.5</c:v>
                </c:pt>
                <c:pt idx="202">
                  <c:v>55.5</c:v>
                </c:pt>
                <c:pt idx="203">
                  <c:v>55.5</c:v>
                </c:pt>
                <c:pt idx="204">
                  <c:v>55.5</c:v>
                </c:pt>
              </c:numCache>
            </c:numRef>
          </c:xVal>
          <c:yVal>
            <c:numRef>
              <c:f>[6]Sheet1!$E$2:$E$206</c:f>
              <c:numCache>
                <c:formatCode>General</c:formatCode>
                <c:ptCount val="205"/>
                <c:pt idx="0">
                  <c:v>13495</c:v>
                </c:pt>
                <c:pt idx="1">
                  <c:v>16500</c:v>
                </c:pt>
                <c:pt idx="2">
                  <c:v>16500</c:v>
                </c:pt>
                <c:pt idx="3">
                  <c:v>13950</c:v>
                </c:pt>
                <c:pt idx="4">
                  <c:v>17450</c:v>
                </c:pt>
                <c:pt idx="5">
                  <c:v>15250</c:v>
                </c:pt>
                <c:pt idx="6">
                  <c:v>17710</c:v>
                </c:pt>
                <c:pt idx="7">
                  <c:v>18920</c:v>
                </c:pt>
                <c:pt idx="8">
                  <c:v>23875</c:v>
                </c:pt>
                <c:pt idx="9">
                  <c:v>17859.167000000001</c:v>
                </c:pt>
                <c:pt idx="10">
                  <c:v>16430</c:v>
                </c:pt>
                <c:pt idx="11">
                  <c:v>16925</c:v>
                </c:pt>
                <c:pt idx="12">
                  <c:v>20970</c:v>
                </c:pt>
                <c:pt idx="13">
                  <c:v>21105</c:v>
                </c:pt>
                <c:pt idx="14">
                  <c:v>24565</c:v>
                </c:pt>
                <c:pt idx="15">
                  <c:v>30760</c:v>
                </c:pt>
                <c:pt idx="16">
                  <c:v>41315</c:v>
                </c:pt>
                <c:pt idx="17">
                  <c:v>36880</c:v>
                </c:pt>
                <c:pt idx="18">
                  <c:v>5151</c:v>
                </c:pt>
                <c:pt idx="19">
                  <c:v>6295</c:v>
                </c:pt>
                <c:pt idx="20">
                  <c:v>6575</c:v>
                </c:pt>
                <c:pt idx="21">
                  <c:v>5572</c:v>
                </c:pt>
                <c:pt idx="22">
                  <c:v>6377</c:v>
                </c:pt>
                <c:pt idx="23">
                  <c:v>7957</c:v>
                </c:pt>
                <c:pt idx="24">
                  <c:v>6229</c:v>
                </c:pt>
                <c:pt idx="25">
                  <c:v>6692</c:v>
                </c:pt>
                <c:pt idx="26">
                  <c:v>7609</c:v>
                </c:pt>
                <c:pt idx="27">
                  <c:v>8558</c:v>
                </c:pt>
                <c:pt idx="28">
                  <c:v>8921</c:v>
                </c:pt>
                <c:pt idx="29">
                  <c:v>12964</c:v>
                </c:pt>
                <c:pt idx="30">
                  <c:v>6479</c:v>
                </c:pt>
                <c:pt idx="31">
                  <c:v>6855</c:v>
                </c:pt>
                <c:pt idx="32">
                  <c:v>5399</c:v>
                </c:pt>
                <c:pt idx="33">
                  <c:v>6529</c:v>
                </c:pt>
                <c:pt idx="34">
                  <c:v>7129</c:v>
                </c:pt>
                <c:pt idx="35">
                  <c:v>7295</c:v>
                </c:pt>
                <c:pt idx="36">
                  <c:v>7295</c:v>
                </c:pt>
                <c:pt idx="37">
                  <c:v>7895</c:v>
                </c:pt>
                <c:pt idx="38">
                  <c:v>9095</c:v>
                </c:pt>
                <c:pt idx="39">
                  <c:v>8845</c:v>
                </c:pt>
                <c:pt idx="40">
                  <c:v>10295</c:v>
                </c:pt>
                <c:pt idx="41">
                  <c:v>12945</c:v>
                </c:pt>
                <c:pt idx="42">
                  <c:v>10345</c:v>
                </c:pt>
                <c:pt idx="43">
                  <c:v>6785</c:v>
                </c:pt>
                <c:pt idx="44">
                  <c:v>8916.5</c:v>
                </c:pt>
                <c:pt idx="45">
                  <c:v>8916.5</c:v>
                </c:pt>
                <c:pt idx="46">
                  <c:v>11048</c:v>
                </c:pt>
                <c:pt idx="47">
                  <c:v>32250</c:v>
                </c:pt>
                <c:pt idx="48">
                  <c:v>35550</c:v>
                </c:pt>
                <c:pt idx="49">
                  <c:v>36000</c:v>
                </c:pt>
                <c:pt idx="50">
                  <c:v>5195</c:v>
                </c:pt>
                <c:pt idx="51">
                  <c:v>6095</c:v>
                </c:pt>
                <c:pt idx="52">
                  <c:v>6795</c:v>
                </c:pt>
                <c:pt idx="53">
                  <c:v>6695</c:v>
                </c:pt>
                <c:pt idx="54">
                  <c:v>7395</c:v>
                </c:pt>
                <c:pt idx="55">
                  <c:v>10945</c:v>
                </c:pt>
                <c:pt idx="56">
                  <c:v>11845</c:v>
                </c:pt>
                <c:pt idx="57">
                  <c:v>13645</c:v>
                </c:pt>
                <c:pt idx="58">
                  <c:v>15645</c:v>
                </c:pt>
                <c:pt idx="59">
                  <c:v>8845</c:v>
                </c:pt>
                <c:pt idx="60">
                  <c:v>8495</c:v>
                </c:pt>
                <c:pt idx="61">
                  <c:v>10595</c:v>
                </c:pt>
                <c:pt idx="62">
                  <c:v>10245</c:v>
                </c:pt>
                <c:pt idx="63">
                  <c:v>10795</c:v>
                </c:pt>
                <c:pt idx="64">
                  <c:v>11245</c:v>
                </c:pt>
                <c:pt idx="65">
                  <c:v>18280</c:v>
                </c:pt>
                <c:pt idx="66">
                  <c:v>18344</c:v>
                </c:pt>
                <c:pt idx="67">
                  <c:v>25552</c:v>
                </c:pt>
                <c:pt idx="68">
                  <c:v>28248</c:v>
                </c:pt>
                <c:pt idx="69">
                  <c:v>28176</c:v>
                </c:pt>
                <c:pt idx="70">
                  <c:v>31600</c:v>
                </c:pt>
                <c:pt idx="71">
                  <c:v>34184</c:v>
                </c:pt>
                <c:pt idx="72">
                  <c:v>35056</c:v>
                </c:pt>
                <c:pt idx="73">
                  <c:v>40960</c:v>
                </c:pt>
                <c:pt idx="74">
                  <c:v>45400</c:v>
                </c:pt>
                <c:pt idx="75">
                  <c:v>16503</c:v>
                </c:pt>
                <c:pt idx="76">
                  <c:v>5389</c:v>
                </c:pt>
                <c:pt idx="77">
                  <c:v>6189</c:v>
                </c:pt>
                <c:pt idx="78">
                  <c:v>6669</c:v>
                </c:pt>
                <c:pt idx="79">
                  <c:v>7689</c:v>
                </c:pt>
                <c:pt idx="80">
                  <c:v>9959</c:v>
                </c:pt>
                <c:pt idx="81">
                  <c:v>8499</c:v>
                </c:pt>
                <c:pt idx="82">
                  <c:v>12629</c:v>
                </c:pt>
                <c:pt idx="83">
                  <c:v>14869</c:v>
                </c:pt>
                <c:pt idx="84">
                  <c:v>14489</c:v>
                </c:pt>
                <c:pt idx="85">
                  <c:v>6989</c:v>
                </c:pt>
                <c:pt idx="86">
                  <c:v>8189</c:v>
                </c:pt>
                <c:pt idx="87">
                  <c:v>9279</c:v>
                </c:pt>
                <c:pt idx="88">
                  <c:v>9279</c:v>
                </c:pt>
                <c:pt idx="89">
                  <c:v>5499</c:v>
                </c:pt>
                <c:pt idx="90">
                  <c:v>7099</c:v>
                </c:pt>
                <c:pt idx="91">
                  <c:v>6649</c:v>
                </c:pt>
                <c:pt idx="92">
                  <c:v>6849</c:v>
                </c:pt>
                <c:pt idx="93">
                  <c:v>7349</c:v>
                </c:pt>
                <c:pt idx="94">
                  <c:v>7299</c:v>
                </c:pt>
                <c:pt idx="95">
                  <c:v>7799</c:v>
                </c:pt>
                <c:pt idx="96">
                  <c:v>7499</c:v>
                </c:pt>
                <c:pt idx="97">
                  <c:v>7999</c:v>
                </c:pt>
                <c:pt idx="98">
                  <c:v>8249</c:v>
                </c:pt>
                <c:pt idx="99">
                  <c:v>8949</c:v>
                </c:pt>
                <c:pt idx="100">
                  <c:v>9549</c:v>
                </c:pt>
                <c:pt idx="101">
                  <c:v>13499</c:v>
                </c:pt>
                <c:pt idx="102">
                  <c:v>14399</c:v>
                </c:pt>
                <c:pt idx="103">
                  <c:v>13499</c:v>
                </c:pt>
                <c:pt idx="104">
                  <c:v>17199</c:v>
                </c:pt>
                <c:pt idx="105">
                  <c:v>19699</c:v>
                </c:pt>
                <c:pt idx="106">
                  <c:v>18399</c:v>
                </c:pt>
                <c:pt idx="107">
                  <c:v>11900</c:v>
                </c:pt>
                <c:pt idx="108">
                  <c:v>13200</c:v>
                </c:pt>
                <c:pt idx="109">
                  <c:v>12440</c:v>
                </c:pt>
                <c:pt idx="110">
                  <c:v>13860</c:v>
                </c:pt>
                <c:pt idx="111">
                  <c:v>15580</c:v>
                </c:pt>
                <c:pt idx="112">
                  <c:v>16900</c:v>
                </c:pt>
                <c:pt idx="113">
                  <c:v>16695</c:v>
                </c:pt>
                <c:pt idx="114">
                  <c:v>17075</c:v>
                </c:pt>
                <c:pt idx="115">
                  <c:v>16630</c:v>
                </c:pt>
                <c:pt idx="116">
                  <c:v>17950</c:v>
                </c:pt>
                <c:pt idx="117">
                  <c:v>18150</c:v>
                </c:pt>
                <c:pt idx="118">
                  <c:v>5572</c:v>
                </c:pt>
                <c:pt idx="119">
                  <c:v>7957</c:v>
                </c:pt>
                <c:pt idx="120">
                  <c:v>6229</c:v>
                </c:pt>
                <c:pt idx="121">
                  <c:v>6692</c:v>
                </c:pt>
                <c:pt idx="122">
                  <c:v>7609</c:v>
                </c:pt>
                <c:pt idx="123">
                  <c:v>8921</c:v>
                </c:pt>
                <c:pt idx="124">
                  <c:v>12764</c:v>
                </c:pt>
                <c:pt idx="125">
                  <c:v>22018</c:v>
                </c:pt>
                <c:pt idx="126">
                  <c:v>32528</c:v>
                </c:pt>
                <c:pt idx="127">
                  <c:v>34028</c:v>
                </c:pt>
                <c:pt idx="128">
                  <c:v>37028</c:v>
                </c:pt>
                <c:pt idx="129">
                  <c:v>31400.5</c:v>
                </c:pt>
                <c:pt idx="130">
                  <c:v>9295</c:v>
                </c:pt>
                <c:pt idx="131">
                  <c:v>9895</c:v>
                </c:pt>
                <c:pt idx="132">
                  <c:v>11850</c:v>
                </c:pt>
                <c:pt idx="133">
                  <c:v>12170</c:v>
                </c:pt>
                <c:pt idx="134">
                  <c:v>15040</c:v>
                </c:pt>
                <c:pt idx="135">
                  <c:v>15510</c:v>
                </c:pt>
                <c:pt idx="136">
                  <c:v>18150</c:v>
                </c:pt>
                <c:pt idx="137">
                  <c:v>18620</c:v>
                </c:pt>
                <c:pt idx="138">
                  <c:v>5118</c:v>
                </c:pt>
                <c:pt idx="139">
                  <c:v>7053</c:v>
                </c:pt>
                <c:pt idx="140">
                  <c:v>7603</c:v>
                </c:pt>
                <c:pt idx="141">
                  <c:v>7126</c:v>
                </c:pt>
                <c:pt idx="142">
                  <c:v>7775</c:v>
                </c:pt>
                <c:pt idx="143">
                  <c:v>9960</c:v>
                </c:pt>
                <c:pt idx="144">
                  <c:v>9233</c:v>
                </c:pt>
                <c:pt idx="145">
                  <c:v>11259</c:v>
                </c:pt>
                <c:pt idx="146">
                  <c:v>7463</c:v>
                </c:pt>
                <c:pt idx="147">
                  <c:v>10198</c:v>
                </c:pt>
                <c:pt idx="148">
                  <c:v>8013</c:v>
                </c:pt>
                <c:pt idx="149">
                  <c:v>11694</c:v>
                </c:pt>
                <c:pt idx="150">
                  <c:v>5348</c:v>
                </c:pt>
                <c:pt idx="151">
                  <c:v>6338</c:v>
                </c:pt>
                <c:pt idx="152">
                  <c:v>6488</c:v>
                </c:pt>
                <c:pt idx="153">
                  <c:v>6918</c:v>
                </c:pt>
                <c:pt idx="154">
                  <c:v>7898</c:v>
                </c:pt>
                <c:pt idx="155">
                  <c:v>8778</c:v>
                </c:pt>
                <c:pt idx="156">
                  <c:v>6938</c:v>
                </c:pt>
                <c:pt idx="157">
                  <c:v>7198</c:v>
                </c:pt>
                <c:pt idx="158">
                  <c:v>7898</c:v>
                </c:pt>
                <c:pt idx="159">
                  <c:v>7788</c:v>
                </c:pt>
                <c:pt idx="160">
                  <c:v>7738</c:v>
                </c:pt>
                <c:pt idx="161">
                  <c:v>8358</c:v>
                </c:pt>
                <c:pt idx="162">
                  <c:v>9258</c:v>
                </c:pt>
                <c:pt idx="163">
                  <c:v>8058</c:v>
                </c:pt>
                <c:pt idx="164">
                  <c:v>8238</c:v>
                </c:pt>
                <c:pt idx="165">
                  <c:v>9298</c:v>
                </c:pt>
                <c:pt idx="166">
                  <c:v>9538</c:v>
                </c:pt>
                <c:pt idx="167">
                  <c:v>8449</c:v>
                </c:pt>
                <c:pt idx="168">
                  <c:v>9639</c:v>
                </c:pt>
                <c:pt idx="169">
                  <c:v>9989</c:v>
                </c:pt>
                <c:pt idx="170">
                  <c:v>11199</c:v>
                </c:pt>
                <c:pt idx="171">
                  <c:v>11549</c:v>
                </c:pt>
                <c:pt idx="172">
                  <c:v>17669</c:v>
                </c:pt>
                <c:pt idx="173">
                  <c:v>8948</c:v>
                </c:pt>
                <c:pt idx="174">
                  <c:v>10698</c:v>
                </c:pt>
                <c:pt idx="175">
                  <c:v>9988</c:v>
                </c:pt>
                <c:pt idx="176">
                  <c:v>10898</c:v>
                </c:pt>
                <c:pt idx="177">
                  <c:v>11248</c:v>
                </c:pt>
                <c:pt idx="178">
                  <c:v>16558</c:v>
                </c:pt>
                <c:pt idx="179">
                  <c:v>15998</c:v>
                </c:pt>
                <c:pt idx="180">
                  <c:v>15690</c:v>
                </c:pt>
                <c:pt idx="181">
                  <c:v>15750</c:v>
                </c:pt>
                <c:pt idx="182">
                  <c:v>7775</c:v>
                </c:pt>
                <c:pt idx="183">
                  <c:v>7975</c:v>
                </c:pt>
                <c:pt idx="184">
                  <c:v>7995</c:v>
                </c:pt>
                <c:pt idx="185">
                  <c:v>8195</c:v>
                </c:pt>
                <c:pt idx="186">
                  <c:v>8495</c:v>
                </c:pt>
                <c:pt idx="187">
                  <c:v>9495</c:v>
                </c:pt>
                <c:pt idx="188">
                  <c:v>9995</c:v>
                </c:pt>
                <c:pt idx="189">
                  <c:v>11595</c:v>
                </c:pt>
                <c:pt idx="190">
                  <c:v>9980</c:v>
                </c:pt>
                <c:pt idx="191">
                  <c:v>13295</c:v>
                </c:pt>
                <c:pt idx="192">
                  <c:v>13845</c:v>
                </c:pt>
                <c:pt idx="193">
                  <c:v>12290</c:v>
                </c:pt>
                <c:pt idx="194">
                  <c:v>12940</c:v>
                </c:pt>
                <c:pt idx="195">
                  <c:v>13415</c:v>
                </c:pt>
                <c:pt idx="196">
                  <c:v>15985</c:v>
                </c:pt>
                <c:pt idx="197">
                  <c:v>16515</c:v>
                </c:pt>
                <c:pt idx="198">
                  <c:v>18420</c:v>
                </c:pt>
                <c:pt idx="199">
                  <c:v>18950</c:v>
                </c:pt>
                <c:pt idx="200">
                  <c:v>16845</c:v>
                </c:pt>
                <c:pt idx="201">
                  <c:v>19045</c:v>
                </c:pt>
                <c:pt idx="202">
                  <c:v>21485</c:v>
                </c:pt>
                <c:pt idx="203">
                  <c:v>22470</c:v>
                </c:pt>
                <c:pt idx="204">
                  <c:v>22625</c:v>
                </c:pt>
              </c:numCache>
            </c:numRef>
          </c:yVal>
          <c:smooth val="0"/>
          <c:extLst>
            <c:ext xmlns:c16="http://schemas.microsoft.com/office/drawing/2014/chart" uri="{C3380CC4-5D6E-409C-BE32-E72D297353CC}">
              <c16:uniqueId val="{00000000-0033-4DFD-ACCC-A6B44DC25913}"/>
            </c:ext>
          </c:extLst>
        </c:ser>
        <c:ser>
          <c:idx val="1"/>
          <c:order val="1"/>
          <c:tx>
            <c:v>Predicted price</c:v>
          </c:tx>
          <c:spPr>
            <a:ln w="19050">
              <a:noFill/>
            </a:ln>
          </c:spPr>
          <c:xVal>
            <c:numRef>
              <c:f>[6]Sheet1!$C$2:$C$206</c:f>
              <c:numCache>
                <c:formatCode>General</c:formatCode>
                <c:ptCount val="205"/>
                <c:pt idx="0">
                  <c:v>48.8</c:v>
                </c:pt>
                <c:pt idx="1">
                  <c:v>48.8</c:v>
                </c:pt>
                <c:pt idx="2">
                  <c:v>52.4</c:v>
                </c:pt>
                <c:pt idx="3">
                  <c:v>54.3</c:v>
                </c:pt>
                <c:pt idx="4">
                  <c:v>54.3</c:v>
                </c:pt>
                <c:pt idx="5">
                  <c:v>53.1</c:v>
                </c:pt>
                <c:pt idx="6">
                  <c:v>55.7</c:v>
                </c:pt>
                <c:pt idx="7">
                  <c:v>55.7</c:v>
                </c:pt>
                <c:pt idx="8">
                  <c:v>55.9</c:v>
                </c:pt>
                <c:pt idx="9">
                  <c:v>52</c:v>
                </c:pt>
                <c:pt idx="10">
                  <c:v>54.3</c:v>
                </c:pt>
                <c:pt idx="11">
                  <c:v>54.3</c:v>
                </c:pt>
                <c:pt idx="12">
                  <c:v>54.3</c:v>
                </c:pt>
                <c:pt idx="13">
                  <c:v>54.3</c:v>
                </c:pt>
                <c:pt idx="14">
                  <c:v>55.7</c:v>
                </c:pt>
                <c:pt idx="15">
                  <c:v>55.7</c:v>
                </c:pt>
                <c:pt idx="16">
                  <c:v>53.7</c:v>
                </c:pt>
                <c:pt idx="17">
                  <c:v>56.3</c:v>
                </c:pt>
                <c:pt idx="18">
                  <c:v>53.2</c:v>
                </c:pt>
                <c:pt idx="19">
                  <c:v>52</c:v>
                </c:pt>
                <c:pt idx="20">
                  <c:v>52</c:v>
                </c:pt>
                <c:pt idx="21">
                  <c:v>50.8</c:v>
                </c:pt>
                <c:pt idx="22">
                  <c:v>50.8</c:v>
                </c:pt>
                <c:pt idx="23">
                  <c:v>50.8</c:v>
                </c:pt>
                <c:pt idx="24">
                  <c:v>50.6</c:v>
                </c:pt>
                <c:pt idx="25">
                  <c:v>50.6</c:v>
                </c:pt>
                <c:pt idx="26">
                  <c:v>50.6</c:v>
                </c:pt>
                <c:pt idx="27">
                  <c:v>50.6</c:v>
                </c:pt>
                <c:pt idx="28">
                  <c:v>59.8</c:v>
                </c:pt>
                <c:pt idx="29">
                  <c:v>50.2</c:v>
                </c:pt>
                <c:pt idx="30">
                  <c:v>50.8</c:v>
                </c:pt>
                <c:pt idx="31">
                  <c:v>50.8</c:v>
                </c:pt>
                <c:pt idx="32">
                  <c:v>52.6</c:v>
                </c:pt>
                <c:pt idx="33">
                  <c:v>52.6</c:v>
                </c:pt>
                <c:pt idx="34">
                  <c:v>52.6</c:v>
                </c:pt>
                <c:pt idx="35">
                  <c:v>54.5</c:v>
                </c:pt>
                <c:pt idx="36">
                  <c:v>58.3</c:v>
                </c:pt>
                <c:pt idx="37">
                  <c:v>53.3</c:v>
                </c:pt>
                <c:pt idx="38">
                  <c:v>53.3</c:v>
                </c:pt>
                <c:pt idx="39">
                  <c:v>54.1</c:v>
                </c:pt>
                <c:pt idx="40">
                  <c:v>54.1</c:v>
                </c:pt>
                <c:pt idx="41">
                  <c:v>54.1</c:v>
                </c:pt>
                <c:pt idx="42">
                  <c:v>51</c:v>
                </c:pt>
                <c:pt idx="43">
                  <c:v>53.5</c:v>
                </c:pt>
                <c:pt idx="44">
                  <c:v>52</c:v>
                </c:pt>
                <c:pt idx="45">
                  <c:v>52</c:v>
                </c:pt>
                <c:pt idx="46">
                  <c:v>51.4</c:v>
                </c:pt>
                <c:pt idx="47">
                  <c:v>52.8</c:v>
                </c:pt>
                <c:pt idx="48">
                  <c:v>52.8</c:v>
                </c:pt>
                <c:pt idx="49">
                  <c:v>47.8</c:v>
                </c:pt>
                <c:pt idx="50">
                  <c:v>54.1</c:v>
                </c:pt>
                <c:pt idx="51">
                  <c:v>54.1</c:v>
                </c:pt>
                <c:pt idx="52">
                  <c:v>54.1</c:v>
                </c:pt>
                <c:pt idx="53">
                  <c:v>54.1</c:v>
                </c:pt>
                <c:pt idx="54">
                  <c:v>54.1</c:v>
                </c:pt>
                <c:pt idx="55">
                  <c:v>49.6</c:v>
                </c:pt>
                <c:pt idx="56">
                  <c:v>49.6</c:v>
                </c:pt>
                <c:pt idx="57">
                  <c:v>49.6</c:v>
                </c:pt>
                <c:pt idx="58">
                  <c:v>49.6</c:v>
                </c:pt>
                <c:pt idx="59">
                  <c:v>53.7</c:v>
                </c:pt>
                <c:pt idx="60">
                  <c:v>55.5</c:v>
                </c:pt>
                <c:pt idx="61">
                  <c:v>53.7</c:v>
                </c:pt>
                <c:pt idx="62">
                  <c:v>55.5</c:v>
                </c:pt>
                <c:pt idx="63">
                  <c:v>55.5</c:v>
                </c:pt>
                <c:pt idx="64">
                  <c:v>55.5</c:v>
                </c:pt>
                <c:pt idx="65">
                  <c:v>54.4</c:v>
                </c:pt>
                <c:pt idx="66">
                  <c:v>54.4</c:v>
                </c:pt>
                <c:pt idx="67">
                  <c:v>56.5</c:v>
                </c:pt>
                <c:pt idx="68">
                  <c:v>58.7</c:v>
                </c:pt>
                <c:pt idx="69">
                  <c:v>54.9</c:v>
                </c:pt>
                <c:pt idx="70">
                  <c:v>56.3</c:v>
                </c:pt>
                <c:pt idx="71">
                  <c:v>56.5</c:v>
                </c:pt>
                <c:pt idx="72">
                  <c:v>50.8</c:v>
                </c:pt>
                <c:pt idx="73">
                  <c:v>56.7</c:v>
                </c:pt>
                <c:pt idx="74">
                  <c:v>55.4</c:v>
                </c:pt>
                <c:pt idx="75">
                  <c:v>54.8</c:v>
                </c:pt>
                <c:pt idx="76">
                  <c:v>50.8</c:v>
                </c:pt>
                <c:pt idx="77">
                  <c:v>50.8</c:v>
                </c:pt>
                <c:pt idx="78">
                  <c:v>50.8</c:v>
                </c:pt>
                <c:pt idx="79">
                  <c:v>50.8</c:v>
                </c:pt>
                <c:pt idx="80">
                  <c:v>49.4</c:v>
                </c:pt>
                <c:pt idx="81">
                  <c:v>49.4</c:v>
                </c:pt>
                <c:pt idx="82">
                  <c:v>50.2</c:v>
                </c:pt>
                <c:pt idx="83">
                  <c:v>50.2</c:v>
                </c:pt>
                <c:pt idx="84">
                  <c:v>50.2</c:v>
                </c:pt>
                <c:pt idx="85">
                  <c:v>51.6</c:v>
                </c:pt>
                <c:pt idx="86">
                  <c:v>51.6</c:v>
                </c:pt>
                <c:pt idx="87">
                  <c:v>51.6</c:v>
                </c:pt>
                <c:pt idx="88">
                  <c:v>51.6</c:v>
                </c:pt>
                <c:pt idx="89">
                  <c:v>54.5</c:v>
                </c:pt>
                <c:pt idx="90">
                  <c:v>54.5</c:v>
                </c:pt>
                <c:pt idx="91">
                  <c:v>54.5</c:v>
                </c:pt>
                <c:pt idx="92">
                  <c:v>54.5</c:v>
                </c:pt>
                <c:pt idx="93">
                  <c:v>53.5</c:v>
                </c:pt>
                <c:pt idx="94">
                  <c:v>54.5</c:v>
                </c:pt>
                <c:pt idx="95">
                  <c:v>53.3</c:v>
                </c:pt>
                <c:pt idx="96">
                  <c:v>54.5</c:v>
                </c:pt>
                <c:pt idx="97">
                  <c:v>53.5</c:v>
                </c:pt>
                <c:pt idx="98">
                  <c:v>53.3</c:v>
                </c:pt>
                <c:pt idx="99">
                  <c:v>54.7</c:v>
                </c:pt>
                <c:pt idx="100">
                  <c:v>54.7</c:v>
                </c:pt>
                <c:pt idx="101">
                  <c:v>55.1</c:v>
                </c:pt>
                <c:pt idx="102">
                  <c:v>56.1</c:v>
                </c:pt>
                <c:pt idx="103">
                  <c:v>55.1</c:v>
                </c:pt>
                <c:pt idx="104">
                  <c:v>49.7</c:v>
                </c:pt>
                <c:pt idx="105">
                  <c:v>49.7</c:v>
                </c:pt>
                <c:pt idx="106">
                  <c:v>49.7</c:v>
                </c:pt>
                <c:pt idx="107">
                  <c:v>56.7</c:v>
                </c:pt>
                <c:pt idx="108">
                  <c:v>56.7</c:v>
                </c:pt>
                <c:pt idx="109">
                  <c:v>58.7</c:v>
                </c:pt>
                <c:pt idx="110">
                  <c:v>58.7</c:v>
                </c:pt>
                <c:pt idx="111">
                  <c:v>56.7</c:v>
                </c:pt>
                <c:pt idx="112">
                  <c:v>56.7</c:v>
                </c:pt>
                <c:pt idx="113">
                  <c:v>56.7</c:v>
                </c:pt>
                <c:pt idx="114">
                  <c:v>58.7</c:v>
                </c:pt>
                <c:pt idx="115">
                  <c:v>56.7</c:v>
                </c:pt>
                <c:pt idx="116">
                  <c:v>56.7</c:v>
                </c:pt>
                <c:pt idx="117">
                  <c:v>56</c:v>
                </c:pt>
                <c:pt idx="118">
                  <c:v>50.8</c:v>
                </c:pt>
                <c:pt idx="119">
                  <c:v>50.8</c:v>
                </c:pt>
                <c:pt idx="120">
                  <c:v>50.6</c:v>
                </c:pt>
                <c:pt idx="121">
                  <c:v>50.8</c:v>
                </c:pt>
                <c:pt idx="122">
                  <c:v>50.8</c:v>
                </c:pt>
                <c:pt idx="123">
                  <c:v>59.8</c:v>
                </c:pt>
                <c:pt idx="124">
                  <c:v>50.2</c:v>
                </c:pt>
                <c:pt idx="125">
                  <c:v>50.2</c:v>
                </c:pt>
                <c:pt idx="126">
                  <c:v>51.6</c:v>
                </c:pt>
                <c:pt idx="127">
                  <c:v>51.6</c:v>
                </c:pt>
                <c:pt idx="128">
                  <c:v>51.6</c:v>
                </c:pt>
                <c:pt idx="129">
                  <c:v>50.5</c:v>
                </c:pt>
                <c:pt idx="130">
                  <c:v>55.2</c:v>
                </c:pt>
                <c:pt idx="131">
                  <c:v>50.5</c:v>
                </c:pt>
                <c:pt idx="132">
                  <c:v>56.1</c:v>
                </c:pt>
                <c:pt idx="133">
                  <c:v>56.1</c:v>
                </c:pt>
                <c:pt idx="134">
                  <c:v>56.1</c:v>
                </c:pt>
                <c:pt idx="135">
                  <c:v>56.1</c:v>
                </c:pt>
                <c:pt idx="136">
                  <c:v>56.1</c:v>
                </c:pt>
                <c:pt idx="137">
                  <c:v>56.1</c:v>
                </c:pt>
                <c:pt idx="138">
                  <c:v>53.7</c:v>
                </c:pt>
                <c:pt idx="139">
                  <c:v>53.7</c:v>
                </c:pt>
                <c:pt idx="140">
                  <c:v>55.7</c:v>
                </c:pt>
                <c:pt idx="141">
                  <c:v>52.5</c:v>
                </c:pt>
                <c:pt idx="142">
                  <c:v>52.5</c:v>
                </c:pt>
                <c:pt idx="143">
                  <c:v>52.5</c:v>
                </c:pt>
                <c:pt idx="144">
                  <c:v>54.3</c:v>
                </c:pt>
                <c:pt idx="145">
                  <c:v>54.3</c:v>
                </c:pt>
                <c:pt idx="146">
                  <c:v>53</c:v>
                </c:pt>
                <c:pt idx="147">
                  <c:v>53</c:v>
                </c:pt>
                <c:pt idx="148">
                  <c:v>54.9</c:v>
                </c:pt>
                <c:pt idx="149">
                  <c:v>54.9</c:v>
                </c:pt>
                <c:pt idx="150">
                  <c:v>54.5</c:v>
                </c:pt>
                <c:pt idx="151">
                  <c:v>54.5</c:v>
                </c:pt>
                <c:pt idx="152">
                  <c:v>54.5</c:v>
                </c:pt>
                <c:pt idx="153">
                  <c:v>59.1</c:v>
                </c:pt>
                <c:pt idx="154">
                  <c:v>59.1</c:v>
                </c:pt>
                <c:pt idx="155">
                  <c:v>59.1</c:v>
                </c:pt>
                <c:pt idx="156">
                  <c:v>53</c:v>
                </c:pt>
                <c:pt idx="157">
                  <c:v>52.8</c:v>
                </c:pt>
                <c:pt idx="158">
                  <c:v>53</c:v>
                </c:pt>
                <c:pt idx="159">
                  <c:v>52.8</c:v>
                </c:pt>
                <c:pt idx="160">
                  <c:v>53</c:v>
                </c:pt>
                <c:pt idx="161">
                  <c:v>52.8</c:v>
                </c:pt>
                <c:pt idx="162">
                  <c:v>52.8</c:v>
                </c:pt>
                <c:pt idx="163">
                  <c:v>52.6</c:v>
                </c:pt>
                <c:pt idx="164">
                  <c:v>52.6</c:v>
                </c:pt>
                <c:pt idx="165">
                  <c:v>52.6</c:v>
                </c:pt>
                <c:pt idx="166">
                  <c:v>52.6</c:v>
                </c:pt>
                <c:pt idx="167">
                  <c:v>52</c:v>
                </c:pt>
                <c:pt idx="168">
                  <c:v>52</c:v>
                </c:pt>
                <c:pt idx="169">
                  <c:v>52</c:v>
                </c:pt>
                <c:pt idx="170">
                  <c:v>52</c:v>
                </c:pt>
                <c:pt idx="171">
                  <c:v>52</c:v>
                </c:pt>
                <c:pt idx="172">
                  <c:v>53</c:v>
                </c:pt>
                <c:pt idx="173">
                  <c:v>54.9</c:v>
                </c:pt>
                <c:pt idx="174">
                  <c:v>54.9</c:v>
                </c:pt>
                <c:pt idx="175">
                  <c:v>53.9</c:v>
                </c:pt>
                <c:pt idx="176">
                  <c:v>54.9</c:v>
                </c:pt>
                <c:pt idx="177">
                  <c:v>53.9</c:v>
                </c:pt>
                <c:pt idx="178">
                  <c:v>52</c:v>
                </c:pt>
                <c:pt idx="179">
                  <c:v>52</c:v>
                </c:pt>
                <c:pt idx="180">
                  <c:v>54.1</c:v>
                </c:pt>
                <c:pt idx="181">
                  <c:v>54.1</c:v>
                </c:pt>
                <c:pt idx="182">
                  <c:v>55.7</c:v>
                </c:pt>
                <c:pt idx="183">
                  <c:v>55.7</c:v>
                </c:pt>
                <c:pt idx="184">
                  <c:v>55.7</c:v>
                </c:pt>
                <c:pt idx="185">
                  <c:v>55.7</c:v>
                </c:pt>
                <c:pt idx="186">
                  <c:v>55.7</c:v>
                </c:pt>
                <c:pt idx="187">
                  <c:v>55.7</c:v>
                </c:pt>
                <c:pt idx="188">
                  <c:v>55.7</c:v>
                </c:pt>
                <c:pt idx="189">
                  <c:v>55.6</c:v>
                </c:pt>
                <c:pt idx="190">
                  <c:v>51.4</c:v>
                </c:pt>
                <c:pt idx="191">
                  <c:v>55.1</c:v>
                </c:pt>
                <c:pt idx="192">
                  <c:v>55.1</c:v>
                </c:pt>
                <c:pt idx="193">
                  <c:v>55.1</c:v>
                </c:pt>
                <c:pt idx="194">
                  <c:v>56.2</c:v>
                </c:pt>
                <c:pt idx="195">
                  <c:v>57.5</c:v>
                </c:pt>
                <c:pt idx="196">
                  <c:v>56.2</c:v>
                </c:pt>
                <c:pt idx="197">
                  <c:v>57.5</c:v>
                </c:pt>
                <c:pt idx="198">
                  <c:v>56.2</c:v>
                </c:pt>
                <c:pt idx="199">
                  <c:v>57.5</c:v>
                </c:pt>
                <c:pt idx="200">
                  <c:v>55.5</c:v>
                </c:pt>
                <c:pt idx="201">
                  <c:v>55.5</c:v>
                </c:pt>
                <c:pt idx="202">
                  <c:v>55.5</c:v>
                </c:pt>
                <c:pt idx="203">
                  <c:v>55.5</c:v>
                </c:pt>
                <c:pt idx="204">
                  <c:v>55.5</c:v>
                </c:pt>
              </c:numCache>
            </c:numRef>
          </c:xVal>
          <c:yVal>
            <c:numRef>
              <c:f>Regression!$B$28:$B$232</c:f>
              <c:numCache>
                <c:formatCode>General</c:formatCode>
                <c:ptCount val="205"/>
                <c:pt idx="0">
                  <c:v>13939.017255852632</c:v>
                </c:pt>
                <c:pt idx="1">
                  <c:v>13939.017255852632</c:v>
                </c:pt>
                <c:pt idx="2">
                  <c:v>17221.656549838895</c:v>
                </c:pt>
                <c:pt idx="3">
                  <c:v>10149.096279445497</c:v>
                </c:pt>
                <c:pt idx="4">
                  <c:v>16670.407683904774</c:v>
                </c:pt>
                <c:pt idx="5">
                  <c:v>12732.584758150741</c:v>
                </c:pt>
                <c:pt idx="6">
                  <c:v>18418.905438746857</c:v>
                </c:pt>
                <c:pt idx="7">
                  <c:v>19855.906227343265</c:v>
                </c:pt>
                <c:pt idx="8">
                  <c:v>21518.204115261051</c:v>
                </c:pt>
                <c:pt idx="9">
                  <c:v>21366.226985010861</c:v>
                </c:pt>
                <c:pt idx="10">
                  <c:v>9765.9663548660828</c:v>
                </c:pt>
                <c:pt idx="11">
                  <c:v>9765.9663548660828</c:v>
                </c:pt>
                <c:pt idx="12">
                  <c:v>13881.014067664892</c:v>
                </c:pt>
                <c:pt idx="13">
                  <c:v>14599.514461963099</c:v>
                </c:pt>
                <c:pt idx="14">
                  <c:v>18064.342725823728</c:v>
                </c:pt>
                <c:pt idx="15">
                  <c:v>20350.480344045289</c:v>
                </c:pt>
                <c:pt idx="16">
                  <c:v>23113.189168910623</c:v>
                </c:pt>
                <c:pt idx="17">
                  <c:v>25918.924372410962</c:v>
                </c:pt>
                <c:pt idx="18">
                  <c:v>-755.82761173564722</c:v>
                </c:pt>
                <c:pt idx="19">
                  <c:v>5393.5233388401284</c:v>
                </c:pt>
                <c:pt idx="20">
                  <c:v>5479.5186548410675</c:v>
                </c:pt>
                <c:pt idx="21">
                  <c:v>5772.3704318124364</c:v>
                </c:pt>
                <c:pt idx="22">
                  <c:v>5772.3704318124364</c:v>
                </c:pt>
                <c:pt idx="23">
                  <c:v>9064.4086020514842</c:v>
                </c:pt>
                <c:pt idx="24">
                  <c:v>7023.2650516855538</c:v>
                </c:pt>
                <c:pt idx="25">
                  <c:v>7310.6652094048331</c:v>
                </c:pt>
                <c:pt idx="26">
                  <c:v>7310.6652094048331</c:v>
                </c:pt>
                <c:pt idx="27">
                  <c:v>9949.5212030091498</c:v>
                </c:pt>
                <c:pt idx="28">
                  <c:v>10009.349772848625</c:v>
                </c:pt>
                <c:pt idx="29">
                  <c:v>18129.272273803592</c:v>
                </c:pt>
                <c:pt idx="30">
                  <c:v>5348.3960852675264</c:v>
                </c:pt>
                <c:pt idx="31">
                  <c:v>6733.1422997331574</c:v>
                </c:pt>
                <c:pt idx="32">
                  <c:v>5797.7588869058382</c:v>
                </c:pt>
                <c:pt idx="33">
                  <c:v>7143.3141707733848</c:v>
                </c:pt>
                <c:pt idx="34">
                  <c:v>7352.3324672964991</c:v>
                </c:pt>
                <c:pt idx="35">
                  <c:v>5752.4413417573596</c:v>
                </c:pt>
                <c:pt idx="36">
                  <c:v>5482.1857079651454</c:v>
                </c:pt>
                <c:pt idx="37">
                  <c:v>9508.4996198116205</c:v>
                </c:pt>
                <c:pt idx="38">
                  <c:v>10200.872727044436</c:v>
                </c:pt>
                <c:pt idx="39">
                  <c:v>9137.1274083802455</c:v>
                </c:pt>
                <c:pt idx="40">
                  <c:v>7874.6756141041515</c:v>
                </c:pt>
                <c:pt idx="41">
                  <c:v>11240.37401714408</c:v>
                </c:pt>
                <c:pt idx="42">
                  <c:v>11399.76271916477</c:v>
                </c:pt>
                <c:pt idx="43">
                  <c:v>7647.7999501185368</c:v>
                </c:pt>
                <c:pt idx="44">
                  <c:v>5393.5233388401284</c:v>
                </c:pt>
                <c:pt idx="45">
                  <c:v>5850.7508624844377</c:v>
                </c:pt>
                <c:pt idx="46">
                  <c:v>15951.316512845628</c:v>
                </c:pt>
                <c:pt idx="47">
                  <c:v>32966.042514157343</c:v>
                </c:pt>
                <c:pt idx="48">
                  <c:v>32966.042514157343</c:v>
                </c:pt>
                <c:pt idx="49">
                  <c:v>34811.109082560281</c:v>
                </c:pt>
                <c:pt idx="50">
                  <c:v>5018.7749948276723</c:v>
                </c:pt>
                <c:pt idx="51">
                  <c:v>5149.4114301546178</c:v>
                </c:pt>
                <c:pt idx="52">
                  <c:v>5214.7296478180906</c:v>
                </c:pt>
                <c:pt idx="53">
                  <c:v>4751.5898722796701</c:v>
                </c:pt>
                <c:pt idx="54">
                  <c:v>4816.9080899431428</c:v>
                </c:pt>
                <c:pt idx="55">
                  <c:v>12744.846719847432</c:v>
                </c:pt>
                <c:pt idx="56">
                  <c:v>12744.846719847432</c:v>
                </c:pt>
                <c:pt idx="57">
                  <c:v>12810.164937510905</c:v>
                </c:pt>
                <c:pt idx="58">
                  <c:v>14312.483943770789</c:v>
                </c:pt>
                <c:pt idx="59">
                  <c:v>11047.822522963317</c:v>
                </c:pt>
                <c:pt idx="60">
                  <c:v>10815.486085699555</c:v>
                </c:pt>
                <c:pt idx="61">
                  <c:v>11047.822522963317</c:v>
                </c:pt>
                <c:pt idx="62">
                  <c:v>10815.486085699555</c:v>
                </c:pt>
                <c:pt idx="63">
                  <c:v>11246.586322278476</c:v>
                </c:pt>
                <c:pt idx="64">
                  <c:v>11011.440738689973</c:v>
                </c:pt>
                <c:pt idx="65">
                  <c:v>14593.397314349637</c:v>
                </c:pt>
                <c:pt idx="66">
                  <c:v>14985.306620330473</c:v>
                </c:pt>
                <c:pt idx="67">
                  <c:v>26290.37448434097</c:v>
                </c:pt>
                <c:pt idx="68">
                  <c:v>28677.197072147264</c:v>
                </c:pt>
                <c:pt idx="69">
                  <c:v>26961.163841555641</c:v>
                </c:pt>
                <c:pt idx="70">
                  <c:v>29301.195730653017</c:v>
                </c:pt>
                <c:pt idx="71">
                  <c:v>28847.183366274276</c:v>
                </c:pt>
                <c:pt idx="72">
                  <c:v>31797.36577776587</c:v>
                </c:pt>
                <c:pt idx="73">
                  <c:v>30171.202189645948</c:v>
                </c:pt>
                <c:pt idx="74">
                  <c:v>29536.372365886204</c:v>
                </c:pt>
                <c:pt idx="75">
                  <c:v>18682.739423066585</c:v>
                </c:pt>
                <c:pt idx="76">
                  <c:v>6798.9944722965738</c:v>
                </c:pt>
                <c:pt idx="77">
                  <c:v>7138.6492041466336</c:v>
                </c:pt>
                <c:pt idx="78">
                  <c:v>7922.4678161083139</c:v>
                </c:pt>
                <c:pt idx="79">
                  <c:v>9286.4905421072908</c:v>
                </c:pt>
                <c:pt idx="80">
                  <c:v>11925.293412527226</c:v>
                </c:pt>
                <c:pt idx="81">
                  <c:v>11376.620384154048</c:v>
                </c:pt>
                <c:pt idx="82">
                  <c:v>18416.672431522875</c:v>
                </c:pt>
                <c:pt idx="83">
                  <c:v>19566.2730624</c:v>
                </c:pt>
                <c:pt idx="84">
                  <c:v>19631.59128006348</c:v>
                </c:pt>
                <c:pt idx="85">
                  <c:v>11253.648216137171</c:v>
                </c:pt>
                <c:pt idx="86">
                  <c:v>11776.193957444953</c:v>
                </c:pt>
                <c:pt idx="87">
                  <c:v>11750.066670379565</c:v>
                </c:pt>
                <c:pt idx="88">
                  <c:v>11750.066670379565</c:v>
                </c:pt>
                <c:pt idx="89">
                  <c:v>3769.2023687048713</c:v>
                </c:pt>
                <c:pt idx="90">
                  <c:v>5441.3487408897854</c:v>
                </c:pt>
                <c:pt idx="91">
                  <c:v>4148.0480311530155</c:v>
                </c:pt>
                <c:pt idx="92">
                  <c:v>4409.3209018069065</c:v>
                </c:pt>
                <c:pt idx="93">
                  <c:v>5216.0551177969501</c:v>
                </c:pt>
                <c:pt idx="94">
                  <c:v>4579.14826773194</c:v>
                </c:pt>
                <c:pt idx="95">
                  <c:v>5919.2638383116755</c:v>
                </c:pt>
                <c:pt idx="96">
                  <c:v>4840.421138385831</c:v>
                </c:pt>
                <c:pt idx="97">
                  <c:v>5385.88248372198</c:v>
                </c:pt>
                <c:pt idx="98">
                  <c:v>6067.6265071263333</c:v>
                </c:pt>
                <c:pt idx="99">
                  <c:v>9468.1133160082791</c:v>
                </c:pt>
                <c:pt idx="100">
                  <c:v>9180.7131582889961</c:v>
                </c:pt>
                <c:pt idx="101">
                  <c:v>19389.044708663896</c:v>
                </c:pt>
                <c:pt idx="102">
                  <c:v>21333.08955910262</c:v>
                </c:pt>
                <c:pt idx="103">
                  <c:v>18560.584977376202</c:v>
                </c:pt>
                <c:pt idx="104">
                  <c:v>23275.641035804663</c:v>
                </c:pt>
                <c:pt idx="105">
                  <c:v>24163.968796027897</c:v>
                </c:pt>
                <c:pt idx="106">
                  <c:v>23165.482168573297</c:v>
                </c:pt>
                <c:pt idx="107">
                  <c:v>18785.902984460328</c:v>
                </c:pt>
                <c:pt idx="108">
                  <c:v>21098.167889747274</c:v>
                </c:pt>
                <c:pt idx="109">
                  <c:v>19346.502048123304</c:v>
                </c:pt>
                <c:pt idx="110">
                  <c:v>21959.230754662236</c:v>
                </c:pt>
                <c:pt idx="111">
                  <c:v>19504.403378758529</c:v>
                </c:pt>
                <c:pt idx="112">
                  <c:v>21816.668284045481</c:v>
                </c:pt>
                <c:pt idx="113">
                  <c:v>20686.033026400546</c:v>
                </c:pt>
                <c:pt idx="114">
                  <c:v>22677.731148960436</c:v>
                </c:pt>
                <c:pt idx="115">
                  <c:v>19504.403378758529</c:v>
                </c:pt>
                <c:pt idx="116">
                  <c:v>21816.668284045481</c:v>
                </c:pt>
                <c:pt idx="117">
                  <c:v>20360.605975430899</c:v>
                </c:pt>
                <c:pt idx="118">
                  <c:v>6321.0434601856105</c:v>
                </c:pt>
                <c:pt idx="119">
                  <c:v>9064.4086020514842</c:v>
                </c:pt>
                <c:pt idx="120">
                  <c:v>7023.2650516855538</c:v>
                </c:pt>
                <c:pt idx="121">
                  <c:v>5968.4510901677022</c:v>
                </c:pt>
                <c:pt idx="122">
                  <c:v>8607.3070837720188</c:v>
                </c:pt>
                <c:pt idx="123">
                  <c:v>10009.349772848625</c:v>
                </c:pt>
                <c:pt idx="124">
                  <c:v>18220.717778532457</c:v>
                </c:pt>
                <c:pt idx="125">
                  <c:v>19841.789833755403</c:v>
                </c:pt>
                <c:pt idx="126">
                  <c:v>16490.937700640519</c:v>
                </c:pt>
                <c:pt idx="127">
                  <c:v>16490.937700640519</c:v>
                </c:pt>
                <c:pt idx="128">
                  <c:v>17065.738016079078</c:v>
                </c:pt>
                <c:pt idx="129">
                  <c:v>29745.922202752066</c:v>
                </c:pt>
                <c:pt idx="130">
                  <c:v>12642.75533781129</c:v>
                </c:pt>
                <c:pt idx="131">
                  <c:v>13228.914330384283</c:v>
                </c:pt>
                <c:pt idx="132">
                  <c:v>12742.462773075589</c:v>
                </c:pt>
                <c:pt idx="133">
                  <c:v>13225.81758378529</c:v>
                </c:pt>
                <c:pt idx="134">
                  <c:v>13382.581306177628</c:v>
                </c:pt>
                <c:pt idx="135">
                  <c:v>14048.827126345052</c:v>
                </c:pt>
                <c:pt idx="136">
                  <c:v>14702.009302979786</c:v>
                </c:pt>
                <c:pt idx="137">
                  <c:v>15211.491400754872</c:v>
                </c:pt>
                <c:pt idx="138">
                  <c:v>6877.5204940912954</c:v>
                </c:pt>
                <c:pt idx="139">
                  <c:v>7823.28143933299</c:v>
                </c:pt>
                <c:pt idx="140">
                  <c:v>9006.0117469646502</c:v>
                </c:pt>
                <c:pt idx="141">
                  <c:v>8151.3873185873526</c:v>
                </c:pt>
                <c:pt idx="142">
                  <c:v>8739.251277558611</c:v>
                </c:pt>
                <c:pt idx="143">
                  <c:v>10698.797807462808</c:v>
                </c:pt>
                <c:pt idx="144">
                  <c:v>10727.734240852937</c:v>
                </c:pt>
                <c:pt idx="145">
                  <c:v>12360.689682439766</c:v>
                </c:pt>
                <c:pt idx="146">
                  <c:v>9698.3413257074353</c:v>
                </c:pt>
                <c:pt idx="147">
                  <c:v>11853.842508602051</c:v>
                </c:pt>
                <c:pt idx="148">
                  <c:v>10793.834819569263</c:v>
                </c:pt>
                <c:pt idx="149">
                  <c:v>13798.472832089032</c:v>
                </c:pt>
                <c:pt idx="150">
                  <c:v>5708.8684439604622</c:v>
                </c:pt>
                <c:pt idx="151">
                  <c:v>6427.3688382586661</c:v>
                </c:pt>
                <c:pt idx="152">
                  <c:v>6100.7777499412987</c:v>
                </c:pt>
                <c:pt idx="153">
                  <c:v>6726.1507760304557</c:v>
                </c:pt>
                <c:pt idx="154">
                  <c:v>6856.7872113574012</c:v>
                </c:pt>
                <c:pt idx="155">
                  <c:v>17568.974908167002</c:v>
                </c:pt>
                <c:pt idx="156">
                  <c:v>7093.1347709935544</c:v>
                </c:pt>
                <c:pt idx="157">
                  <c:v>7521.0198483069071</c:v>
                </c:pt>
                <c:pt idx="158">
                  <c:v>9627.4816163363103</c:v>
                </c:pt>
                <c:pt idx="159">
                  <c:v>9689.5846747342148</c:v>
                </c:pt>
                <c:pt idx="160">
                  <c:v>7262.9621369185843</c:v>
                </c:pt>
                <c:pt idx="161">
                  <c:v>7690.847214231937</c:v>
                </c:pt>
                <c:pt idx="162">
                  <c:v>7925.9927978204396</c:v>
                </c:pt>
                <c:pt idx="163">
                  <c:v>7741.080855991102</c:v>
                </c:pt>
                <c:pt idx="164">
                  <c:v>8198.3083796354149</c:v>
                </c:pt>
                <c:pt idx="165">
                  <c:v>8995.1906351297876</c:v>
                </c:pt>
                <c:pt idx="166">
                  <c:v>9452.4181587741004</c:v>
                </c:pt>
                <c:pt idx="167">
                  <c:v>13088.454518480987</c:v>
                </c:pt>
                <c:pt idx="168">
                  <c:v>13036.19994435021</c:v>
                </c:pt>
                <c:pt idx="169">
                  <c:v>13232.154597340628</c:v>
                </c:pt>
                <c:pt idx="170">
                  <c:v>14904.300969525542</c:v>
                </c:pt>
                <c:pt idx="171">
                  <c:v>15361.528493169852</c:v>
                </c:pt>
                <c:pt idx="172">
                  <c:v>18460.624163213633</c:v>
                </c:pt>
                <c:pt idx="173">
                  <c:v>10186.073637531546</c:v>
                </c:pt>
                <c:pt idx="174">
                  <c:v>12197.87474156652</c:v>
                </c:pt>
                <c:pt idx="175">
                  <c:v>11646.18956039819</c:v>
                </c:pt>
                <c:pt idx="176">
                  <c:v>11335.674268408675</c:v>
                </c:pt>
                <c:pt idx="177">
                  <c:v>12220.989875836753</c:v>
                </c:pt>
                <c:pt idx="178">
                  <c:v>19522.55056671159</c:v>
                </c:pt>
                <c:pt idx="179">
                  <c:v>20045.09630801938</c:v>
                </c:pt>
                <c:pt idx="180">
                  <c:v>19388.983420718487</c:v>
                </c:pt>
                <c:pt idx="181">
                  <c:v>19650.256291372378</c:v>
                </c:pt>
                <c:pt idx="182">
                  <c:v>8791.1828678571401</c:v>
                </c:pt>
                <c:pt idx="183">
                  <c:v>8111.8734041570169</c:v>
                </c:pt>
                <c:pt idx="184">
                  <c:v>8830.3737984552245</c:v>
                </c:pt>
                <c:pt idx="185">
                  <c:v>8151.0643347551013</c:v>
                </c:pt>
                <c:pt idx="186">
                  <c:v>8974.0738773148623</c:v>
                </c:pt>
                <c:pt idx="187">
                  <c:v>9548.8741927534284</c:v>
                </c:pt>
                <c:pt idx="188">
                  <c:v>9300.6649656322297</c:v>
                </c:pt>
                <c:pt idx="189">
                  <c:v>9282.5660815274532</c:v>
                </c:pt>
                <c:pt idx="190">
                  <c:v>9177.0419883304203</c:v>
                </c:pt>
                <c:pt idx="191">
                  <c:v>14230.074082674269</c:v>
                </c:pt>
                <c:pt idx="192">
                  <c:v>13158.855312993313</c:v>
                </c:pt>
                <c:pt idx="193">
                  <c:v>12578.604808826829</c:v>
                </c:pt>
                <c:pt idx="194">
                  <c:v>16305.561781925906</c:v>
                </c:pt>
                <c:pt idx="195">
                  <c:v>17495.656413328281</c:v>
                </c:pt>
                <c:pt idx="196">
                  <c:v>16606.025583177885</c:v>
                </c:pt>
                <c:pt idx="197">
                  <c:v>17600.165561589842</c:v>
                </c:pt>
                <c:pt idx="198">
                  <c:v>18043.026371774293</c:v>
                </c:pt>
                <c:pt idx="199">
                  <c:v>19102.484567849722</c:v>
                </c:pt>
                <c:pt idx="200">
                  <c:v>18399.662761940748</c:v>
                </c:pt>
                <c:pt idx="201">
                  <c:v>19587.177682593621</c:v>
                </c:pt>
                <c:pt idx="202">
                  <c:v>19183.481373902421</c:v>
                </c:pt>
                <c:pt idx="203">
                  <c:v>21861.528298104826</c:v>
                </c:pt>
                <c:pt idx="204">
                  <c:v>19836.663550537156</c:v>
                </c:pt>
              </c:numCache>
            </c:numRef>
          </c:yVal>
          <c:smooth val="0"/>
          <c:extLst>
            <c:ext xmlns:c16="http://schemas.microsoft.com/office/drawing/2014/chart" uri="{C3380CC4-5D6E-409C-BE32-E72D297353CC}">
              <c16:uniqueId val="{00000001-0033-4DFD-ACCC-A6B44DC25913}"/>
            </c:ext>
          </c:extLst>
        </c:ser>
        <c:dLbls>
          <c:showLegendKey val="0"/>
          <c:showVal val="0"/>
          <c:showCatName val="0"/>
          <c:showSerName val="0"/>
          <c:showPercent val="0"/>
          <c:showBubbleSize val="0"/>
        </c:dLbls>
        <c:axId val="1976417391"/>
        <c:axId val="1976423151"/>
      </c:scatterChart>
      <c:valAx>
        <c:axId val="1976417391"/>
        <c:scaling>
          <c:orientation val="minMax"/>
        </c:scaling>
        <c:delete val="0"/>
        <c:axPos val="b"/>
        <c:title>
          <c:tx>
            <c:rich>
              <a:bodyPr/>
              <a:lstStyle/>
              <a:p>
                <a:pPr>
                  <a:defRPr/>
                </a:pPr>
                <a:r>
                  <a:rPr lang="en-MY"/>
                  <a:t>carheight</a:t>
                </a:r>
              </a:p>
            </c:rich>
          </c:tx>
          <c:overlay val="0"/>
        </c:title>
        <c:numFmt formatCode="General" sourceLinked="1"/>
        <c:majorTickMark val="out"/>
        <c:minorTickMark val="none"/>
        <c:tickLblPos val="nextTo"/>
        <c:crossAx val="1976423151"/>
        <c:crosses val="autoZero"/>
        <c:crossBetween val="midCat"/>
      </c:valAx>
      <c:valAx>
        <c:axId val="1976423151"/>
        <c:scaling>
          <c:orientation val="minMax"/>
        </c:scaling>
        <c:delete val="0"/>
        <c:axPos val="l"/>
        <c:title>
          <c:tx>
            <c:rich>
              <a:bodyPr/>
              <a:lstStyle/>
              <a:p>
                <a:pPr>
                  <a:defRPr/>
                </a:pPr>
                <a:r>
                  <a:rPr lang="en-MY"/>
                  <a:t>price</a:t>
                </a:r>
              </a:p>
            </c:rich>
          </c:tx>
          <c:overlay val="0"/>
        </c:title>
        <c:numFmt formatCode="General" sourceLinked="1"/>
        <c:majorTickMark val="out"/>
        <c:minorTickMark val="none"/>
        <c:tickLblPos val="nextTo"/>
        <c:crossAx val="197641739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MY"/>
              <a:t>curbweight Line Fit  Plot</a:t>
            </a:r>
          </a:p>
        </c:rich>
      </c:tx>
      <c:overlay val="0"/>
    </c:title>
    <c:autoTitleDeleted val="0"/>
    <c:plotArea>
      <c:layout/>
      <c:scatterChart>
        <c:scatterStyle val="lineMarker"/>
        <c:varyColors val="0"/>
        <c:ser>
          <c:idx val="0"/>
          <c:order val="0"/>
          <c:tx>
            <c:v>price</c:v>
          </c:tx>
          <c:spPr>
            <a:ln w="19050">
              <a:noFill/>
            </a:ln>
          </c:spPr>
          <c:xVal>
            <c:numRef>
              <c:f>[6]Sheet1!$D$2:$D$206</c:f>
              <c:numCache>
                <c:formatCode>General</c:formatCode>
                <c:ptCount val="205"/>
                <c:pt idx="0">
                  <c:v>2548</c:v>
                </c:pt>
                <c:pt idx="1">
                  <c:v>2548</c:v>
                </c:pt>
                <c:pt idx="2">
                  <c:v>2823</c:v>
                </c:pt>
                <c:pt idx="3">
                  <c:v>2337</c:v>
                </c:pt>
                <c:pt idx="4">
                  <c:v>2824</c:v>
                </c:pt>
                <c:pt idx="5">
                  <c:v>2507</c:v>
                </c:pt>
                <c:pt idx="6">
                  <c:v>2844</c:v>
                </c:pt>
                <c:pt idx="7">
                  <c:v>2954</c:v>
                </c:pt>
                <c:pt idx="8">
                  <c:v>3086</c:v>
                </c:pt>
                <c:pt idx="9">
                  <c:v>3053</c:v>
                </c:pt>
                <c:pt idx="10">
                  <c:v>2395</c:v>
                </c:pt>
                <c:pt idx="11">
                  <c:v>2395</c:v>
                </c:pt>
                <c:pt idx="12">
                  <c:v>2710</c:v>
                </c:pt>
                <c:pt idx="13">
                  <c:v>2765</c:v>
                </c:pt>
                <c:pt idx="14">
                  <c:v>3055</c:v>
                </c:pt>
                <c:pt idx="15">
                  <c:v>3230</c:v>
                </c:pt>
                <c:pt idx="16">
                  <c:v>3380</c:v>
                </c:pt>
                <c:pt idx="17">
                  <c:v>3505</c:v>
                </c:pt>
                <c:pt idx="18">
                  <c:v>1488</c:v>
                </c:pt>
                <c:pt idx="19">
                  <c:v>1874</c:v>
                </c:pt>
                <c:pt idx="20">
                  <c:v>1909</c:v>
                </c:pt>
                <c:pt idx="21">
                  <c:v>1876</c:v>
                </c:pt>
                <c:pt idx="22">
                  <c:v>1876</c:v>
                </c:pt>
                <c:pt idx="23">
                  <c:v>2128</c:v>
                </c:pt>
                <c:pt idx="24">
                  <c:v>1967</c:v>
                </c:pt>
                <c:pt idx="25">
                  <c:v>1989</c:v>
                </c:pt>
                <c:pt idx="26">
                  <c:v>1989</c:v>
                </c:pt>
                <c:pt idx="27">
                  <c:v>2191</c:v>
                </c:pt>
                <c:pt idx="28">
                  <c:v>2535</c:v>
                </c:pt>
                <c:pt idx="29">
                  <c:v>2811</c:v>
                </c:pt>
                <c:pt idx="30">
                  <c:v>1713</c:v>
                </c:pt>
                <c:pt idx="31">
                  <c:v>1819</c:v>
                </c:pt>
                <c:pt idx="32">
                  <c:v>1837</c:v>
                </c:pt>
                <c:pt idx="33">
                  <c:v>1940</c:v>
                </c:pt>
                <c:pt idx="34">
                  <c:v>1956</c:v>
                </c:pt>
                <c:pt idx="35">
                  <c:v>2010</c:v>
                </c:pt>
                <c:pt idx="36">
                  <c:v>2024</c:v>
                </c:pt>
                <c:pt idx="37">
                  <c:v>2236</c:v>
                </c:pt>
                <c:pt idx="38">
                  <c:v>2289</c:v>
                </c:pt>
                <c:pt idx="39">
                  <c:v>2304</c:v>
                </c:pt>
                <c:pt idx="40">
                  <c:v>2372</c:v>
                </c:pt>
                <c:pt idx="41">
                  <c:v>2465</c:v>
                </c:pt>
                <c:pt idx="42">
                  <c:v>2293</c:v>
                </c:pt>
                <c:pt idx="43">
                  <c:v>2337</c:v>
                </c:pt>
                <c:pt idx="44">
                  <c:v>1874</c:v>
                </c:pt>
                <c:pt idx="45">
                  <c:v>1909</c:v>
                </c:pt>
                <c:pt idx="46">
                  <c:v>2734</c:v>
                </c:pt>
                <c:pt idx="47">
                  <c:v>4066</c:v>
                </c:pt>
                <c:pt idx="48">
                  <c:v>4066</c:v>
                </c:pt>
                <c:pt idx="49">
                  <c:v>3950</c:v>
                </c:pt>
                <c:pt idx="50">
                  <c:v>1890</c:v>
                </c:pt>
                <c:pt idx="51">
                  <c:v>1900</c:v>
                </c:pt>
                <c:pt idx="52">
                  <c:v>1905</c:v>
                </c:pt>
                <c:pt idx="53">
                  <c:v>1945</c:v>
                </c:pt>
                <c:pt idx="54">
                  <c:v>1950</c:v>
                </c:pt>
                <c:pt idx="55">
                  <c:v>2380</c:v>
                </c:pt>
                <c:pt idx="56">
                  <c:v>2380</c:v>
                </c:pt>
                <c:pt idx="57">
                  <c:v>2385</c:v>
                </c:pt>
                <c:pt idx="58">
                  <c:v>2500</c:v>
                </c:pt>
                <c:pt idx="59">
                  <c:v>2385</c:v>
                </c:pt>
                <c:pt idx="60">
                  <c:v>2410</c:v>
                </c:pt>
                <c:pt idx="61">
                  <c:v>2385</c:v>
                </c:pt>
                <c:pt idx="62">
                  <c:v>2410</c:v>
                </c:pt>
                <c:pt idx="63">
                  <c:v>2443</c:v>
                </c:pt>
                <c:pt idx="64">
                  <c:v>2425</c:v>
                </c:pt>
                <c:pt idx="65">
                  <c:v>2670</c:v>
                </c:pt>
                <c:pt idx="66">
                  <c:v>2700</c:v>
                </c:pt>
                <c:pt idx="67">
                  <c:v>3515</c:v>
                </c:pt>
                <c:pt idx="68">
                  <c:v>3750</c:v>
                </c:pt>
                <c:pt idx="69">
                  <c:v>3495</c:v>
                </c:pt>
                <c:pt idx="70">
                  <c:v>3770</c:v>
                </c:pt>
                <c:pt idx="71">
                  <c:v>3740</c:v>
                </c:pt>
                <c:pt idx="72">
                  <c:v>3685</c:v>
                </c:pt>
                <c:pt idx="73">
                  <c:v>3900</c:v>
                </c:pt>
                <c:pt idx="74">
                  <c:v>3715</c:v>
                </c:pt>
                <c:pt idx="75">
                  <c:v>2910</c:v>
                </c:pt>
                <c:pt idx="76">
                  <c:v>1918</c:v>
                </c:pt>
                <c:pt idx="77">
                  <c:v>1944</c:v>
                </c:pt>
                <c:pt idx="78">
                  <c:v>2004</c:v>
                </c:pt>
                <c:pt idx="79">
                  <c:v>2145</c:v>
                </c:pt>
                <c:pt idx="80">
                  <c:v>2370</c:v>
                </c:pt>
                <c:pt idx="81">
                  <c:v>2328</c:v>
                </c:pt>
                <c:pt idx="82">
                  <c:v>2833</c:v>
                </c:pt>
                <c:pt idx="83">
                  <c:v>2921</c:v>
                </c:pt>
                <c:pt idx="84">
                  <c:v>2926</c:v>
                </c:pt>
                <c:pt idx="85">
                  <c:v>2365</c:v>
                </c:pt>
                <c:pt idx="86">
                  <c:v>2405</c:v>
                </c:pt>
                <c:pt idx="87">
                  <c:v>2403</c:v>
                </c:pt>
                <c:pt idx="88">
                  <c:v>2403</c:v>
                </c:pt>
                <c:pt idx="89">
                  <c:v>1889</c:v>
                </c:pt>
                <c:pt idx="90">
                  <c:v>2017</c:v>
                </c:pt>
                <c:pt idx="91">
                  <c:v>1918</c:v>
                </c:pt>
                <c:pt idx="92">
                  <c:v>1938</c:v>
                </c:pt>
                <c:pt idx="93">
                  <c:v>2024</c:v>
                </c:pt>
                <c:pt idx="94">
                  <c:v>1951</c:v>
                </c:pt>
                <c:pt idx="95">
                  <c:v>2028</c:v>
                </c:pt>
                <c:pt idx="96">
                  <c:v>1971</c:v>
                </c:pt>
                <c:pt idx="97">
                  <c:v>2037</c:v>
                </c:pt>
                <c:pt idx="98">
                  <c:v>2008</c:v>
                </c:pt>
                <c:pt idx="99">
                  <c:v>2324</c:v>
                </c:pt>
                <c:pt idx="100">
                  <c:v>2302</c:v>
                </c:pt>
                <c:pt idx="101">
                  <c:v>3095</c:v>
                </c:pt>
                <c:pt idx="102">
                  <c:v>3296</c:v>
                </c:pt>
                <c:pt idx="103">
                  <c:v>3060</c:v>
                </c:pt>
                <c:pt idx="104">
                  <c:v>3071</c:v>
                </c:pt>
                <c:pt idx="105">
                  <c:v>3139</c:v>
                </c:pt>
                <c:pt idx="106">
                  <c:v>3139</c:v>
                </c:pt>
                <c:pt idx="107">
                  <c:v>3020</c:v>
                </c:pt>
                <c:pt idx="108">
                  <c:v>3197</c:v>
                </c:pt>
                <c:pt idx="109">
                  <c:v>3230</c:v>
                </c:pt>
                <c:pt idx="110">
                  <c:v>3430</c:v>
                </c:pt>
                <c:pt idx="111">
                  <c:v>3075</c:v>
                </c:pt>
                <c:pt idx="112">
                  <c:v>3252</c:v>
                </c:pt>
                <c:pt idx="113">
                  <c:v>3285</c:v>
                </c:pt>
                <c:pt idx="114">
                  <c:v>3485</c:v>
                </c:pt>
                <c:pt idx="115">
                  <c:v>3075</c:v>
                </c:pt>
                <c:pt idx="116">
                  <c:v>3252</c:v>
                </c:pt>
                <c:pt idx="117">
                  <c:v>3130</c:v>
                </c:pt>
                <c:pt idx="118">
                  <c:v>1918</c:v>
                </c:pt>
                <c:pt idx="119">
                  <c:v>2128</c:v>
                </c:pt>
                <c:pt idx="120">
                  <c:v>1967</c:v>
                </c:pt>
                <c:pt idx="121">
                  <c:v>1989</c:v>
                </c:pt>
                <c:pt idx="122">
                  <c:v>2191</c:v>
                </c:pt>
                <c:pt idx="123">
                  <c:v>2535</c:v>
                </c:pt>
                <c:pt idx="124">
                  <c:v>2818</c:v>
                </c:pt>
                <c:pt idx="125">
                  <c:v>2778</c:v>
                </c:pt>
                <c:pt idx="126">
                  <c:v>2756</c:v>
                </c:pt>
                <c:pt idx="127">
                  <c:v>2756</c:v>
                </c:pt>
                <c:pt idx="128">
                  <c:v>2800</c:v>
                </c:pt>
                <c:pt idx="129">
                  <c:v>3366</c:v>
                </c:pt>
                <c:pt idx="130">
                  <c:v>2579</c:v>
                </c:pt>
                <c:pt idx="131">
                  <c:v>2460</c:v>
                </c:pt>
                <c:pt idx="132">
                  <c:v>2658</c:v>
                </c:pt>
                <c:pt idx="133">
                  <c:v>2695</c:v>
                </c:pt>
                <c:pt idx="134">
                  <c:v>2707</c:v>
                </c:pt>
                <c:pt idx="135">
                  <c:v>2758</c:v>
                </c:pt>
                <c:pt idx="136">
                  <c:v>2808</c:v>
                </c:pt>
                <c:pt idx="137">
                  <c:v>2847</c:v>
                </c:pt>
                <c:pt idx="138">
                  <c:v>2050</c:v>
                </c:pt>
                <c:pt idx="139">
                  <c:v>2120</c:v>
                </c:pt>
                <c:pt idx="140">
                  <c:v>2240</c:v>
                </c:pt>
                <c:pt idx="141">
                  <c:v>2145</c:v>
                </c:pt>
                <c:pt idx="142">
                  <c:v>2190</c:v>
                </c:pt>
                <c:pt idx="143">
                  <c:v>2340</c:v>
                </c:pt>
                <c:pt idx="144">
                  <c:v>2385</c:v>
                </c:pt>
                <c:pt idx="145">
                  <c:v>2510</c:v>
                </c:pt>
                <c:pt idx="146">
                  <c:v>2290</c:v>
                </c:pt>
                <c:pt idx="147">
                  <c:v>2455</c:v>
                </c:pt>
                <c:pt idx="148">
                  <c:v>2420</c:v>
                </c:pt>
                <c:pt idx="149">
                  <c:v>2650</c:v>
                </c:pt>
                <c:pt idx="150">
                  <c:v>1985</c:v>
                </c:pt>
                <c:pt idx="151">
                  <c:v>2040</c:v>
                </c:pt>
                <c:pt idx="152">
                  <c:v>2015</c:v>
                </c:pt>
                <c:pt idx="153">
                  <c:v>2280</c:v>
                </c:pt>
                <c:pt idx="154">
                  <c:v>2290</c:v>
                </c:pt>
                <c:pt idx="155">
                  <c:v>3110</c:v>
                </c:pt>
                <c:pt idx="156">
                  <c:v>2081</c:v>
                </c:pt>
                <c:pt idx="157">
                  <c:v>2109</c:v>
                </c:pt>
                <c:pt idx="158">
                  <c:v>2275</c:v>
                </c:pt>
                <c:pt idx="159">
                  <c:v>2275</c:v>
                </c:pt>
                <c:pt idx="160">
                  <c:v>2094</c:v>
                </c:pt>
                <c:pt idx="161">
                  <c:v>2122</c:v>
                </c:pt>
                <c:pt idx="162">
                  <c:v>2140</c:v>
                </c:pt>
                <c:pt idx="163">
                  <c:v>2169</c:v>
                </c:pt>
                <c:pt idx="164">
                  <c:v>2204</c:v>
                </c:pt>
                <c:pt idx="165">
                  <c:v>2265</c:v>
                </c:pt>
                <c:pt idx="166">
                  <c:v>2300</c:v>
                </c:pt>
                <c:pt idx="167">
                  <c:v>2540</c:v>
                </c:pt>
                <c:pt idx="168">
                  <c:v>2536</c:v>
                </c:pt>
                <c:pt idx="169">
                  <c:v>2551</c:v>
                </c:pt>
                <c:pt idx="170">
                  <c:v>2679</c:v>
                </c:pt>
                <c:pt idx="171">
                  <c:v>2714</c:v>
                </c:pt>
                <c:pt idx="172">
                  <c:v>2975</c:v>
                </c:pt>
                <c:pt idx="173">
                  <c:v>2326</c:v>
                </c:pt>
                <c:pt idx="174">
                  <c:v>2480</c:v>
                </c:pt>
                <c:pt idx="175">
                  <c:v>2414</c:v>
                </c:pt>
                <c:pt idx="176">
                  <c:v>2414</c:v>
                </c:pt>
                <c:pt idx="177">
                  <c:v>2458</c:v>
                </c:pt>
                <c:pt idx="178">
                  <c:v>2976</c:v>
                </c:pt>
                <c:pt idx="179">
                  <c:v>3016</c:v>
                </c:pt>
                <c:pt idx="180">
                  <c:v>3131</c:v>
                </c:pt>
                <c:pt idx="181">
                  <c:v>3151</c:v>
                </c:pt>
                <c:pt idx="182">
                  <c:v>2261</c:v>
                </c:pt>
                <c:pt idx="183">
                  <c:v>2209</c:v>
                </c:pt>
                <c:pt idx="184">
                  <c:v>2264</c:v>
                </c:pt>
                <c:pt idx="185">
                  <c:v>2212</c:v>
                </c:pt>
                <c:pt idx="186">
                  <c:v>2275</c:v>
                </c:pt>
                <c:pt idx="187">
                  <c:v>2319</c:v>
                </c:pt>
                <c:pt idx="188">
                  <c:v>2300</c:v>
                </c:pt>
                <c:pt idx="189">
                  <c:v>2254</c:v>
                </c:pt>
                <c:pt idx="190">
                  <c:v>2221</c:v>
                </c:pt>
                <c:pt idx="191">
                  <c:v>2661</c:v>
                </c:pt>
                <c:pt idx="192">
                  <c:v>2579</c:v>
                </c:pt>
                <c:pt idx="193">
                  <c:v>2563</c:v>
                </c:pt>
                <c:pt idx="194">
                  <c:v>2912</c:v>
                </c:pt>
                <c:pt idx="195">
                  <c:v>3034</c:v>
                </c:pt>
                <c:pt idx="196">
                  <c:v>2935</c:v>
                </c:pt>
                <c:pt idx="197">
                  <c:v>3042</c:v>
                </c:pt>
                <c:pt idx="198">
                  <c:v>3045</c:v>
                </c:pt>
                <c:pt idx="199">
                  <c:v>3157</c:v>
                </c:pt>
                <c:pt idx="200">
                  <c:v>2952</c:v>
                </c:pt>
                <c:pt idx="201">
                  <c:v>3049</c:v>
                </c:pt>
                <c:pt idx="202">
                  <c:v>3012</c:v>
                </c:pt>
                <c:pt idx="203">
                  <c:v>3217</c:v>
                </c:pt>
                <c:pt idx="204">
                  <c:v>3062</c:v>
                </c:pt>
              </c:numCache>
            </c:numRef>
          </c:xVal>
          <c:yVal>
            <c:numRef>
              <c:f>[6]Sheet1!$E$2:$E$206</c:f>
              <c:numCache>
                <c:formatCode>General</c:formatCode>
                <c:ptCount val="205"/>
                <c:pt idx="0">
                  <c:v>13495</c:v>
                </c:pt>
                <c:pt idx="1">
                  <c:v>16500</c:v>
                </c:pt>
                <c:pt idx="2">
                  <c:v>16500</c:v>
                </c:pt>
                <c:pt idx="3">
                  <c:v>13950</c:v>
                </c:pt>
                <c:pt idx="4">
                  <c:v>17450</c:v>
                </c:pt>
                <c:pt idx="5">
                  <c:v>15250</c:v>
                </c:pt>
                <c:pt idx="6">
                  <c:v>17710</c:v>
                </c:pt>
                <c:pt idx="7">
                  <c:v>18920</c:v>
                </c:pt>
                <c:pt idx="8">
                  <c:v>23875</c:v>
                </c:pt>
                <c:pt idx="9">
                  <c:v>17859.167000000001</c:v>
                </c:pt>
                <c:pt idx="10">
                  <c:v>16430</c:v>
                </c:pt>
                <c:pt idx="11">
                  <c:v>16925</c:v>
                </c:pt>
                <c:pt idx="12">
                  <c:v>20970</c:v>
                </c:pt>
                <c:pt idx="13">
                  <c:v>21105</c:v>
                </c:pt>
                <c:pt idx="14">
                  <c:v>24565</c:v>
                </c:pt>
                <c:pt idx="15">
                  <c:v>30760</c:v>
                </c:pt>
                <c:pt idx="16">
                  <c:v>41315</c:v>
                </c:pt>
                <c:pt idx="17">
                  <c:v>36880</c:v>
                </c:pt>
                <c:pt idx="18">
                  <c:v>5151</c:v>
                </c:pt>
                <c:pt idx="19">
                  <c:v>6295</c:v>
                </c:pt>
                <c:pt idx="20">
                  <c:v>6575</c:v>
                </c:pt>
                <c:pt idx="21">
                  <c:v>5572</c:v>
                </c:pt>
                <c:pt idx="22">
                  <c:v>6377</c:v>
                </c:pt>
                <c:pt idx="23">
                  <c:v>7957</c:v>
                </c:pt>
                <c:pt idx="24">
                  <c:v>6229</c:v>
                </c:pt>
                <c:pt idx="25">
                  <c:v>6692</c:v>
                </c:pt>
                <c:pt idx="26">
                  <c:v>7609</c:v>
                </c:pt>
                <c:pt idx="27">
                  <c:v>8558</c:v>
                </c:pt>
                <c:pt idx="28">
                  <c:v>8921</c:v>
                </c:pt>
                <c:pt idx="29">
                  <c:v>12964</c:v>
                </c:pt>
                <c:pt idx="30">
                  <c:v>6479</c:v>
                </c:pt>
                <c:pt idx="31">
                  <c:v>6855</c:v>
                </c:pt>
                <c:pt idx="32">
                  <c:v>5399</c:v>
                </c:pt>
                <c:pt idx="33">
                  <c:v>6529</c:v>
                </c:pt>
                <c:pt idx="34">
                  <c:v>7129</c:v>
                </c:pt>
                <c:pt idx="35">
                  <c:v>7295</c:v>
                </c:pt>
                <c:pt idx="36">
                  <c:v>7295</c:v>
                </c:pt>
                <c:pt idx="37">
                  <c:v>7895</c:v>
                </c:pt>
                <c:pt idx="38">
                  <c:v>9095</c:v>
                </c:pt>
                <c:pt idx="39">
                  <c:v>8845</c:v>
                </c:pt>
                <c:pt idx="40">
                  <c:v>10295</c:v>
                </c:pt>
                <c:pt idx="41">
                  <c:v>12945</c:v>
                </c:pt>
                <c:pt idx="42">
                  <c:v>10345</c:v>
                </c:pt>
                <c:pt idx="43">
                  <c:v>6785</c:v>
                </c:pt>
                <c:pt idx="44">
                  <c:v>8916.5</c:v>
                </c:pt>
                <c:pt idx="45">
                  <c:v>8916.5</c:v>
                </c:pt>
                <c:pt idx="46">
                  <c:v>11048</c:v>
                </c:pt>
                <c:pt idx="47">
                  <c:v>32250</c:v>
                </c:pt>
                <c:pt idx="48">
                  <c:v>35550</c:v>
                </c:pt>
                <c:pt idx="49">
                  <c:v>36000</c:v>
                </c:pt>
                <c:pt idx="50">
                  <c:v>5195</c:v>
                </c:pt>
                <c:pt idx="51">
                  <c:v>6095</c:v>
                </c:pt>
                <c:pt idx="52">
                  <c:v>6795</c:v>
                </c:pt>
                <c:pt idx="53">
                  <c:v>6695</c:v>
                </c:pt>
                <c:pt idx="54">
                  <c:v>7395</c:v>
                </c:pt>
                <c:pt idx="55">
                  <c:v>10945</c:v>
                </c:pt>
                <c:pt idx="56">
                  <c:v>11845</c:v>
                </c:pt>
                <c:pt idx="57">
                  <c:v>13645</c:v>
                </c:pt>
                <c:pt idx="58">
                  <c:v>15645</c:v>
                </c:pt>
                <c:pt idx="59">
                  <c:v>8845</c:v>
                </c:pt>
                <c:pt idx="60">
                  <c:v>8495</c:v>
                </c:pt>
                <c:pt idx="61">
                  <c:v>10595</c:v>
                </c:pt>
                <c:pt idx="62">
                  <c:v>10245</c:v>
                </c:pt>
                <c:pt idx="63">
                  <c:v>10795</c:v>
                </c:pt>
                <c:pt idx="64">
                  <c:v>11245</c:v>
                </c:pt>
                <c:pt idx="65">
                  <c:v>18280</c:v>
                </c:pt>
                <c:pt idx="66">
                  <c:v>18344</c:v>
                </c:pt>
                <c:pt idx="67">
                  <c:v>25552</c:v>
                </c:pt>
                <c:pt idx="68">
                  <c:v>28248</c:v>
                </c:pt>
                <c:pt idx="69">
                  <c:v>28176</c:v>
                </c:pt>
                <c:pt idx="70">
                  <c:v>31600</c:v>
                </c:pt>
                <c:pt idx="71">
                  <c:v>34184</c:v>
                </c:pt>
                <c:pt idx="72">
                  <c:v>35056</c:v>
                </c:pt>
                <c:pt idx="73">
                  <c:v>40960</c:v>
                </c:pt>
                <c:pt idx="74">
                  <c:v>45400</c:v>
                </c:pt>
                <c:pt idx="75">
                  <c:v>16503</c:v>
                </c:pt>
                <c:pt idx="76">
                  <c:v>5389</c:v>
                </c:pt>
                <c:pt idx="77">
                  <c:v>6189</c:v>
                </c:pt>
                <c:pt idx="78">
                  <c:v>6669</c:v>
                </c:pt>
                <c:pt idx="79">
                  <c:v>7689</c:v>
                </c:pt>
                <c:pt idx="80">
                  <c:v>9959</c:v>
                </c:pt>
                <c:pt idx="81">
                  <c:v>8499</c:v>
                </c:pt>
                <c:pt idx="82">
                  <c:v>12629</c:v>
                </c:pt>
                <c:pt idx="83">
                  <c:v>14869</c:v>
                </c:pt>
                <c:pt idx="84">
                  <c:v>14489</c:v>
                </c:pt>
                <c:pt idx="85">
                  <c:v>6989</c:v>
                </c:pt>
                <c:pt idx="86">
                  <c:v>8189</c:v>
                </c:pt>
                <c:pt idx="87">
                  <c:v>9279</c:v>
                </c:pt>
                <c:pt idx="88">
                  <c:v>9279</c:v>
                </c:pt>
                <c:pt idx="89">
                  <c:v>5499</c:v>
                </c:pt>
                <c:pt idx="90">
                  <c:v>7099</c:v>
                </c:pt>
                <c:pt idx="91">
                  <c:v>6649</c:v>
                </c:pt>
                <c:pt idx="92">
                  <c:v>6849</c:v>
                </c:pt>
                <c:pt idx="93">
                  <c:v>7349</c:v>
                </c:pt>
                <c:pt idx="94">
                  <c:v>7299</c:v>
                </c:pt>
                <c:pt idx="95">
                  <c:v>7799</c:v>
                </c:pt>
                <c:pt idx="96">
                  <c:v>7499</c:v>
                </c:pt>
                <c:pt idx="97">
                  <c:v>7999</c:v>
                </c:pt>
                <c:pt idx="98">
                  <c:v>8249</c:v>
                </c:pt>
                <c:pt idx="99">
                  <c:v>8949</c:v>
                </c:pt>
                <c:pt idx="100">
                  <c:v>9549</c:v>
                </c:pt>
                <c:pt idx="101">
                  <c:v>13499</c:v>
                </c:pt>
                <c:pt idx="102">
                  <c:v>14399</c:v>
                </c:pt>
                <c:pt idx="103">
                  <c:v>13499</c:v>
                </c:pt>
                <c:pt idx="104">
                  <c:v>17199</c:v>
                </c:pt>
                <c:pt idx="105">
                  <c:v>19699</c:v>
                </c:pt>
                <c:pt idx="106">
                  <c:v>18399</c:v>
                </c:pt>
                <c:pt idx="107">
                  <c:v>11900</c:v>
                </c:pt>
                <c:pt idx="108">
                  <c:v>13200</c:v>
                </c:pt>
                <c:pt idx="109">
                  <c:v>12440</c:v>
                </c:pt>
                <c:pt idx="110">
                  <c:v>13860</c:v>
                </c:pt>
                <c:pt idx="111">
                  <c:v>15580</c:v>
                </c:pt>
                <c:pt idx="112">
                  <c:v>16900</c:v>
                </c:pt>
                <c:pt idx="113">
                  <c:v>16695</c:v>
                </c:pt>
                <c:pt idx="114">
                  <c:v>17075</c:v>
                </c:pt>
                <c:pt idx="115">
                  <c:v>16630</c:v>
                </c:pt>
                <c:pt idx="116">
                  <c:v>17950</c:v>
                </c:pt>
                <c:pt idx="117">
                  <c:v>18150</c:v>
                </c:pt>
                <c:pt idx="118">
                  <c:v>5572</c:v>
                </c:pt>
                <c:pt idx="119">
                  <c:v>7957</c:v>
                </c:pt>
                <c:pt idx="120">
                  <c:v>6229</c:v>
                </c:pt>
                <c:pt idx="121">
                  <c:v>6692</c:v>
                </c:pt>
                <c:pt idx="122">
                  <c:v>7609</c:v>
                </c:pt>
                <c:pt idx="123">
                  <c:v>8921</c:v>
                </c:pt>
                <c:pt idx="124">
                  <c:v>12764</c:v>
                </c:pt>
                <c:pt idx="125">
                  <c:v>22018</c:v>
                </c:pt>
                <c:pt idx="126">
                  <c:v>32528</c:v>
                </c:pt>
                <c:pt idx="127">
                  <c:v>34028</c:v>
                </c:pt>
                <c:pt idx="128">
                  <c:v>37028</c:v>
                </c:pt>
                <c:pt idx="129">
                  <c:v>31400.5</c:v>
                </c:pt>
                <c:pt idx="130">
                  <c:v>9295</c:v>
                </c:pt>
                <c:pt idx="131">
                  <c:v>9895</c:v>
                </c:pt>
                <c:pt idx="132">
                  <c:v>11850</c:v>
                </c:pt>
                <c:pt idx="133">
                  <c:v>12170</c:v>
                </c:pt>
                <c:pt idx="134">
                  <c:v>15040</c:v>
                </c:pt>
                <c:pt idx="135">
                  <c:v>15510</c:v>
                </c:pt>
                <c:pt idx="136">
                  <c:v>18150</c:v>
                </c:pt>
                <c:pt idx="137">
                  <c:v>18620</c:v>
                </c:pt>
                <c:pt idx="138">
                  <c:v>5118</c:v>
                </c:pt>
                <c:pt idx="139">
                  <c:v>7053</c:v>
                </c:pt>
                <c:pt idx="140">
                  <c:v>7603</c:v>
                </c:pt>
                <c:pt idx="141">
                  <c:v>7126</c:v>
                </c:pt>
                <c:pt idx="142">
                  <c:v>7775</c:v>
                </c:pt>
                <c:pt idx="143">
                  <c:v>9960</c:v>
                </c:pt>
                <c:pt idx="144">
                  <c:v>9233</c:v>
                </c:pt>
                <c:pt idx="145">
                  <c:v>11259</c:v>
                </c:pt>
                <c:pt idx="146">
                  <c:v>7463</c:v>
                </c:pt>
                <c:pt idx="147">
                  <c:v>10198</c:v>
                </c:pt>
                <c:pt idx="148">
                  <c:v>8013</c:v>
                </c:pt>
                <c:pt idx="149">
                  <c:v>11694</c:v>
                </c:pt>
                <c:pt idx="150">
                  <c:v>5348</c:v>
                </c:pt>
                <c:pt idx="151">
                  <c:v>6338</c:v>
                </c:pt>
                <c:pt idx="152">
                  <c:v>6488</c:v>
                </c:pt>
                <c:pt idx="153">
                  <c:v>6918</c:v>
                </c:pt>
                <c:pt idx="154">
                  <c:v>7898</c:v>
                </c:pt>
                <c:pt idx="155">
                  <c:v>8778</c:v>
                </c:pt>
                <c:pt idx="156">
                  <c:v>6938</c:v>
                </c:pt>
                <c:pt idx="157">
                  <c:v>7198</c:v>
                </c:pt>
                <c:pt idx="158">
                  <c:v>7898</c:v>
                </c:pt>
                <c:pt idx="159">
                  <c:v>7788</c:v>
                </c:pt>
                <c:pt idx="160">
                  <c:v>7738</c:v>
                </c:pt>
                <c:pt idx="161">
                  <c:v>8358</c:v>
                </c:pt>
                <c:pt idx="162">
                  <c:v>9258</c:v>
                </c:pt>
                <c:pt idx="163">
                  <c:v>8058</c:v>
                </c:pt>
                <c:pt idx="164">
                  <c:v>8238</c:v>
                </c:pt>
                <c:pt idx="165">
                  <c:v>9298</c:v>
                </c:pt>
                <c:pt idx="166">
                  <c:v>9538</c:v>
                </c:pt>
                <c:pt idx="167">
                  <c:v>8449</c:v>
                </c:pt>
                <c:pt idx="168">
                  <c:v>9639</c:v>
                </c:pt>
                <c:pt idx="169">
                  <c:v>9989</c:v>
                </c:pt>
                <c:pt idx="170">
                  <c:v>11199</c:v>
                </c:pt>
                <c:pt idx="171">
                  <c:v>11549</c:v>
                </c:pt>
                <c:pt idx="172">
                  <c:v>17669</c:v>
                </c:pt>
                <c:pt idx="173">
                  <c:v>8948</c:v>
                </c:pt>
                <c:pt idx="174">
                  <c:v>10698</c:v>
                </c:pt>
                <c:pt idx="175">
                  <c:v>9988</c:v>
                </c:pt>
                <c:pt idx="176">
                  <c:v>10898</c:v>
                </c:pt>
                <c:pt idx="177">
                  <c:v>11248</c:v>
                </c:pt>
                <c:pt idx="178">
                  <c:v>16558</c:v>
                </c:pt>
                <c:pt idx="179">
                  <c:v>15998</c:v>
                </c:pt>
                <c:pt idx="180">
                  <c:v>15690</c:v>
                </c:pt>
                <c:pt idx="181">
                  <c:v>15750</c:v>
                </c:pt>
                <c:pt idx="182">
                  <c:v>7775</c:v>
                </c:pt>
                <c:pt idx="183">
                  <c:v>7975</c:v>
                </c:pt>
                <c:pt idx="184">
                  <c:v>7995</c:v>
                </c:pt>
                <c:pt idx="185">
                  <c:v>8195</c:v>
                </c:pt>
                <c:pt idx="186">
                  <c:v>8495</c:v>
                </c:pt>
                <c:pt idx="187">
                  <c:v>9495</c:v>
                </c:pt>
                <c:pt idx="188">
                  <c:v>9995</c:v>
                </c:pt>
                <c:pt idx="189">
                  <c:v>11595</c:v>
                </c:pt>
                <c:pt idx="190">
                  <c:v>9980</c:v>
                </c:pt>
                <c:pt idx="191">
                  <c:v>13295</c:v>
                </c:pt>
                <c:pt idx="192">
                  <c:v>13845</c:v>
                </c:pt>
                <c:pt idx="193">
                  <c:v>12290</c:v>
                </c:pt>
                <c:pt idx="194">
                  <c:v>12940</c:v>
                </c:pt>
                <c:pt idx="195">
                  <c:v>13415</c:v>
                </c:pt>
                <c:pt idx="196">
                  <c:v>15985</c:v>
                </c:pt>
                <c:pt idx="197">
                  <c:v>16515</c:v>
                </c:pt>
                <c:pt idx="198">
                  <c:v>18420</c:v>
                </c:pt>
                <c:pt idx="199">
                  <c:v>18950</c:v>
                </c:pt>
                <c:pt idx="200">
                  <c:v>16845</c:v>
                </c:pt>
                <c:pt idx="201">
                  <c:v>19045</c:v>
                </c:pt>
                <c:pt idx="202">
                  <c:v>21485</c:v>
                </c:pt>
                <c:pt idx="203">
                  <c:v>22470</c:v>
                </c:pt>
                <c:pt idx="204">
                  <c:v>22625</c:v>
                </c:pt>
              </c:numCache>
            </c:numRef>
          </c:yVal>
          <c:smooth val="0"/>
          <c:extLst>
            <c:ext xmlns:c16="http://schemas.microsoft.com/office/drawing/2014/chart" uri="{C3380CC4-5D6E-409C-BE32-E72D297353CC}">
              <c16:uniqueId val="{00000000-D12D-4BDC-8660-24FE8362AF7D}"/>
            </c:ext>
          </c:extLst>
        </c:ser>
        <c:ser>
          <c:idx val="1"/>
          <c:order val="1"/>
          <c:tx>
            <c:v>Predicted price</c:v>
          </c:tx>
          <c:spPr>
            <a:ln w="19050">
              <a:noFill/>
            </a:ln>
          </c:spPr>
          <c:xVal>
            <c:numRef>
              <c:f>[6]Sheet1!$D$2:$D$206</c:f>
              <c:numCache>
                <c:formatCode>General</c:formatCode>
                <c:ptCount val="205"/>
                <c:pt idx="0">
                  <c:v>2548</c:v>
                </c:pt>
                <c:pt idx="1">
                  <c:v>2548</c:v>
                </c:pt>
                <c:pt idx="2">
                  <c:v>2823</c:v>
                </c:pt>
                <c:pt idx="3">
                  <c:v>2337</c:v>
                </c:pt>
                <c:pt idx="4">
                  <c:v>2824</c:v>
                </c:pt>
                <c:pt idx="5">
                  <c:v>2507</c:v>
                </c:pt>
                <c:pt idx="6">
                  <c:v>2844</c:v>
                </c:pt>
                <c:pt idx="7">
                  <c:v>2954</c:v>
                </c:pt>
                <c:pt idx="8">
                  <c:v>3086</c:v>
                </c:pt>
                <c:pt idx="9">
                  <c:v>3053</c:v>
                </c:pt>
                <c:pt idx="10">
                  <c:v>2395</c:v>
                </c:pt>
                <c:pt idx="11">
                  <c:v>2395</c:v>
                </c:pt>
                <c:pt idx="12">
                  <c:v>2710</c:v>
                </c:pt>
                <c:pt idx="13">
                  <c:v>2765</c:v>
                </c:pt>
                <c:pt idx="14">
                  <c:v>3055</c:v>
                </c:pt>
                <c:pt idx="15">
                  <c:v>3230</c:v>
                </c:pt>
                <c:pt idx="16">
                  <c:v>3380</c:v>
                </c:pt>
                <c:pt idx="17">
                  <c:v>3505</c:v>
                </c:pt>
                <c:pt idx="18">
                  <c:v>1488</c:v>
                </c:pt>
                <c:pt idx="19">
                  <c:v>1874</c:v>
                </c:pt>
                <c:pt idx="20">
                  <c:v>1909</c:v>
                </c:pt>
                <c:pt idx="21">
                  <c:v>1876</c:v>
                </c:pt>
                <c:pt idx="22">
                  <c:v>1876</c:v>
                </c:pt>
                <c:pt idx="23">
                  <c:v>2128</c:v>
                </c:pt>
                <c:pt idx="24">
                  <c:v>1967</c:v>
                </c:pt>
                <c:pt idx="25">
                  <c:v>1989</c:v>
                </c:pt>
                <c:pt idx="26">
                  <c:v>1989</c:v>
                </c:pt>
                <c:pt idx="27">
                  <c:v>2191</c:v>
                </c:pt>
                <c:pt idx="28">
                  <c:v>2535</c:v>
                </c:pt>
                <c:pt idx="29">
                  <c:v>2811</c:v>
                </c:pt>
                <c:pt idx="30">
                  <c:v>1713</c:v>
                </c:pt>
                <c:pt idx="31">
                  <c:v>1819</c:v>
                </c:pt>
                <c:pt idx="32">
                  <c:v>1837</c:v>
                </c:pt>
                <c:pt idx="33">
                  <c:v>1940</c:v>
                </c:pt>
                <c:pt idx="34">
                  <c:v>1956</c:v>
                </c:pt>
                <c:pt idx="35">
                  <c:v>2010</c:v>
                </c:pt>
                <c:pt idx="36">
                  <c:v>2024</c:v>
                </c:pt>
                <c:pt idx="37">
                  <c:v>2236</c:v>
                </c:pt>
                <c:pt idx="38">
                  <c:v>2289</c:v>
                </c:pt>
                <c:pt idx="39">
                  <c:v>2304</c:v>
                </c:pt>
                <c:pt idx="40">
                  <c:v>2372</c:v>
                </c:pt>
                <c:pt idx="41">
                  <c:v>2465</c:v>
                </c:pt>
                <c:pt idx="42">
                  <c:v>2293</c:v>
                </c:pt>
                <c:pt idx="43">
                  <c:v>2337</c:v>
                </c:pt>
                <c:pt idx="44">
                  <c:v>1874</c:v>
                </c:pt>
                <c:pt idx="45">
                  <c:v>1909</c:v>
                </c:pt>
                <c:pt idx="46">
                  <c:v>2734</c:v>
                </c:pt>
                <c:pt idx="47">
                  <c:v>4066</c:v>
                </c:pt>
                <c:pt idx="48">
                  <c:v>4066</c:v>
                </c:pt>
                <c:pt idx="49">
                  <c:v>3950</c:v>
                </c:pt>
                <c:pt idx="50">
                  <c:v>1890</c:v>
                </c:pt>
                <c:pt idx="51">
                  <c:v>1900</c:v>
                </c:pt>
                <c:pt idx="52">
                  <c:v>1905</c:v>
                </c:pt>
                <c:pt idx="53">
                  <c:v>1945</c:v>
                </c:pt>
                <c:pt idx="54">
                  <c:v>1950</c:v>
                </c:pt>
                <c:pt idx="55">
                  <c:v>2380</c:v>
                </c:pt>
                <c:pt idx="56">
                  <c:v>2380</c:v>
                </c:pt>
                <c:pt idx="57">
                  <c:v>2385</c:v>
                </c:pt>
                <c:pt idx="58">
                  <c:v>2500</c:v>
                </c:pt>
                <c:pt idx="59">
                  <c:v>2385</c:v>
                </c:pt>
                <c:pt idx="60">
                  <c:v>2410</c:v>
                </c:pt>
                <c:pt idx="61">
                  <c:v>2385</c:v>
                </c:pt>
                <c:pt idx="62">
                  <c:v>2410</c:v>
                </c:pt>
                <c:pt idx="63">
                  <c:v>2443</c:v>
                </c:pt>
                <c:pt idx="64">
                  <c:v>2425</c:v>
                </c:pt>
                <c:pt idx="65">
                  <c:v>2670</c:v>
                </c:pt>
                <c:pt idx="66">
                  <c:v>2700</c:v>
                </c:pt>
                <c:pt idx="67">
                  <c:v>3515</c:v>
                </c:pt>
                <c:pt idx="68">
                  <c:v>3750</c:v>
                </c:pt>
                <c:pt idx="69">
                  <c:v>3495</c:v>
                </c:pt>
                <c:pt idx="70">
                  <c:v>3770</c:v>
                </c:pt>
                <c:pt idx="71">
                  <c:v>3740</c:v>
                </c:pt>
                <c:pt idx="72">
                  <c:v>3685</c:v>
                </c:pt>
                <c:pt idx="73">
                  <c:v>3900</c:v>
                </c:pt>
                <c:pt idx="74">
                  <c:v>3715</c:v>
                </c:pt>
                <c:pt idx="75">
                  <c:v>2910</c:v>
                </c:pt>
                <c:pt idx="76">
                  <c:v>1918</c:v>
                </c:pt>
                <c:pt idx="77">
                  <c:v>1944</c:v>
                </c:pt>
                <c:pt idx="78">
                  <c:v>2004</c:v>
                </c:pt>
                <c:pt idx="79">
                  <c:v>2145</c:v>
                </c:pt>
                <c:pt idx="80">
                  <c:v>2370</c:v>
                </c:pt>
                <c:pt idx="81">
                  <c:v>2328</c:v>
                </c:pt>
                <c:pt idx="82">
                  <c:v>2833</c:v>
                </c:pt>
                <c:pt idx="83">
                  <c:v>2921</c:v>
                </c:pt>
                <c:pt idx="84">
                  <c:v>2926</c:v>
                </c:pt>
                <c:pt idx="85">
                  <c:v>2365</c:v>
                </c:pt>
                <c:pt idx="86">
                  <c:v>2405</c:v>
                </c:pt>
                <c:pt idx="87">
                  <c:v>2403</c:v>
                </c:pt>
                <c:pt idx="88">
                  <c:v>2403</c:v>
                </c:pt>
                <c:pt idx="89">
                  <c:v>1889</c:v>
                </c:pt>
                <c:pt idx="90">
                  <c:v>2017</c:v>
                </c:pt>
                <c:pt idx="91">
                  <c:v>1918</c:v>
                </c:pt>
                <c:pt idx="92">
                  <c:v>1938</c:v>
                </c:pt>
                <c:pt idx="93">
                  <c:v>2024</c:v>
                </c:pt>
                <c:pt idx="94">
                  <c:v>1951</c:v>
                </c:pt>
                <c:pt idx="95">
                  <c:v>2028</c:v>
                </c:pt>
                <c:pt idx="96">
                  <c:v>1971</c:v>
                </c:pt>
                <c:pt idx="97">
                  <c:v>2037</c:v>
                </c:pt>
                <c:pt idx="98">
                  <c:v>2008</c:v>
                </c:pt>
                <c:pt idx="99">
                  <c:v>2324</c:v>
                </c:pt>
                <c:pt idx="100">
                  <c:v>2302</c:v>
                </c:pt>
                <c:pt idx="101">
                  <c:v>3095</c:v>
                </c:pt>
                <c:pt idx="102">
                  <c:v>3296</c:v>
                </c:pt>
                <c:pt idx="103">
                  <c:v>3060</c:v>
                </c:pt>
                <c:pt idx="104">
                  <c:v>3071</c:v>
                </c:pt>
                <c:pt idx="105">
                  <c:v>3139</c:v>
                </c:pt>
                <c:pt idx="106">
                  <c:v>3139</c:v>
                </c:pt>
                <c:pt idx="107">
                  <c:v>3020</c:v>
                </c:pt>
                <c:pt idx="108">
                  <c:v>3197</c:v>
                </c:pt>
                <c:pt idx="109">
                  <c:v>3230</c:v>
                </c:pt>
                <c:pt idx="110">
                  <c:v>3430</c:v>
                </c:pt>
                <c:pt idx="111">
                  <c:v>3075</c:v>
                </c:pt>
                <c:pt idx="112">
                  <c:v>3252</c:v>
                </c:pt>
                <c:pt idx="113">
                  <c:v>3285</c:v>
                </c:pt>
                <c:pt idx="114">
                  <c:v>3485</c:v>
                </c:pt>
                <c:pt idx="115">
                  <c:v>3075</c:v>
                </c:pt>
                <c:pt idx="116">
                  <c:v>3252</c:v>
                </c:pt>
                <c:pt idx="117">
                  <c:v>3130</c:v>
                </c:pt>
                <c:pt idx="118">
                  <c:v>1918</c:v>
                </c:pt>
                <c:pt idx="119">
                  <c:v>2128</c:v>
                </c:pt>
                <c:pt idx="120">
                  <c:v>1967</c:v>
                </c:pt>
                <c:pt idx="121">
                  <c:v>1989</c:v>
                </c:pt>
                <c:pt idx="122">
                  <c:v>2191</c:v>
                </c:pt>
                <c:pt idx="123">
                  <c:v>2535</c:v>
                </c:pt>
                <c:pt idx="124">
                  <c:v>2818</c:v>
                </c:pt>
                <c:pt idx="125">
                  <c:v>2778</c:v>
                </c:pt>
                <c:pt idx="126">
                  <c:v>2756</c:v>
                </c:pt>
                <c:pt idx="127">
                  <c:v>2756</c:v>
                </c:pt>
                <c:pt idx="128">
                  <c:v>2800</c:v>
                </c:pt>
                <c:pt idx="129">
                  <c:v>3366</c:v>
                </c:pt>
                <c:pt idx="130">
                  <c:v>2579</c:v>
                </c:pt>
                <c:pt idx="131">
                  <c:v>2460</c:v>
                </c:pt>
                <c:pt idx="132">
                  <c:v>2658</c:v>
                </c:pt>
                <c:pt idx="133">
                  <c:v>2695</c:v>
                </c:pt>
                <c:pt idx="134">
                  <c:v>2707</c:v>
                </c:pt>
                <c:pt idx="135">
                  <c:v>2758</c:v>
                </c:pt>
                <c:pt idx="136">
                  <c:v>2808</c:v>
                </c:pt>
                <c:pt idx="137">
                  <c:v>2847</c:v>
                </c:pt>
                <c:pt idx="138">
                  <c:v>2050</c:v>
                </c:pt>
                <c:pt idx="139">
                  <c:v>2120</c:v>
                </c:pt>
                <c:pt idx="140">
                  <c:v>2240</c:v>
                </c:pt>
                <c:pt idx="141">
                  <c:v>2145</c:v>
                </c:pt>
                <c:pt idx="142">
                  <c:v>2190</c:v>
                </c:pt>
                <c:pt idx="143">
                  <c:v>2340</c:v>
                </c:pt>
                <c:pt idx="144">
                  <c:v>2385</c:v>
                </c:pt>
                <c:pt idx="145">
                  <c:v>2510</c:v>
                </c:pt>
                <c:pt idx="146">
                  <c:v>2290</c:v>
                </c:pt>
                <c:pt idx="147">
                  <c:v>2455</c:v>
                </c:pt>
                <c:pt idx="148">
                  <c:v>2420</c:v>
                </c:pt>
                <c:pt idx="149">
                  <c:v>2650</c:v>
                </c:pt>
                <c:pt idx="150">
                  <c:v>1985</c:v>
                </c:pt>
                <c:pt idx="151">
                  <c:v>2040</c:v>
                </c:pt>
                <c:pt idx="152">
                  <c:v>2015</c:v>
                </c:pt>
                <c:pt idx="153">
                  <c:v>2280</c:v>
                </c:pt>
                <c:pt idx="154">
                  <c:v>2290</c:v>
                </c:pt>
                <c:pt idx="155">
                  <c:v>3110</c:v>
                </c:pt>
                <c:pt idx="156">
                  <c:v>2081</c:v>
                </c:pt>
                <c:pt idx="157">
                  <c:v>2109</c:v>
                </c:pt>
                <c:pt idx="158">
                  <c:v>2275</c:v>
                </c:pt>
                <c:pt idx="159">
                  <c:v>2275</c:v>
                </c:pt>
                <c:pt idx="160">
                  <c:v>2094</c:v>
                </c:pt>
                <c:pt idx="161">
                  <c:v>2122</c:v>
                </c:pt>
                <c:pt idx="162">
                  <c:v>2140</c:v>
                </c:pt>
                <c:pt idx="163">
                  <c:v>2169</c:v>
                </c:pt>
                <c:pt idx="164">
                  <c:v>2204</c:v>
                </c:pt>
                <c:pt idx="165">
                  <c:v>2265</c:v>
                </c:pt>
                <c:pt idx="166">
                  <c:v>2300</c:v>
                </c:pt>
                <c:pt idx="167">
                  <c:v>2540</c:v>
                </c:pt>
                <c:pt idx="168">
                  <c:v>2536</c:v>
                </c:pt>
                <c:pt idx="169">
                  <c:v>2551</c:v>
                </c:pt>
                <c:pt idx="170">
                  <c:v>2679</c:v>
                </c:pt>
                <c:pt idx="171">
                  <c:v>2714</c:v>
                </c:pt>
                <c:pt idx="172">
                  <c:v>2975</c:v>
                </c:pt>
                <c:pt idx="173">
                  <c:v>2326</c:v>
                </c:pt>
                <c:pt idx="174">
                  <c:v>2480</c:v>
                </c:pt>
                <c:pt idx="175">
                  <c:v>2414</c:v>
                </c:pt>
                <c:pt idx="176">
                  <c:v>2414</c:v>
                </c:pt>
                <c:pt idx="177">
                  <c:v>2458</c:v>
                </c:pt>
                <c:pt idx="178">
                  <c:v>2976</c:v>
                </c:pt>
                <c:pt idx="179">
                  <c:v>3016</c:v>
                </c:pt>
                <c:pt idx="180">
                  <c:v>3131</c:v>
                </c:pt>
                <c:pt idx="181">
                  <c:v>3151</c:v>
                </c:pt>
                <c:pt idx="182">
                  <c:v>2261</c:v>
                </c:pt>
                <c:pt idx="183">
                  <c:v>2209</c:v>
                </c:pt>
                <c:pt idx="184">
                  <c:v>2264</c:v>
                </c:pt>
                <c:pt idx="185">
                  <c:v>2212</c:v>
                </c:pt>
                <c:pt idx="186">
                  <c:v>2275</c:v>
                </c:pt>
                <c:pt idx="187">
                  <c:v>2319</c:v>
                </c:pt>
                <c:pt idx="188">
                  <c:v>2300</c:v>
                </c:pt>
                <c:pt idx="189">
                  <c:v>2254</c:v>
                </c:pt>
                <c:pt idx="190">
                  <c:v>2221</c:v>
                </c:pt>
                <c:pt idx="191">
                  <c:v>2661</c:v>
                </c:pt>
                <c:pt idx="192">
                  <c:v>2579</c:v>
                </c:pt>
                <c:pt idx="193">
                  <c:v>2563</c:v>
                </c:pt>
                <c:pt idx="194">
                  <c:v>2912</c:v>
                </c:pt>
                <c:pt idx="195">
                  <c:v>3034</c:v>
                </c:pt>
                <c:pt idx="196">
                  <c:v>2935</c:v>
                </c:pt>
                <c:pt idx="197">
                  <c:v>3042</c:v>
                </c:pt>
                <c:pt idx="198">
                  <c:v>3045</c:v>
                </c:pt>
                <c:pt idx="199">
                  <c:v>3157</c:v>
                </c:pt>
                <c:pt idx="200">
                  <c:v>2952</c:v>
                </c:pt>
                <c:pt idx="201">
                  <c:v>3049</c:v>
                </c:pt>
                <c:pt idx="202">
                  <c:v>3012</c:v>
                </c:pt>
                <c:pt idx="203">
                  <c:v>3217</c:v>
                </c:pt>
                <c:pt idx="204">
                  <c:v>3062</c:v>
                </c:pt>
              </c:numCache>
            </c:numRef>
          </c:xVal>
          <c:yVal>
            <c:numRef>
              <c:f>Regression!$B$28:$B$232</c:f>
              <c:numCache>
                <c:formatCode>General</c:formatCode>
                <c:ptCount val="205"/>
                <c:pt idx="0">
                  <c:v>13939.017255852632</c:v>
                </c:pt>
                <c:pt idx="1">
                  <c:v>13939.017255852632</c:v>
                </c:pt>
                <c:pt idx="2">
                  <c:v>17221.656549838895</c:v>
                </c:pt>
                <c:pt idx="3">
                  <c:v>10149.096279445497</c:v>
                </c:pt>
                <c:pt idx="4">
                  <c:v>16670.407683904774</c:v>
                </c:pt>
                <c:pt idx="5">
                  <c:v>12732.584758150741</c:v>
                </c:pt>
                <c:pt idx="6">
                  <c:v>18418.905438746857</c:v>
                </c:pt>
                <c:pt idx="7">
                  <c:v>19855.906227343265</c:v>
                </c:pt>
                <c:pt idx="8">
                  <c:v>21518.204115261051</c:v>
                </c:pt>
                <c:pt idx="9">
                  <c:v>21366.226985010861</c:v>
                </c:pt>
                <c:pt idx="10">
                  <c:v>9765.9663548660828</c:v>
                </c:pt>
                <c:pt idx="11">
                  <c:v>9765.9663548660828</c:v>
                </c:pt>
                <c:pt idx="12">
                  <c:v>13881.014067664892</c:v>
                </c:pt>
                <c:pt idx="13">
                  <c:v>14599.514461963099</c:v>
                </c:pt>
                <c:pt idx="14">
                  <c:v>18064.342725823728</c:v>
                </c:pt>
                <c:pt idx="15">
                  <c:v>20350.480344045289</c:v>
                </c:pt>
                <c:pt idx="16">
                  <c:v>23113.189168910623</c:v>
                </c:pt>
                <c:pt idx="17">
                  <c:v>25918.924372410962</c:v>
                </c:pt>
                <c:pt idx="18">
                  <c:v>-755.82761173564722</c:v>
                </c:pt>
                <c:pt idx="19">
                  <c:v>5393.5233388401284</c:v>
                </c:pt>
                <c:pt idx="20">
                  <c:v>5479.5186548410675</c:v>
                </c:pt>
                <c:pt idx="21">
                  <c:v>5772.3704318124364</c:v>
                </c:pt>
                <c:pt idx="22">
                  <c:v>5772.3704318124364</c:v>
                </c:pt>
                <c:pt idx="23">
                  <c:v>9064.4086020514842</c:v>
                </c:pt>
                <c:pt idx="24">
                  <c:v>7023.2650516855538</c:v>
                </c:pt>
                <c:pt idx="25">
                  <c:v>7310.6652094048331</c:v>
                </c:pt>
                <c:pt idx="26">
                  <c:v>7310.6652094048331</c:v>
                </c:pt>
                <c:pt idx="27">
                  <c:v>9949.5212030091498</c:v>
                </c:pt>
                <c:pt idx="28">
                  <c:v>10009.349772848625</c:v>
                </c:pt>
                <c:pt idx="29">
                  <c:v>18129.272273803592</c:v>
                </c:pt>
                <c:pt idx="30">
                  <c:v>5348.3960852675264</c:v>
                </c:pt>
                <c:pt idx="31">
                  <c:v>6733.1422997331574</c:v>
                </c:pt>
                <c:pt idx="32">
                  <c:v>5797.7588869058382</c:v>
                </c:pt>
                <c:pt idx="33">
                  <c:v>7143.3141707733848</c:v>
                </c:pt>
                <c:pt idx="34">
                  <c:v>7352.3324672964991</c:v>
                </c:pt>
                <c:pt idx="35">
                  <c:v>5752.4413417573596</c:v>
                </c:pt>
                <c:pt idx="36">
                  <c:v>5482.1857079651454</c:v>
                </c:pt>
                <c:pt idx="37">
                  <c:v>9508.4996198116205</c:v>
                </c:pt>
                <c:pt idx="38">
                  <c:v>10200.872727044436</c:v>
                </c:pt>
                <c:pt idx="39">
                  <c:v>9137.1274083802455</c:v>
                </c:pt>
                <c:pt idx="40">
                  <c:v>7874.6756141041515</c:v>
                </c:pt>
                <c:pt idx="41">
                  <c:v>11240.37401714408</c:v>
                </c:pt>
                <c:pt idx="42">
                  <c:v>11399.76271916477</c:v>
                </c:pt>
                <c:pt idx="43">
                  <c:v>7647.7999501185368</c:v>
                </c:pt>
                <c:pt idx="44">
                  <c:v>5393.5233388401284</c:v>
                </c:pt>
                <c:pt idx="45">
                  <c:v>5850.7508624844377</c:v>
                </c:pt>
                <c:pt idx="46">
                  <c:v>15951.316512845628</c:v>
                </c:pt>
                <c:pt idx="47">
                  <c:v>32966.042514157343</c:v>
                </c:pt>
                <c:pt idx="48">
                  <c:v>32966.042514157343</c:v>
                </c:pt>
                <c:pt idx="49">
                  <c:v>34811.109082560281</c:v>
                </c:pt>
                <c:pt idx="50">
                  <c:v>5018.7749948276723</c:v>
                </c:pt>
                <c:pt idx="51">
                  <c:v>5149.4114301546178</c:v>
                </c:pt>
                <c:pt idx="52">
                  <c:v>5214.7296478180906</c:v>
                </c:pt>
                <c:pt idx="53">
                  <c:v>4751.5898722796701</c:v>
                </c:pt>
                <c:pt idx="54">
                  <c:v>4816.9080899431428</c:v>
                </c:pt>
                <c:pt idx="55">
                  <c:v>12744.846719847432</c:v>
                </c:pt>
                <c:pt idx="56">
                  <c:v>12744.846719847432</c:v>
                </c:pt>
                <c:pt idx="57">
                  <c:v>12810.164937510905</c:v>
                </c:pt>
                <c:pt idx="58">
                  <c:v>14312.483943770789</c:v>
                </c:pt>
                <c:pt idx="59">
                  <c:v>11047.822522963317</c:v>
                </c:pt>
                <c:pt idx="60">
                  <c:v>10815.486085699555</c:v>
                </c:pt>
                <c:pt idx="61">
                  <c:v>11047.822522963317</c:v>
                </c:pt>
                <c:pt idx="62">
                  <c:v>10815.486085699555</c:v>
                </c:pt>
                <c:pt idx="63">
                  <c:v>11246.586322278476</c:v>
                </c:pt>
                <c:pt idx="64">
                  <c:v>11011.440738689973</c:v>
                </c:pt>
                <c:pt idx="65">
                  <c:v>14593.397314349637</c:v>
                </c:pt>
                <c:pt idx="66">
                  <c:v>14985.306620330473</c:v>
                </c:pt>
                <c:pt idx="67">
                  <c:v>26290.37448434097</c:v>
                </c:pt>
                <c:pt idx="68">
                  <c:v>28677.197072147264</c:v>
                </c:pt>
                <c:pt idx="69">
                  <c:v>26961.163841555641</c:v>
                </c:pt>
                <c:pt idx="70">
                  <c:v>29301.195730653017</c:v>
                </c:pt>
                <c:pt idx="71">
                  <c:v>28847.183366274276</c:v>
                </c:pt>
                <c:pt idx="72">
                  <c:v>31797.36577776587</c:v>
                </c:pt>
                <c:pt idx="73">
                  <c:v>30171.202189645948</c:v>
                </c:pt>
                <c:pt idx="74">
                  <c:v>29536.372365886204</c:v>
                </c:pt>
                <c:pt idx="75">
                  <c:v>18682.739423066585</c:v>
                </c:pt>
                <c:pt idx="76">
                  <c:v>6798.9944722965738</c:v>
                </c:pt>
                <c:pt idx="77">
                  <c:v>7138.6492041466336</c:v>
                </c:pt>
                <c:pt idx="78">
                  <c:v>7922.4678161083139</c:v>
                </c:pt>
                <c:pt idx="79">
                  <c:v>9286.4905421072908</c:v>
                </c:pt>
                <c:pt idx="80">
                  <c:v>11925.293412527226</c:v>
                </c:pt>
                <c:pt idx="81">
                  <c:v>11376.620384154048</c:v>
                </c:pt>
                <c:pt idx="82">
                  <c:v>18416.672431522875</c:v>
                </c:pt>
                <c:pt idx="83">
                  <c:v>19566.2730624</c:v>
                </c:pt>
                <c:pt idx="84">
                  <c:v>19631.59128006348</c:v>
                </c:pt>
                <c:pt idx="85">
                  <c:v>11253.648216137171</c:v>
                </c:pt>
                <c:pt idx="86">
                  <c:v>11776.193957444953</c:v>
                </c:pt>
                <c:pt idx="87">
                  <c:v>11750.066670379565</c:v>
                </c:pt>
                <c:pt idx="88">
                  <c:v>11750.066670379565</c:v>
                </c:pt>
                <c:pt idx="89">
                  <c:v>3769.2023687048713</c:v>
                </c:pt>
                <c:pt idx="90">
                  <c:v>5441.3487408897854</c:v>
                </c:pt>
                <c:pt idx="91">
                  <c:v>4148.0480311530155</c:v>
                </c:pt>
                <c:pt idx="92">
                  <c:v>4409.3209018069065</c:v>
                </c:pt>
                <c:pt idx="93">
                  <c:v>5216.0551177969501</c:v>
                </c:pt>
                <c:pt idx="94">
                  <c:v>4579.14826773194</c:v>
                </c:pt>
                <c:pt idx="95">
                  <c:v>5919.2638383116755</c:v>
                </c:pt>
                <c:pt idx="96">
                  <c:v>4840.421138385831</c:v>
                </c:pt>
                <c:pt idx="97">
                  <c:v>5385.88248372198</c:v>
                </c:pt>
                <c:pt idx="98">
                  <c:v>6067.6265071263333</c:v>
                </c:pt>
                <c:pt idx="99">
                  <c:v>9468.1133160082791</c:v>
                </c:pt>
                <c:pt idx="100">
                  <c:v>9180.7131582889961</c:v>
                </c:pt>
                <c:pt idx="101">
                  <c:v>19389.044708663896</c:v>
                </c:pt>
                <c:pt idx="102">
                  <c:v>21333.08955910262</c:v>
                </c:pt>
                <c:pt idx="103">
                  <c:v>18560.584977376202</c:v>
                </c:pt>
                <c:pt idx="104">
                  <c:v>23275.641035804663</c:v>
                </c:pt>
                <c:pt idx="105">
                  <c:v>24163.968796027897</c:v>
                </c:pt>
                <c:pt idx="106">
                  <c:v>23165.482168573297</c:v>
                </c:pt>
                <c:pt idx="107">
                  <c:v>18785.902984460328</c:v>
                </c:pt>
                <c:pt idx="108">
                  <c:v>21098.167889747274</c:v>
                </c:pt>
                <c:pt idx="109">
                  <c:v>19346.502048123304</c:v>
                </c:pt>
                <c:pt idx="110">
                  <c:v>21959.230754662236</c:v>
                </c:pt>
                <c:pt idx="111">
                  <c:v>19504.403378758529</c:v>
                </c:pt>
                <c:pt idx="112">
                  <c:v>21816.668284045481</c:v>
                </c:pt>
                <c:pt idx="113">
                  <c:v>20686.033026400546</c:v>
                </c:pt>
                <c:pt idx="114">
                  <c:v>22677.731148960436</c:v>
                </c:pt>
                <c:pt idx="115">
                  <c:v>19504.403378758529</c:v>
                </c:pt>
                <c:pt idx="116">
                  <c:v>21816.668284045481</c:v>
                </c:pt>
                <c:pt idx="117">
                  <c:v>20360.605975430899</c:v>
                </c:pt>
                <c:pt idx="118">
                  <c:v>6321.0434601856105</c:v>
                </c:pt>
                <c:pt idx="119">
                  <c:v>9064.4086020514842</c:v>
                </c:pt>
                <c:pt idx="120">
                  <c:v>7023.2650516855538</c:v>
                </c:pt>
                <c:pt idx="121">
                  <c:v>5968.4510901677022</c:v>
                </c:pt>
                <c:pt idx="122">
                  <c:v>8607.3070837720188</c:v>
                </c:pt>
                <c:pt idx="123">
                  <c:v>10009.349772848625</c:v>
                </c:pt>
                <c:pt idx="124">
                  <c:v>18220.717778532457</c:v>
                </c:pt>
                <c:pt idx="125">
                  <c:v>19841.789833755403</c:v>
                </c:pt>
                <c:pt idx="126">
                  <c:v>16490.937700640519</c:v>
                </c:pt>
                <c:pt idx="127">
                  <c:v>16490.937700640519</c:v>
                </c:pt>
                <c:pt idx="128">
                  <c:v>17065.738016079078</c:v>
                </c:pt>
                <c:pt idx="129">
                  <c:v>29745.922202752066</c:v>
                </c:pt>
                <c:pt idx="130">
                  <c:v>12642.75533781129</c:v>
                </c:pt>
                <c:pt idx="131">
                  <c:v>13228.914330384283</c:v>
                </c:pt>
                <c:pt idx="132">
                  <c:v>12742.462773075589</c:v>
                </c:pt>
                <c:pt idx="133">
                  <c:v>13225.81758378529</c:v>
                </c:pt>
                <c:pt idx="134">
                  <c:v>13382.581306177628</c:v>
                </c:pt>
                <c:pt idx="135">
                  <c:v>14048.827126345052</c:v>
                </c:pt>
                <c:pt idx="136">
                  <c:v>14702.009302979786</c:v>
                </c:pt>
                <c:pt idx="137">
                  <c:v>15211.491400754872</c:v>
                </c:pt>
                <c:pt idx="138">
                  <c:v>6877.5204940912954</c:v>
                </c:pt>
                <c:pt idx="139">
                  <c:v>7823.28143933299</c:v>
                </c:pt>
                <c:pt idx="140">
                  <c:v>9006.0117469646502</c:v>
                </c:pt>
                <c:pt idx="141">
                  <c:v>8151.3873185873526</c:v>
                </c:pt>
                <c:pt idx="142">
                  <c:v>8739.251277558611</c:v>
                </c:pt>
                <c:pt idx="143">
                  <c:v>10698.797807462808</c:v>
                </c:pt>
                <c:pt idx="144">
                  <c:v>10727.734240852937</c:v>
                </c:pt>
                <c:pt idx="145">
                  <c:v>12360.689682439766</c:v>
                </c:pt>
                <c:pt idx="146">
                  <c:v>9698.3413257074353</c:v>
                </c:pt>
                <c:pt idx="147">
                  <c:v>11853.842508602051</c:v>
                </c:pt>
                <c:pt idx="148">
                  <c:v>10793.834819569263</c:v>
                </c:pt>
                <c:pt idx="149">
                  <c:v>13798.472832089032</c:v>
                </c:pt>
                <c:pt idx="150">
                  <c:v>5708.8684439604622</c:v>
                </c:pt>
                <c:pt idx="151">
                  <c:v>6427.3688382586661</c:v>
                </c:pt>
                <c:pt idx="152">
                  <c:v>6100.7777499412987</c:v>
                </c:pt>
                <c:pt idx="153">
                  <c:v>6726.1507760304557</c:v>
                </c:pt>
                <c:pt idx="154">
                  <c:v>6856.7872113574012</c:v>
                </c:pt>
                <c:pt idx="155">
                  <c:v>17568.974908167002</c:v>
                </c:pt>
                <c:pt idx="156">
                  <c:v>7093.1347709935544</c:v>
                </c:pt>
                <c:pt idx="157">
                  <c:v>7521.0198483069071</c:v>
                </c:pt>
                <c:pt idx="158">
                  <c:v>9627.4816163363103</c:v>
                </c:pt>
                <c:pt idx="159">
                  <c:v>9689.5846747342148</c:v>
                </c:pt>
                <c:pt idx="160">
                  <c:v>7262.9621369185843</c:v>
                </c:pt>
                <c:pt idx="161">
                  <c:v>7690.847214231937</c:v>
                </c:pt>
                <c:pt idx="162">
                  <c:v>7925.9927978204396</c:v>
                </c:pt>
                <c:pt idx="163">
                  <c:v>7741.080855991102</c:v>
                </c:pt>
                <c:pt idx="164">
                  <c:v>8198.3083796354149</c:v>
                </c:pt>
                <c:pt idx="165">
                  <c:v>8995.1906351297876</c:v>
                </c:pt>
                <c:pt idx="166">
                  <c:v>9452.4181587741004</c:v>
                </c:pt>
                <c:pt idx="167">
                  <c:v>13088.454518480987</c:v>
                </c:pt>
                <c:pt idx="168">
                  <c:v>13036.19994435021</c:v>
                </c:pt>
                <c:pt idx="169">
                  <c:v>13232.154597340628</c:v>
                </c:pt>
                <c:pt idx="170">
                  <c:v>14904.300969525542</c:v>
                </c:pt>
                <c:pt idx="171">
                  <c:v>15361.528493169852</c:v>
                </c:pt>
                <c:pt idx="172">
                  <c:v>18460.624163213633</c:v>
                </c:pt>
                <c:pt idx="173">
                  <c:v>10186.073637531546</c:v>
                </c:pt>
                <c:pt idx="174">
                  <c:v>12197.87474156652</c:v>
                </c:pt>
                <c:pt idx="175">
                  <c:v>11646.18956039819</c:v>
                </c:pt>
                <c:pt idx="176">
                  <c:v>11335.674268408675</c:v>
                </c:pt>
                <c:pt idx="177">
                  <c:v>12220.989875836753</c:v>
                </c:pt>
                <c:pt idx="178">
                  <c:v>19522.55056671159</c:v>
                </c:pt>
                <c:pt idx="179">
                  <c:v>20045.09630801938</c:v>
                </c:pt>
                <c:pt idx="180">
                  <c:v>19388.983420718487</c:v>
                </c:pt>
                <c:pt idx="181">
                  <c:v>19650.256291372378</c:v>
                </c:pt>
                <c:pt idx="182">
                  <c:v>8791.1828678571401</c:v>
                </c:pt>
                <c:pt idx="183">
                  <c:v>8111.8734041570169</c:v>
                </c:pt>
                <c:pt idx="184">
                  <c:v>8830.3737984552245</c:v>
                </c:pt>
                <c:pt idx="185">
                  <c:v>8151.0643347551013</c:v>
                </c:pt>
                <c:pt idx="186">
                  <c:v>8974.0738773148623</c:v>
                </c:pt>
                <c:pt idx="187">
                  <c:v>9548.8741927534284</c:v>
                </c:pt>
                <c:pt idx="188">
                  <c:v>9300.6649656322297</c:v>
                </c:pt>
                <c:pt idx="189">
                  <c:v>9282.5660815274532</c:v>
                </c:pt>
                <c:pt idx="190">
                  <c:v>9177.0419883304203</c:v>
                </c:pt>
                <c:pt idx="191">
                  <c:v>14230.074082674269</c:v>
                </c:pt>
                <c:pt idx="192">
                  <c:v>13158.855312993313</c:v>
                </c:pt>
                <c:pt idx="193">
                  <c:v>12578.604808826829</c:v>
                </c:pt>
                <c:pt idx="194">
                  <c:v>16305.561781925906</c:v>
                </c:pt>
                <c:pt idx="195">
                  <c:v>17495.656413328281</c:v>
                </c:pt>
                <c:pt idx="196">
                  <c:v>16606.025583177885</c:v>
                </c:pt>
                <c:pt idx="197">
                  <c:v>17600.165561589842</c:v>
                </c:pt>
                <c:pt idx="198">
                  <c:v>18043.026371774293</c:v>
                </c:pt>
                <c:pt idx="199">
                  <c:v>19102.484567849722</c:v>
                </c:pt>
                <c:pt idx="200">
                  <c:v>18399.662761940748</c:v>
                </c:pt>
                <c:pt idx="201">
                  <c:v>19587.177682593621</c:v>
                </c:pt>
                <c:pt idx="202">
                  <c:v>19183.481373902421</c:v>
                </c:pt>
                <c:pt idx="203">
                  <c:v>21861.528298104826</c:v>
                </c:pt>
                <c:pt idx="204">
                  <c:v>19836.663550537156</c:v>
                </c:pt>
              </c:numCache>
            </c:numRef>
          </c:yVal>
          <c:smooth val="0"/>
          <c:extLst>
            <c:ext xmlns:c16="http://schemas.microsoft.com/office/drawing/2014/chart" uri="{C3380CC4-5D6E-409C-BE32-E72D297353CC}">
              <c16:uniqueId val="{00000001-D12D-4BDC-8660-24FE8362AF7D}"/>
            </c:ext>
          </c:extLst>
        </c:ser>
        <c:dLbls>
          <c:showLegendKey val="0"/>
          <c:showVal val="0"/>
          <c:showCatName val="0"/>
          <c:showSerName val="0"/>
          <c:showPercent val="0"/>
          <c:showBubbleSize val="0"/>
        </c:dLbls>
        <c:axId val="1976421231"/>
        <c:axId val="1976415951"/>
      </c:scatterChart>
      <c:valAx>
        <c:axId val="1976421231"/>
        <c:scaling>
          <c:orientation val="minMax"/>
        </c:scaling>
        <c:delete val="0"/>
        <c:axPos val="b"/>
        <c:title>
          <c:tx>
            <c:rich>
              <a:bodyPr/>
              <a:lstStyle/>
              <a:p>
                <a:pPr>
                  <a:defRPr/>
                </a:pPr>
                <a:r>
                  <a:rPr lang="en-MY"/>
                  <a:t>curbweight</a:t>
                </a:r>
              </a:p>
            </c:rich>
          </c:tx>
          <c:overlay val="0"/>
        </c:title>
        <c:numFmt formatCode="General" sourceLinked="1"/>
        <c:majorTickMark val="out"/>
        <c:minorTickMark val="none"/>
        <c:tickLblPos val="nextTo"/>
        <c:crossAx val="1976415951"/>
        <c:crosses val="autoZero"/>
        <c:crossBetween val="midCat"/>
      </c:valAx>
      <c:valAx>
        <c:axId val="1976415951"/>
        <c:scaling>
          <c:orientation val="minMax"/>
        </c:scaling>
        <c:delete val="0"/>
        <c:axPos val="l"/>
        <c:title>
          <c:tx>
            <c:rich>
              <a:bodyPr/>
              <a:lstStyle/>
              <a:p>
                <a:pPr>
                  <a:defRPr/>
                </a:pPr>
                <a:r>
                  <a:rPr lang="en-MY"/>
                  <a:t>price</a:t>
                </a:r>
              </a:p>
            </c:rich>
          </c:tx>
          <c:overlay val="0"/>
        </c:title>
        <c:numFmt formatCode="General" sourceLinked="1"/>
        <c:majorTickMark val="out"/>
        <c:minorTickMark val="none"/>
        <c:tickLblPos val="nextTo"/>
        <c:crossAx val="197642123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hyperlink" Target="https://internationaljournalofresearch.com/2019/03/27/benefits-of-online-learning-and-e-learning/" TargetMode="External"/><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76200</xdr:colOff>
      <xdr:row>0</xdr:row>
      <xdr:rowOff>0</xdr:rowOff>
    </xdr:from>
    <xdr:to>
      <xdr:col>9</xdr:col>
      <xdr:colOff>457200</xdr:colOff>
      <xdr:row>1</xdr:row>
      <xdr:rowOff>121920</xdr:rowOff>
    </xdr:to>
    <xdr:graphicFrame macro="">
      <xdr:nvGraphicFramePr>
        <xdr:cNvPr id="9" name="Chart 8">
          <a:extLst>
            <a:ext uri="{FF2B5EF4-FFF2-40B4-BE49-F238E27FC236}">
              <a16:creationId xmlns:a16="http://schemas.microsoft.com/office/drawing/2014/main" id="{770F3BEC-1BDA-A22F-167C-A0AD55231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0</xdr:rowOff>
    </xdr:from>
    <xdr:to>
      <xdr:col>2</xdr:col>
      <xdr:colOff>1958340</xdr:colOff>
      <xdr:row>25</xdr:row>
      <xdr:rowOff>129540</xdr:rowOff>
    </xdr:to>
    <xdr:graphicFrame macro="">
      <xdr:nvGraphicFramePr>
        <xdr:cNvPr id="3" name="Chart 2">
          <a:extLst>
            <a:ext uri="{FF2B5EF4-FFF2-40B4-BE49-F238E27FC236}">
              <a16:creationId xmlns:a16="http://schemas.microsoft.com/office/drawing/2014/main" id="{14DAC991-A0A6-4101-B4D1-FF6FDAEDC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693420</xdr:colOff>
      <xdr:row>1</xdr:row>
      <xdr:rowOff>30480</xdr:rowOff>
    </xdr:from>
    <xdr:to>
      <xdr:col>2</xdr:col>
      <xdr:colOff>1752600</xdr:colOff>
      <xdr:row>3</xdr:row>
      <xdr:rowOff>7620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5EBDEF06-FC11-4168-8460-4AD16CCF8A9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18260" y="647700"/>
              <a:ext cx="2796540" cy="40386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22860</xdr:colOff>
      <xdr:row>1</xdr:row>
      <xdr:rowOff>175260</xdr:rowOff>
    </xdr:from>
    <xdr:to>
      <xdr:col>9</xdr:col>
      <xdr:colOff>403860</xdr:colOff>
      <xdr:row>14</xdr:row>
      <xdr:rowOff>144780</xdr:rowOff>
    </xdr:to>
    <xdr:graphicFrame macro="">
      <xdr:nvGraphicFramePr>
        <xdr:cNvPr id="2" name="Chart 1">
          <a:extLst>
            <a:ext uri="{FF2B5EF4-FFF2-40B4-BE49-F238E27FC236}">
              <a16:creationId xmlns:a16="http://schemas.microsoft.com/office/drawing/2014/main" id="{74F5B0A8-4AC2-41A6-AF86-46A8E73FA2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457200</xdr:colOff>
      <xdr:row>0</xdr:row>
      <xdr:rowOff>7620</xdr:rowOff>
    </xdr:from>
    <xdr:to>
      <xdr:col>9</xdr:col>
      <xdr:colOff>53340</xdr:colOff>
      <xdr:row>0</xdr:row>
      <xdr:rowOff>434339</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93B2BA63-4949-45CA-8B51-64A98E80B4C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900670" y="7620"/>
              <a:ext cx="3782550" cy="42671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14</xdr:row>
      <xdr:rowOff>205740</xdr:rowOff>
    </xdr:from>
    <xdr:to>
      <xdr:col>9</xdr:col>
      <xdr:colOff>381000</xdr:colOff>
      <xdr:row>26</xdr:row>
      <xdr:rowOff>182880</xdr:rowOff>
    </xdr:to>
    <xdr:graphicFrame macro="">
      <xdr:nvGraphicFramePr>
        <xdr:cNvPr id="6" name="Chart 5">
          <a:extLst>
            <a:ext uri="{FF2B5EF4-FFF2-40B4-BE49-F238E27FC236}">
              <a16:creationId xmlns:a16="http://schemas.microsoft.com/office/drawing/2014/main" id="{3D1C7F59-4EA4-4E39-8DDB-234AB3D38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533400</xdr:colOff>
      <xdr:row>1</xdr:row>
      <xdr:rowOff>190500</xdr:rowOff>
    </xdr:from>
    <xdr:to>
      <xdr:col>15</xdr:col>
      <xdr:colOff>426720</xdr:colOff>
      <xdr:row>13</xdr:row>
      <xdr:rowOff>182880</xdr:rowOff>
    </xdr:to>
    <xdr:graphicFrame macro="">
      <xdr:nvGraphicFramePr>
        <xdr:cNvPr id="7" name="Chart 6">
          <a:extLst>
            <a:ext uri="{FF2B5EF4-FFF2-40B4-BE49-F238E27FC236}">
              <a16:creationId xmlns:a16="http://schemas.microsoft.com/office/drawing/2014/main" id="{FD3ED72C-4B81-435C-B114-C7675583B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502921</xdr:colOff>
      <xdr:row>14</xdr:row>
      <xdr:rowOff>183614</xdr:rowOff>
    </xdr:from>
    <xdr:to>
      <xdr:col>15</xdr:col>
      <xdr:colOff>440676</xdr:colOff>
      <xdr:row>27</xdr:row>
      <xdr:rowOff>182880</xdr:rowOff>
    </xdr:to>
    <xdr:graphicFrame macro="">
      <xdr:nvGraphicFramePr>
        <xdr:cNvPr id="8" name="Chart 7">
          <a:extLst>
            <a:ext uri="{FF2B5EF4-FFF2-40B4-BE49-F238E27FC236}">
              <a16:creationId xmlns:a16="http://schemas.microsoft.com/office/drawing/2014/main" id="{9174BACA-551F-4611-A5DF-FA6075EF92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533400</xdr:colOff>
      <xdr:row>8</xdr:row>
      <xdr:rowOff>7620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225B93F9-0B43-6443-1A29-1168D0D1D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14</xdr:col>
      <xdr:colOff>600075</xdr:colOff>
      <xdr:row>12</xdr:row>
      <xdr:rowOff>57149</xdr:rowOff>
    </xdr:to>
    <xdr:sp macro="" textlink="">
      <xdr:nvSpPr>
        <xdr:cNvPr id="2" name="TextBox 1">
          <a:extLst>
            <a:ext uri="{FF2B5EF4-FFF2-40B4-BE49-F238E27FC236}">
              <a16:creationId xmlns:a16="http://schemas.microsoft.com/office/drawing/2014/main" id="{D34BEAF7-6A1F-4AE2-A842-15C844B412E9}"/>
            </a:ext>
          </a:extLst>
        </xdr:cNvPr>
        <xdr:cNvSpPr txBox="1"/>
      </xdr:nvSpPr>
      <xdr:spPr>
        <a:xfrm>
          <a:off x="123825" y="142875"/>
          <a:ext cx="10161270" cy="2108834"/>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Refer to the dataset. </a:t>
          </a:r>
        </a:p>
        <a:p>
          <a:endParaRPr lang="en-US" sz="700" b="1"/>
        </a:p>
        <a:p>
          <a:r>
            <a:rPr lang="en-US" sz="1400"/>
            <a:t>Create a dashboard for the </a:t>
          </a:r>
          <a:r>
            <a:rPr lang="en-US" sz="1400" b="1"/>
            <a:t>sales manager </a:t>
          </a:r>
          <a:r>
            <a:rPr lang="en-US" sz="1400"/>
            <a:t>to view the following information:</a:t>
          </a:r>
        </a:p>
        <a:p>
          <a:r>
            <a:rPr lang="en-US" sz="1400"/>
            <a:t>1. Total sales</a:t>
          </a:r>
          <a:r>
            <a:rPr lang="en-US" sz="1400" baseline="0"/>
            <a:t> of each product category in February</a:t>
          </a:r>
          <a:r>
            <a:rPr lang="en-US" sz="1400"/>
            <a:t> </a:t>
          </a:r>
        </a:p>
        <a:p>
          <a:r>
            <a:rPr lang="en-US" sz="1400"/>
            <a:t>2. </a:t>
          </a:r>
          <a:r>
            <a:rPr lang="en-US" sz="1400" b="1"/>
            <a:t>TOP 3 </a:t>
          </a:r>
          <a:r>
            <a:rPr lang="en-US" sz="1400" b="0"/>
            <a:t>product with the highest</a:t>
          </a:r>
          <a:r>
            <a:rPr lang="en-US" sz="1400" b="0" baseline="0"/>
            <a:t> sales (show the style and total sales)</a:t>
          </a:r>
          <a:endParaRPr lang="en-US" sz="1400" b="0"/>
        </a:p>
        <a:p>
          <a:r>
            <a:rPr lang="en-US" sz="1400"/>
            <a:t>3. </a:t>
          </a:r>
          <a:r>
            <a:rPr lang="en-US" sz="1400" b="1"/>
            <a:t>Interactive Dashboard</a:t>
          </a:r>
          <a:r>
            <a:rPr lang="en-US" sz="1400"/>
            <a:t>:</a:t>
          </a:r>
          <a:r>
            <a:rPr lang="en-US" sz="1400" baseline="0"/>
            <a:t> Create an interactive dashboard to allow the sales manager to view the </a:t>
          </a:r>
          <a:r>
            <a:rPr lang="en-US" sz="1400" b="1" u="sng" baseline="0"/>
            <a:t>total sales </a:t>
          </a:r>
          <a:r>
            <a:rPr lang="en-US" sz="1400" baseline="0"/>
            <a:t>by </a:t>
          </a:r>
          <a:r>
            <a:rPr lang="en-US" sz="1400" b="1" u="sng" baseline="0"/>
            <a:t>category</a:t>
          </a:r>
          <a:r>
            <a:rPr lang="en-US" sz="1400" u="sng" baseline="0"/>
            <a:t> </a:t>
          </a:r>
          <a:r>
            <a:rPr lang="en-US" sz="1400" baseline="0"/>
            <a:t>for each </a:t>
          </a:r>
          <a:r>
            <a:rPr lang="en-US" sz="1400" b="1" baseline="0"/>
            <a:t>size</a:t>
          </a:r>
          <a:r>
            <a:rPr lang="en-US" sz="1400" baseline="0"/>
            <a:t>. </a:t>
          </a:r>
          <a:endParaRPr lang="en-US" sz="1400" b="0"/>
        </a:p>
        <a:p>
          <a:endParaRPr lang="en-US" sz="500"/>
        </a:p>
        <a:p>
          <a:r>
            <a:rPr lang="en-US" sz="1400"/>
            <a:t>Feel free to use pivot</a:t>
          </a:r>
          <a:r>
            <a:rPr lang="en-US" sz="1400" baseline="0"/>
            <a:t> table,</a:t>
          </a:r>
          <a:r>
            <a:rPr lang="en-US" sz="1400"/>
            <a:t> filter and copy the data in a</a:t>
          </a:r>
          <a:r>
            <a:rPr lang="en-US" sz="1400" baseline="0"/>
            <a:t> new sheet in this file.</a:t>
          </a:r>
        </a:p>
        <a:p>
          <a:r>
            <a:rPr lang="en-US" sz="1400" b="1" baseline="0"/>
            <a:t>Make sure that only the visualizations are displayed here, and place in the designated area below.</a:t>
          </a:r>
          <a:r>
            <a:rPr lang="en-US" sz="1400"/>
            <a:t>	</a:t>
          </a:r>
          <a:r>
            <a:rPr lang="en-US" sz="2000"/>
            <a:t>				</a:t>
          </a:r>
        </a:p>
      </xdr:txBody>
    </xdr:sp>
    <xdr:clientData/>
  </xdr:twoCellAnchor>
  <xdr:oneCellAnchor>
    <xdr:from>
      <xdr:col>2</xdr:col>
      <xdr:colOff>257175</xdr:colOff>
      <xdr:row>28</xdr:row>
      <xdr:rowOff>66675</xdr:rowOff>
    </xdr:from>
    <xdr:ext cx="5099088" cy="937629"/>
    <xdr:sp macro="" textlink="">
      <xdr:nvSpPr>
        <xdr:cNvPr id="3" name="TextBox 2">
          <a:extLst>
            <a:ext uri="{FF2B5EF4-FFF2-40B4-BE49-F238E27FC236}">
              <a16:creationId xmlns:a16="http://schemas.microsoft.com/office/drawing/2014/main" id="{A658706D-6A35-4074-BD2A-6E5AAFBE8BDD}"/>
            </a:ext>
          </a:extLst>
        </xdr:cNvPr>
        <xdr:cNvSpPr txBox="1"/>
      </xdr:nvSpPr>
      <xdr:spPr>
        <a:xfrm rot="19685951">
          <a:off x="1476375" y="5187315"/>
          <a:ext cx="5099088" cy="937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5400" b="1">
              <a:solidFill>
                <a:schemeClr val="bg1">
                  <a:lumMod val="65000"/>
                </a:schemeClr>
              </a:solidFill>
            </a:rPr>
            <a:t>Dashboard</a:t>
          </a:r>
          <a:r>
            <a:rPr lang="en-MY" sz="5400" b="1" baseline="0">
              <a:solidFill>
                <a:schemeClr val="bg1">
                  <a:lumMod val="65000"/>
                </a:schemeClr>
              </a:solidFill>
            </a:rPr>
            <a:t> space</a:t>
          </a:r>
          <a:endParaRPr lang="en-MY" sz="5400" b="1">
            <a:solidFill>
              <a:schemeClr val="bg1">
                <a:lumMod val="65000"/>
              </a:schemeClr>
            </a:solidFill>
          </a:endParaRPr>
        </a:p>
      </xdr:txBody>
    </xdr:sp>
    <xdr:clientData/>
  </xdr:oneCellAnchor>
  <xdr:twoCellAnchor>
    <xdr:from>
      <xdr:col>0</xdr:col>
      <xdr:colOff>0</xdr:colOff>
      <xdr:row>16</xdr:row>
      <xdr:rowOff>83820</xdr:rowOff>
    </xdr:from>
    <xdr:to>
      <xdr:col>9</xdr:col>
      <xdr:colOff>76200</xdr:colOff>
      <xdr:row>35</xdr:row>
      <xdr:rowOff>99060</xdr:rowOff>
    </xdr:to>
    <xdr:graphicFrame macro="">
      <xdr:nvGraphicFramePr>
        <xdr:cNvPr id="4" name="Chart 3">
          <a:extLst>
            <a:ext uri="{FF2B5EF4-FFF2-40B4-BE49-F238E27FC236}">
              <a16:creationId xmlns:a16="http://schemas.microsoft.com/office/drawing/2014/main" id="{F6FEC044-B049-4209-9AFB-5C2000F7F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144780</xdr:colOff>
      <xdr:row>16</xdr:row>
      <xdr:rowOff>91440</xdr:rowOff>
    </xdr:from>
    <xdr:to>
      <xdr:col>14</xdr:col>
      <xdr:colOff>739140</xdr:colOff>
      <xdr:row>35</xdr:row>
      <xdr:rowOff>106680</xdr:rowOff>
    </xdr:to>
    <xdr:graphicFrame macro="">
      <xdr:nvGraphicFramePr>
        <xdr:cNvPr id="5" name="Chart 4">
          <a:extLst>
            <a:ext uri="{FF2B5EF4-FFF2-40B4-BE49-F238E27FC236}">
              <a16:creationId xmlns:a16="http://schemas.microsoft.com/office/drawing/2014/main" id="{7A00E13B-7622-496E-8D03-24A54E077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66651</xdr:colOff>
      <xdr:row>37</xdr:row>
      <xdr:rowOff>173379</xdr:rowOff>
    </xdr:from>
    <xdr:to>
      <xdr:col>12</xdr:col>
      <xdr:colOff>358280</xdr:colOff>
      <xdr:row>53</xdr:row>
      <xdr:rowOff>56727</xdr:rowOff>
    </xdr:to>
    <xdr:graphicFrame macro="">
      <xdr:nvGraphicFramePr>
        <xdr:cNvPr id="6" name="Chart 5">
          <a:extLst>
            <a:ext uri="{FF2B5EF4-FFF2-40B4-BE49-F238E27FC236}">
              <a16:creationId xmlns:a16="http://schemas.microsoft.com/office/drawing/2014/main" id="{65C8C238-CAB3-4151-BED0-3995261CE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573852</xdr:colOff>
      <xdr:row>38</xdr:row>
      <xdr:rowOff>0</xdr:rowOff>
    </xdr:from>
    <xdr:to>
      <xdr:col>4</xdr:col>
      <xdr:colOff>568207</xdr:colOff>
      <xdr:row>51</xdr:row>
      <xdr:rowOff>143345</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D9B3001F-4ACA-4726-8730-11E9BF437CD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83452" y="6949440"/>
              <a:ext cx="1823155" cy="252078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323850</xdr:colOff>
      <xdr:row>0</xdr:row>
      <xdr:rowOff>180975</xdr:rowOff>
    </xdr:from>
    <xdr:to>
      <xdr:col>7</xdr:col>
      <xdr:colOff>270061</xdr:colOff>
      <xdr:row>12</xdr:row>
      <xdr:rowOff>133350</xdr:rowOff>
    </xdr:to>
    <xdr:pic>
      <xdr:nvPicPr>
        <xdr:cNvPr id="2" name="Picture 1">
          <a:extLst>
            <a:ext uri="{FF2B5EF4-FFF2-40B4-BE49-F238E27FC236}">
              <a16:creationId xmlns:a16="http://schemas.microsoft.com/office/drawing/2014/main" id="{E45141C1-CAAB-429D-8F86-5AEBED55FE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23850" y="180975"/>
          <a:ext cx="4213411" cy="2146935"/>
        </a:xfrm>
        <a:prstGeom prst="rect">
          <a:avLst/>
        </a:prstGeom>
      </xdr:spPr>
    </xdr:pic>
    <xdr:clientData/>
  </xdr:twoCellAnchor>
  <xdr:oneCellAnchor>
    <xdr:from>
      <xdr:col>0</xdr:col>
      <xdr:colOff>257175</xdr:colOff>
      <xdr:row>12</xdr:row>
      <xdr:rowOff>142875</xdr:rowOff>
    </xdr:from>
    <xdr:ext cx="4257676" cy="2503121"/>
    <xdr:sp macro="" textlink="">
      <xdr:nvSpPr>
        <xdr:cNvPr id="3" name="TextBox 2">
          <a:extLst>
            <a:ext uri="{FF2B5EF4-FFF2-40B4-BE49-F238E27FC236}">
              <a16:creationId xmlns:a16="http://schemas.microsoft.com/office/drawing/2014/main" id="{9A6E378E-29FC-4952-A4D1-BEEB3AEA4827}"/>
            </a:ext>
          </a:extLst>
        </xdr:cNvPr>
        <xdr:cNvSpPr txBox="1"/>
      </xdr:nvSpPr>
      <xdr:spPr>
        <a:xfrm>
          <a:off x="257175" y="2337435"/>
          <a:ext cx="4257676" cy="2503121"/>
        </a:xfrm>
        <a:prstGeom prst="rect">
          <a:avLst/>
        </a:prstGeom>
        <a:solidFill>
          <a:srgbClr val="FFFFC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MY" sz="1400" b="1"/>
            <a:t>Forecasting</a:t>
          </a:r>
          <a:r>
            <a:rPr lang="en-MY" sz="1400" b="1" baseline="0"/>
            <a:t> Enrolment Number</a:t>
          </a:r>
        </a:p>
        <a:p>
          <a:pPr algn="ctr"/>
          <a:endParaRPr lang="en-MY" sz="1400" b="1"/>
        </a:p>
        <a:p>
          <a:pPr algn="ctr"/>
          <a:r>
            <a:rPr lang="en-MY" sz="1400"/>
            <a:t>iD-edu</a:t>
          </a:r>
          <a:r>
            <a:rPr lang="en-MY" sz="1400" baseline="0"/>
            <a:t> is an online course provider, which target professionals in IT field to upskill their technical knowledge. The company has been operating for more than a year and planning to recruit new trainers to expand the business. </a:t>
          </a:r>
        </a:p>
        <a:p>
          <a:pPr algn="ctr"/>
          <a:endParaRPr lang="en-MY" sz="1400" baseline="0"/>
        </a:p>
        <a:p>
          <a:pPr algn="ctr"/>
          <a:r>
            <a:rPr lang="en-MY" sz="1400" baseline="0"/>
            <a:t>The CEO asked you to help him to forecast the total enrolment for the next six month, so he can decide whether it is worth to get new member in his team.</a:t>
          </a:r>
          <a:endParaRPr lang="en-MY" sz="14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45720</xdr:colOff>
      <xdr:row>8</xdr:row>
      <xdr:rowOff>7620</xdr:rowOff>
    </xdr:from>
    <xdr:to>
      <xdr:col>18</xdr:col>
      <xdr:colOff>215265</xdr:colOff>
      <xdr:row>34</xdr:row>
      <xdr:rowOff>53340</xdr:rowOff>
    </xdr:to>
    <xdr:graphicFrame macro="">
      <xdr:nvGraphicFramePr>
        <xdr:cNvPr id="2" name="Chart 1">
          <a:extLst>
            <a:ext uri="{FF2B5EF4-FFF2-40B4-BE49-F238E27FC236}">
              <a16:creationId xmlns:a16="http://schemas.microsoft.com/office/drawing/2014/main" id="{EA70A3D9-B9AA-3BE7-4E45-9A5C3BBB1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228600</xdr:colOff>
      <xdr:row>2</xdr:row>
      <xdr:rowOff>15240</xdr:rowOff>
    </xdr:from>
    <xdr:to>
      <xdr:col>20</xdr:col>
      <xdr:colOff>62865</xdr:colOff>
      <xdr:row>17</xdr:row>
      <xdr:rowOff>175260</xdr:rowOff>
    </xdr:to>
    <xdr:graphicFrame macro="">
      <xdr:nvGraphicFramePr>
        <xdr:cNvPr id="2" name="Chart 1">
          <a:extLst>
            <a:ext uri="{FF2B5EF4-FFF2-40B4-BE49-F238E27FC236}">
              <a16:creationId xmlns:a16="http://schemas.microsoft.com/office/drawing/2014/main" id="{7C800DDA-35C5-1CC4-6CE3-07950FBF8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15</xdr:col>
      <xdr:colOff>251460</xdr:colOff>
      <xdr:row>10</xdr:row>
      <xdr:rowOff>175260</xdr:rowOff>
    </xdr:to>
    <xdr:graphicFrame macro="">
      <xdr:nvGraphicFramePr>
        <xdr:cNvPr id="2" name="Chart 1">
          <a:extLst>
            <a:ext uri="{FF2B5EF4-FFF2-40B4-BE49-F238E27FC236}">
              <a16:creationId xmlns:a16="http://schemas.microsoft.com/office/drawing/2014/main" id="{FCF5FB72-4B02-49DB-BB72-9A40A7103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251460</xdr:colOff>
      <xdr:row>2</xdr:row>
      <xdr:rowOff>175260</xdr:rowOff>
    </xdr:from>
    <xdr:to>
      <xdr:col>16</xdr:col>
      <xdr:colOff>251460</xdr:colOff>
      <xdr:row>12</xdr:row>
      <xdr:rowOff>175260</xdr:rowOff>
    </xdr:to>
    <xdr:graphicFrame macro="">
      <xdr:nvGraphicFramePr>
        <xdr:cNvPr id="3" name="Chart 2">
          <a:extLst>
            <a:ext uri="{FF2B5EF4-FFF2-40B4-BE49-F238E27FC236}">
              <a16:creationId xmlns:a16="http://schemas.microsoft.com/office/drawing/2014/main" id="{75057B6D-F8A0-4943-91BB-D2AEEEFE5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251460</xdr:colOff>
      <xdr:row>4</xdr:row>
      <xdr:rowOff>175260</xdr:rowOff>
    </xdr:from>
    <xdr:to>
      <xdr:col>17</xdr:col>
      <xdr:colOff>251460</xdr:colOff>
      <xdr:row>14</xdr:row>
      <xdr:rowOff>175260</xdr:rowOff>
    </xdr:to>
    <xdr:graphicFrame macro="">
      <xdr:nvGraphicFramePr>
        <xdr:cNvPr id="4" name="Chart 3">
          <a:extLst>
            <a:ext uri="{FF2B5EF4-FFF2-40B4-BE49-F238E27FC236}">
              <a16:creationId xmlns:a16="http://schemas.microsoft.com/office/drawing/2014/main" id="{D0F9F780-0D06-4C5F-BDF1-0D94A038F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251460</xdr:colOff>
      <xdr:row>6</xdr:row>
      <xdr:rowOff>175260</xdr:rowOff>
    </xdr:from>
    <xdr:to>
      <xdr:col>18</xdr:col>
      <xdr:colOff>251460</xdr:colOff>
      <xdr:row>16</xdr:row>
      <xdr:rowOff>175260</xdr:rowOff>
    </xdr:to>
    <xdr:graphicFrame macro="">
      <xdr:nvGraphicFramePr>
        <xdr:cNvPr id="5" name="Chart 4">
          <a:extLst>
            <a:ext uri="{FF2B5EF4-FFF2-40B4-BE49-F238E27FC236}">
              <a16:creationId xmlns:a16="http://schemas.microsoft.com/office/drawing/2014/main" id="{655AFE31-9147-4632-8304-43A67E5EF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251460</xdr:colOff>
      <xdr:row>8</xdr:row>
      <xdr:rowOff>175260</xdr:rowOff>
    </xdr:from>
    <xdr:to>
      <xdr:col>19</xdr:col>
      <xdr:colOff>251460</xdr:colOff>
      <xdr:row>18</xdr:row>
      <xdr:rowOff>175260</xdr:rowOff>
    </xdr:to>
    <xdr:graphicFrame macro="">
      <xdr:nvGraphicFramePr>
        <xdr:cNvPr id="6" name="Chart 5">
          <a:extLst>
            <a:ext uri="{FF2B5EF4-FFF2-40B4-BE49-F238E27FC236}">
              <a16:creationId xmlns:a16="http://schemas.microsoft.com/office/drawing/2014/main" id="{0044338F-61EB-4DFF-A7A2-AE7478046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251460</xdr:colOff>
      <xdr:row>10</xdr:row>
      <xdr:rowOff>175260</xdr:rowOff>
    </xdr:from>
    <xdr:to>
      <xdr:col>20</xdr:col>
      <xdr:colOff>251460</xdr:colOff>
      <xdr:row>20</xdr:row>
      <xdr:rowOff>175260</xdr:rowOff>
    </xdr:to>
    <xdr:graphicFrame macro="">
      <xdr:nvGraphicFramePr>
        <xdr:cNvPr id="7" name="Chart 6">
          <a:extLst>
            <a:ext uri="{FF2B5EF4-FFF2-40B4-BE49-F238E27FC236}">
              <a16:creationId xmlns:a16="http://schemas.microsoft.com/office/drawing/2014/main" id="{833BB85C-DAB3-46F5-A579-AA06D10D9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251460</xdr:colOff>
      <xdr:row>12</xdr:row>
      <xdr:rowOff>175260</xdr:rowOff>
    </xdr:from>
    <xdr:to>
      <xdr:col>21</xdr:col>
      <xdr:colOff>251461</xdr:colOff>
      <xdr:row>22</xdr:row>
      <xdr:rowOff>175260</xdr:rowOff>
    </xdr:to>
    <xdr:graphicFrame macro="">
      <xdr:nvGraphicFramePr>
        <xdr:cNvPr id="8" name="Chart 7">
          <a:extLst>
            <a:ext uri="{FF2B5EF4-FFF2-40B4-BE49-F238E27FC236}">
              <a16:creationId xmlns:a16="http://schemas.microsoft.com/office/drawing/2014/main" id="{524E9732-AF03-4E03-9852-46A3A513F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251460</xdr:colOff>
      <xdr:row>14</xdr:row>
      <xdr:rowOff>175260</xdr:rowOff>
    </xdr:from>
    <xdr:to>
      <xdr:col>22</xdr:col>
      <xdr:colOff>251461</xdr:colOff>
      <xdr:row>24</xdr:row>
      <xdr:rowOff>175260</xdr:rowOff>
    </xdr:to>
    <xdr:graphicFrame macro="">
      <xdr:nvGraphicFramePr>
        <xdr:cNvPr id="9" name="Chart 8">
          <a:extLst>
            <a:ext uri="{FF2B5EF4-FFF2-40B4-BE49-F238E27FC236}">
              <a16:creationId xmlns:a16="http://schemas.microsoft.com/office/drawing/2014/main" id="{63D1C3B1-7335-4ADC-8A16-208A96FC3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mynda_treacy_myonlinetraininghub_com/Documents/Training/Training%20Content/Syllabuses%20MOTH/Excel/Dashboards2/Webinars/Power%20Query%20and%20Power%20Pivot%20V2/pq_pp_db2_d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365moth-my.sharepoint.com/personal/mynda_treacy_365moth_onmicrosoft_com/Documents/Training/Training%20Content/Syllabuses%20MOTH/Excel/Dashboards2/Webinars/dashboard_webinar_201709.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User\Desktop\ALL%20SEM\QUIZ%201%20JOBAYER%201731833.xlsx" TargetMode="External"/><Relationship Id="rId1" Type="http://schemas.openxmlformats.org/officeDocument/2006/relationships/externalLinkPath" Target="/Users/User/Desktop/ALL%20SEM/QUIZ%201%20JOBAYER%201731833.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2"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User\Desktop\ALL%20SEM\1731833.xlsx" TargetMode="External"/><Relationship Id="rId1" Type="http://schemas.openxmlformats.org/officeDocument/2006/relationships/externalLinkPath" Target="/Users/User/Desktop/ALL%20SEM/1731833.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User\Desktop\ALL%20SEM\business%20data\CarPrice_dataset%20%20Joyaddar%20Md%20Jobayer%201731833.xlsx" TargetMode="External"/><Relationship Id="rId1" Type="http://schemas.openxmlformats.org/officeDocument/2006/relationships/externalLinkPath" Target="/Users/User/Desktop/ALL%20SEM/business%20data/CarPrice_dataset%20%20Joyaddar%20Md%20Jobayer%2017318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Notes"/>
      <sheetName val="File Index"/>
      <sheetName val="Dashboard"/>
      <sheetName val="Sparkline Pivots"/>
      <sheetName val="Shipping"/>
      <sheetName val="Sales Pivots"/>
      <sheetName val="Map Pivots"/>
      <sheetName val="Dimension Tables"/>
      <sheetName val="Excel Version Differences"/>
      <sheetName val="Dashboard Protection"/>
      <sheetName val="More Resources"/>
    </sheetNames>
    <sheetDataSet>
      <sheetData sheetId="0"/>
      <sheetData sheetId="1"/>
      <sheetData sheetId="2"/>
      <sheetData sheetId="3"/>
      <sheetData sheetId="4">
        <row r="5">
          <cell r="B5" t="str">
            <v>Qtr1</v>
          </cell>
          <cell r="C5" t="str">
            <v>Qtr2</v>
          </cell>
          <cell r="D5" t="str">
            <v>Qtr3</v>
          </cell>
          <cell r="E5" t="str">
            <v>Qtr4</v>
          </cell>
          <cell r="F5" t="str">
            <v>Qtr1</v>
          </cell>
          <cell r="G5" t="str">
            <v>Qtr2</v>
          </cell>
          <cell r="H5" t="str">
            <v>Qtr3</v>
          </cell>
          <cell r="I5" t="str">
            <v>Qtr4</v>
          </cell>
          <cell r="J5" t="str">
            <v>Qtr1</v>
          </cell>
          <cell r="K5" t="str">
            <v>Qtr2</v>
          </cell>
          <cell r="L5" t="str">
            <v>Qtr3</v>
          </cell>
          <cell r="M5" t="str">
            <v>Qtr4</v>
          </cell>
          <cell r="N5" t="str">
            <v>Qtr1</v>
          </cell>
          <cell r="O5" t="str">
            <v>Qtr2</v>
          </cell>
          <cell r="P5" t="str">
            <v>Qtr3</v>
          </cell>
          <cell r="Q5" t="str">
            <v>Qtr4</v>
          </cell>
        </row>
        <row r="8">
          <cell r="A8" t="str">
            <v>Accessories</v>
          </cell>
        </row>
        <row r="9">
          <cell r="A9" t="str">
            <v>Bikes</v>
          </cell>
        </row>
        <row r="10">
          <cell r="A10" t="str">
            <v>Clothing</v>
          </cell>
        </row>
        <row r="11">
          <cell r="A11" t="str">
            <v>Components</v>
          </cell>
        </row>
        <row r="17">
          <cell r="B17" t="str">
            <v>Qtr1</v>
          </cell>
          <cell r="C17" t="str">
            <v>Qtr2</v>
          </cell>
          <cell r="D17" t="str">
            <v>Qtr4</v>
          </cell>
          <cell r="E17" t="str">
            <v>Qtr1</v>
          </cell>
          <cell r="F17" t="str">
            <v>Qtr2</v>
          </cell>
          <cell r="G17" t="str">
            <v>Qtr3</v>
          </cell>
          <cell r="H17" t="str">
            <v>Qtr4</v>
          </cell>
          <cell r="I17" t="str">
            <v>Qtr1</v>
          </cell>
          <cell r="J17" t="str">
            <v>Qtr2</v>
          </cell>
          <cell r="K17" t="str">
            <v>Qtr3</v>
          </cell>
          <cell r="L17" t="str">
            <v>Qtr4</v>
          </cell>
        </row>
        <row r="20">
          <cell r="A20" t="str">
            <v>C226</v>
          </cell>
        </row>
        <row r="21">
          <cell r="A21" t="str">
            <v>C179</v>
          </cell>
        </row>
        <row r="22">
          <cell r="A22" t="str">
            <v>C219</v>
          </cell>
        </row>
        <row r="23">
          <cell r="A23" t="str">
            <v>C359</v>
          </cell>
        </row>
      </sheetData>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e Index"/>
      <sheetName val="Dashboard"/>
      <sheetName val="Build Steps"/>
      <sheetName val="Line Pivot"/>
      <sheetName val="Bar by Category Pivot"/>
      <sheetName val="Bar by Manager Pivot"/>
      <sheetName val="Pie Pivot"/>
      <sheetName val="Sparkline Pivots"/>
      <sheetName val="Map Pivot"/>
      <sheetName val="Dashboard Protection"/>
      <sheetName val="Data"/>
      <sheetName val="Data Aug"/>
      <sheetName val="More Resour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A4" t="str">
            <v>Australia</v>
          </cell>
          <cell r="C4">
            <v>600592.52999999968</v>
          </cell>
        </row>
        <row r="5">
          <cell r="A5" t="str">
            <v>Australia</v>
          </cell>
        </row>
        <row r="6">
          <cell r="A6" t="str">
            <v>Australia</v>
          </cell>
        </row>
        <row r="7">
          <cell r="A7" t="str">
            <v>Australia</v>
          </cell>
        </row>
        <row r="8">
          <cell r="A8" t="str">
            <v>Australia</v>
          </cell>
        </row>
        <row r="9">
          <cell r="A9" t="str">
            <v>Australia</v>
          </cell>
        </row>
        <row r="10">
          <cell r="A10" t="str">
            <v>Australia</v>
          </cell>
        </row>
        <row r="11">
          <cell r="A11" t="str">
            <v>Australia</v>
          </cell>
        </row>
      </sheetData>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METADATA"/>
      <sheetName val="DATASET"/>
      <sheetName val="Q1 - MATCH AND INDEX"/>
      <sheetName val="Q2 - LOOKUP"/>
      <sheetName val="DASHBOARD 3"/>
      <sheetName val="Sheet1"/>
    </sheetNames>
    <sheetDataSet>
      <sheetData sheetId="0"/>
      <sheetData sheetId="1"/>
      <sheetData sheetId="2">
        <row r="1">
          <cell r="A1" t="str">
            <v>Date</v>
          </cell>
          <cell r="B1" t="str">
            <v>Status</v>
          </cell>
          <cell r="C1" t="str">
            <v>Style</v>
          </cell>
          <cell r="D1" t="str">
            <v>SKU</v>
          </cell>
          <cell r="E1" t="str">
            <v>Order ID</v>
          </cell>
          <cell r="F1" t="str">
            <v>Category</v>
          </cell>
          <cell r="G1" t="str">
            <v>Size</v>
          </cell>
          <cell r="H1" t="str">
            <v>Qty</v>
          </cell>
          <cell r="I1" t="str">
            <v>Amount</v>
          </cell>
          <cell r="J1" t="str">
            <v>ship-postal-code</v>
          </cell>
        </row>
        <row r="2">
          <cell r="A2">
            <v>44899</v>
          </cell>
          <cell r="B2" t="str">
            <v>Shipped - Delivered to Buyer</v>
          </cell>
          <cell r="C2" t="str">
            <v>J0400</v>
          </cell>
          <cell r="D2" t="str">
            <v>J0400-DR-M</v>
          </cell>
          <cell r="E2" t="str">
            <v>171-1029312-3038738</v>
          </cell>
          <cell r="F2" t="str">
            <v>Western Dress</v>
          </cell>
          <cell r="G2" t="str">
            <v>M</v>
          </cell>
          <cell r="H2">
            <v>1</v>
          </cell>
          <cell r="I2">
            <v>859</v>
          </cell>
          <cell r="J2">
            <v>122003</v>
          </cell>
        </row>
        <row r="3">
          <cell r="A3">
            <v>44899</v>
          </cell>
          <cell r="B3" t="str">
            <v>Shipped - Delivered to Buyer</v>
          </cell>
          <cell r="C3" t="str">
            <v>J0157</v>
          </cell>
          <cell r="D3" t="str">
            <v>J0157-DR-XXXL</v>
          </cell>
          <cell r="E3" t="str">
            <v>171-8974687-6745940</v>
          </cell>
          <cell r="F3" t="str">
            <v>Western Dress</v>
          </cell>
          <cell r="G3" t="str">
            <v>3XL</v>
          </cell>
          <cell r="H3">
            <v>1</v>
          </cell>
          <cell r="I3">
            <v>588</v>
          </cell>
          <cell r="J3">
            <v>400053</v>
          </cell>
        </row>
        <row r="4">
          <cell r="A4">
            <v>44899</v>
          </cell>
          <cell r="B4" t="str">
            <v>Shipped - Delivered to Buyer</v>
          </cell>
          <cell r="C4" t="str">
            <v>J0217</v>
          </cell>
          <cell r="D4" t="str">
            <v>J0217-BL-M</v>
          </cell>
          <cell r="E4" t="str">
            <v>407-9654105-3225150</v>
          </cell>
          <cell r="F4" t="str">
            <v>Blouse</v>
          </cell>
          <cell r="G4" t="str">
            <v>M</v>
          </cell>
          <cell r="H4">
            <v>1</v>
          </cell>
          <cell r="I4">
            <v>665</v>
          </cell>
          <cell r="J4">
            <v>560016</v>
          </cell>
        </row>
        <row r="5">
          <cell r="A5">
            <v>44899</v>
          </cell>
          <cell r="B5" t="str">
            <v>Shipped - Delivered to Buyer</v>
          </cell>
          <cell r="C5" t="str">
            <v>J0401</v>
          </cell>
          <cell r="D5" t="str">
            <v>J0401-DR-M</v>
          </cell>
          <cell r="E5" t="str">
            <v>403-0816846-6852364</v>
          </cell>
          <cell r="F5" t="str">
            <v>Western Dress</v>
          </cell>
          <cell r="G5" t="str">
            <v>M</v>
          </cell>
          <cell r="H5">
            <v>1</v>
          </cell>
          <cell r="I5">
            <v>885</v>
          </cell>
          <cell r="J5">
            <v>122001</v>
          </cell>
        </row>
        <row r="6">
          <cell r="A6">
            <v>44899</v>
          </cell>
          <cell r="B6" t="str">
            <v>Shipped - Delivered to Buyer</v>
          </cell>
          <cell r="C6" t="str">
            <v>J0401</v>
          </cell>
          <cell r="D6" t="str">
            <v>J0401-DR-XXL</v>
          </cell>
          <cell r="E6" t="str">
            <v>406-9847734-4402766</v>
          </cell>
          <cell r="F6" t="str">
            <v>Western Dress</v>
          </cell>
          <cell r="G6" t="str">
            <v>XXL</v>
          </cell>
          <cell r="H6">
            <v>1</v>
          </cell>
          <cell r="I6">
            <v>885</v>
          </cell>
          <cell r="J6">
            <v>400012</v>
          </cell>
        </row>
        <row r="7">
          <cell r="A7">
            <v>44899</v>
          </cell>
          <cell r="B7" t="str">
            <v>Shipped - Returned to Seller</v>
          </cell>
          <cell r="C7" t="str">
            <v>J0081</v>
          </cell>
          <cell r="D7" t="str">
            <v>J0081-DR-XXXL</v>
          </cell>
          <cell r="E7" t="str">
            <v>402-7163849-6357160</v>
          </cell>
          <cell r="F7" t="str">
            <v>Western Dress</v>
          </cell>
          <cell r="G7" t="str">
            <v>3XL</v>
          </cell>
          <cell r="H7">
            <v>1</v>
          </cell>
          <cell r="I7">
            <v>658</v>
          </cell>
          <cell r="J7">
            <v>342011</v>
          </cell>
        </row>
        <row r="8">
          <cell r="A8">
            <v>44899</v>
          </cell>
          <cell r="B8" t="str">
            <v>Shipped - Delivered to Buyer</v>
          </cell>
          <cell r="C8" t="str">
            <v>J0341</v>
          </cell>
          <cell r="D8" t="str">
            <v>J0341-DR-S</v>
          </cell>
          <cell r="E8" t="str">
            <v>403-4740407-5307521</v>
          </cell>
          <cell r="F8" t="str">
            <v>Western Dress</v>
          </cell>
          <cell r="G8" t="str">
            <v>S</v>
          </cell>
          <cell r="H8">
            <v>1</v>
          </cell>
          <cell r="I8">
            <v>744</v>
          </cell>
          <cell r="J8">
            <v>590006</v>
          </cell>
        </row>
        <row r="9">
          <cell r="A9">
            <v>44899</v>
          </cell>
          <cell r="B9" t="str">
            <v>Shipped - Delivered to Buyer</v>
          </cell>
          <cell r="C9" t="str">
            <v>J0005</v>
          </cell>
          <cell r="D9" t="str">
            <v>J0005-DR-L</v>
          </cell>
          <cell r="E9" t="str">
            <v>407-1376871-0295557</v>
          </cell>
          <cell r="F9" t="str">
            <v>Western Dress</v>
          </cell>
          <cell r="G9" t="str">
            <v>L</v>
          </cell>
          <cell r="H9">
            <v>1</v>
          </cell>
          <cell r="I9">
            <v>899</v>
          </cell>
          <cell r="J9">
            <v>410206</v>
          </cell>
        </row>
        <row r="10">
          <cell r="A10">
            <v>44899</v>
          </cell>
          <cell r="B10" t="str">
            <v>Shipped - Delivered to Buyer</v>
          </cell>
          <cell r="C10" t="str">
            <v>J0341</v>
          </cell>
          <cell r="D10" t="str">
            <v>J0341-DR-M</v>
          </cell>
          <cell r="E10" t="str">
            <v>405-7420219-7316315</v>
          </cell>
          <cell r="F10" t="str">
            <v>Western Dress</v>
          </cell>
          <cell r="G10" t="str">
            <v>M</v>
          </cell>
          <cell r="H10">
            <v>1</v>
          </cell>
          <cell r="I10">
            <v>744</v>
          </cell>
          <cell r="J10">
            <v>110077</v>
          </cell>
        </row>
        <row r="11">
          <cell r="A11">
            <v>44899</v>
          </cell>
          <cell r="B11" t="str">
            <v>Shipped - Delivered to Buyer</v>
          </cell>
          <cell r="C11" t="str">
            <v>J0339</v>
          </cell>
          <cell r="D11" t="str">
            <v>J0339-DR-M</v>
          </cell>
          <cell r="E11" t="str">
            <v>408-4667355-3438769</v>
          </cell>
          <cell r="F11" t="str">
            <v>Western Dress</v>
          </cell>
          <cell r="G11" t="str">
            <v>M</v>
          </cell>
          <cell r="H11">
            <v>1</v>
          </cell>
          <cell r="I11">
            <v>744</v>
          </cell>
          <cell r="J11">
            <v>370001</v>
          </cell>
        </row>
        <row r="12">
          <cell r="A12">
            <v>44899</v>
          </cell>
          <cell r="B12" t="str">
            <v>Shipped - Delivered to Buyer</v>
          </cell>
          <cell r="C12" t="str">
            <v>J0341</v>
          </cell>
          <cell r="D12" t="str">
            <v>J0341-DR-L</v>
          </cell>
          <cell r="E12" t="str">
            <v>406-8164407-2451567</v>
          </cell>
          <cell r="F12" t="str">
            <v>Western Dress</v>
          </cell>
          <cell r="G12" t="str">
            <v>L</v>
          </cell>
          <cell r="H12">
            <v>1</v>
          </cell>
          <cell r="I12">
            <v>744</v>
          </cell>
          <cell r="J12">
            <v>411028</v>
          </cell>
        </row>
        <row r="13">
          <cell r="A13">
            <v>44899</v>
          </cell>
          <cell r="B13" t="str">
            <v>Shipped - Delivered to Buyer</v>
          </cell>
          <cell r="C13" t="str">
            <v>J0005</v>
          </cell>
          <cell r="D13" t="str">
            <v>J0005-DR-L</v>
          </cell>
          <cell r="E13" t="str">
            <v>407-3848348-8301958</v>
          </cell>
          <cell r="F13" t="str">
            <v>Western Dress</v>
          </cell>
          <cell r="G13" t="str">
            <v>L</v>
          </cell>
          <cell r="H13">
            <v>1</v>
          </cell>
          <cell r="I13">
            <v>899</v>
          </cell>
          <cell r="J13">
            <v>509325</v>
          </cell>
        </row>
        <row r="14">
          <cell r="A14">
            <v>44899</v>
          </cell>
          <cell r="B14" t="str">
            <v>Shipped - Delivered to Buyer</v>
          </cell>
          <cell r="C14" t="str">
            <v>J0333</v>
          </cell>
          <cell r="D14" t="str">
            <v>J0333-DR-XXXL</v>
          </cell>
          <cell r="E14" t="str">
            <v>406-5675757-8121123</v>
          </cell>
          <cell r="F14" t="str">
            <v>Western Dress</v>
          </cell>
          <cell r="G14" t="str">
            <v>3XL</v>
          </cell>
          <cell r="H14">
            <v>1</v>
          </cell>
          <cell r="I14">
            <v>825</v>
          </cell>
          <cell r="J14">
            <v>400708</v>
          </cell>
        </row>
        <row r="15">
          <cell r="A15">
            <v>44899</v>
          </cell>
          <cell r="B15" t="str">
            <v>Shipped - Delivered to Buyer</v>
          </cell>
          <cell r="C15" t="str">
            <v>JNE3706</v>
          </cell>
          <cell r="D15" t="str">
            <v>JNE3706-DR-M</v>
          </cell>
          <cell r="E15" t="str">
            <v>407-1741029-5266753</v>
          </cell>
          <cell r="F15" t="str">
            <v>Western Dress</v>
          </cell>
          <cell r="G15" t="str">
            <v>M</v>
          </cell>
          <cell r="H15">
            <v>1</v>
          </cell>
          <cell r="I15">
            <v>413</v>
          </cell>
          <cell r="J15">
            <v>411038</v>
          </cell>
        </row>
        <row r="16">
          <cell r="A16">
            <v>44899</v>
          </cell>
          <cell r="B16" t="str">
            <v>Shipped - Delivered to Buyer</v>
          </cell>
          <cell r="C16" t="str">
            <v>J0207</v>
          </cell>
          <cell r="D16" t="str">
            <v>J0207-DR-XXXL</v>
          </cell>
          <cell r="E16" t="str">
            <v>403-9462001-4407543</v>
          </cell>
          <cell r="F16" t="str">
            <v>Western Dress</v>
          </cell>
          <cell r="G16" t="str">
            <v>3XL</v>
          </cell>
          <cell r="H16">
            <v>1</v>
          </cell>
          <cell r="I16">
            <v>885</v>
          </cell>
          <cell r="J16">
            <v>411021</v>
          </cell>
        </row>
        <row r="17">
          <cell r="A17">
            <v>44899</v>
          </cell>
          <cell r="B17" t="str">
            <v>Shipped - Returned to Seller</v>
          </cell>
          <cell r="C17" t="str">
            <v>J0341</v>
          </cell>
          <cell r="D17" t="str">
            <v>J0341-DR-S</v>
          </cell>
          <cell r="E17" t="str">
            <v>402-5994562-4413152</v>
          </cell>
          <cell r="F17" t="str">
            <v>Western Dress</v>
          </cell>
          <cell r="G17" t="str">
            <v>S</v>
          </cell>
          <cell r="H17">
            <v>1</v>
          </cell>
          <cell r="I17">
            <v>744</v>
          </cell>
          <cell r="J17">
            <v>142043</v>
          </cell>
        </row>
        <row r="18">
          <cell r="A18">
            <v>44899</v>
          </cell>
          <cell r="B18" t="str">
            <v>Shipped - Delivered to Buyer</v>
          </cell>
          <cell r="C18" t="str">
            <v>J0341</v>
          </cell>
          <cell r="D18" t="str">
            <v>J0341-DR-S</v>
          </cell>
          <cell r="E18" t="str">
            <v>407-7905996-4330721</v>
          </cell>
          <cell r="F18" t="str">
            <v>Western Dress</v>
          </cell>
          <cell r="G18" t="str">
            <v>S</v>
          </cell>
          <cell r="H18">
            <v>1</v>
          </cell>
          <cell r="I18">
            <v>744</v>
          </cell>
          <cell r="J18">
            <v>400074</v>
          </cell>
        </row>
        <row r="19">
          <cell r="A19">
            <v>44901</v>
          </cell>
          <cell r="B19" t="str">
            <v>Shipped - Delivered to Buyer</v>
          </cell>
          <cell r="C19" t="str">
            <v>J0401</v>
          </cell>
          <cell r="D19" t="str">
            <v>J0401-DR-XL</v>
          </cell>
          <cell r="E19" t="str">
            <v>404-6151653-0238726</v>
          </cell>
          <cell r="F19" t="str">
            <v>Western Dress</v>
          </cell>
          <cell r="G19" t="str">
            <v>XL</v>
          </cell>
          <cell r="H19">
            <v>1</v>
          </cell>
          <cell r="I19">
            <v>1168</v>
          </cell>
          <cell r="J19">
            <v>390022</v>
          </cell>
        </row>
        <row r="20">
          <cell r="A20">
            <v>44899</v>
          </cell>
          <cell r="B20" t="str">
            <v>Shipped - Delivered to Buyer</v>
          </cell>
          <cell r="C20" t="str">
            <v>J0335</v>
          </cell>
          <cell r="D20" t="str">
            <v>J0335-DR-M</v>
          </cell>
          <cell r="E20" t="str">
            <v>407-2928531-4669118</v>
          </cell>
          <cell r="F20" t="str">
            <v>Western Dress</v>
          </cell>
          <cell r="G20" t="str">
            <v>M</v>
          </cell>
          <cell r="H20">
            <v>1</v>
          </cell>
          <cell r="I20">
            <v>807</v>
          </cell>
          <cell r="J20">
            <v>560003</v>
          </cell>
        </row>
        <row r="21">
          <cell r="A21">
            <v>44899</v>
          </cell>
          <cell r="B21" t="str">
            <v>Shipped - Delivered to Buyer</v>
          </cell>
          <cell r="C21" t="str">
            <v>J0333</v>
          </cell>
          <cell r="D21" t="str">
            <v>J0333-DR-XXXL</v>
          </cell>
          <cell r="E21" t="str">
            <v>406-2944289-9780307</v>
          </cell>
          <cell r="F21" t="str">
            <v>Western Dress</v>
          </cell>
          <cell r="G21" t="str">
            <v>3XL</v>
          </cell>
          <cell r="H21">
            <v>1</v>
          </cell>
          <cell r="I21">
            <v>825</v>
          </cell>
          <cell r="J21">
            <v>421501</v>
          </cell>
        </row>
        <row r="22">
          <cell r="A22">
            <v>44899</v>
          </cell>
          <cell r="B22" t="str">
            <v>Shipped - Delivered to Buyer</v>
          </cell>
          <cell r="C22" t="str">
            <v>J0341</v>
          </cell>
          <cell r="D22" t="str">
            <v>J0341-DR-L</v>
          </cell>
          <cell r="E22" t="str">
            <v>403-0828016-0451506</v>
          </cell>
          <cell r="F22" t="str">
            <v>Western Dress</v>
          </cell>
          <cell r="G22" t="str">
            <v>L</v>
          </cell>
          <cell r="H22">
            <v>1</v>
          </cell>
          <cell r="I22">
            <v>744</v>
          </cell>
          <cell r="J22">
            <v>515004</v>
          </cell>
        </row>
        <row r="23">
          <cell r="A23">
            <v>44899</v>
          </cell>
          <cell r="B23" t="str">
            <v>Shipped - Delivered to Buyer</v>
          </cell>
          <cell r="C23" t="str">
            <v>J0153</v>
          </cell>
          <cell r="D23" t="str">
            <v>J0153-DR-S</v>
          </cell>
          <cell r="E23" t="str">
            <v>404-3307096-8985128</v>
          </cell>
          <cell r="F23" t="str">
            <v>Western Dress</v>
          </cell>
          <cell r="G23" t="str">
            <v>S</v>
          </cell>
          <cell r="H23">
            <v>1</v>
          </cell>
          <cell r="I23">
            <v>443</v>
          </cell>
          <cell r="J23">
            <v>110009</v>
          </cell>
        </row>
        <row r="24">
          <cell r="A24">
            <v>44810</v>
          </cell>
          <cell r="B24" t="str">
            <v>Shipped - Returned to Seller</v>
          </cell>
          <cell r="C24" t="str">
            <v>J0341</v>
          </cell>
          <cell r="D24" t="str">
            <v>J0341-DR-XL</v>
          </cell>
          <cell r="E24" t="str">
            <v>405-0471088-0336324</v>
          </cell>
          <cell r="F24" t="str">
            <v>Western Dress</v>
          </cell>
          <cell r="G24" t="str">
            <v>XL</v>
          </cell>
          <cell r="H24">
            <v>1</v>
          </cell>
          <cell r="I24">
            <v>1168</v>
          </cell>
          <cell r="J24">
            <v>190001</v>
          </cell>
        </row>
        <row r="25">
          <cell r="A25">
            <v>44899</v>
          </cell>
          <cell r="B25" t="str">
            <v>Shipped - Delivered to Buyer</v>
          </cell>
          <cell r="C25" t="str">
            <v>J0157</v>
          </cell>
          <cell r="D25" t="str">
            <v>J0157-DR-XXXL</v>
          </cell>
          <cell r="E25" t="str">
            <v>405-7528511-4203536</v>
          </cell>
          <cell r="F25" t="str">
            <v>Western Dress</v>
          </cell>
          <cell r="G25" t="str">
            <v>3XL</v>
          </cell>
          <cell r="H25">
            <v>1</v>
          </cell>
          <cell r="I25">
            <v>588</v>
          </cell>
          <cell r="J25">
            <v>600095</v>
          </cell>
        </row>
        <row r="26">
          <cell r="A26">
            <v>44899</v>
          </cell>
          <cell r="B26" t="str">
            <v>Shipped - Delivered to Buyer</v>
          </cell>
          <cell r="C26" t="str">
            <v>J0243</v>
          </cell>
          <cell r="D26" t="str">
            <v>J0243-DR-XXXL</v>
          </cell>
          <cell r="E26" t="str">
            <v>408-2044365-9097967</v>
          </cell>
          <cell r="F26" t="str">
            <v>Ethnic Dress</v>
          </cell>
          <cell r="G26" t="str">
            <v>3XL</v>
          </cell>
          <cell r="H26">
            <v>1</v>
          </cell>
          <cell r="I26">
            <v>999</v>
          </cell>
          <cell r="J26">
            <v>632317</v>
          </cell>
        </row>
        <row r="27">
          <cell r="A27">
            <v>44899</v>
          </cell>
          <cell r="B27" t="str">
            <v>Shipped - Delivered to Buyer</v>
          </cell>
          <cell r="C27" t="str">
            <v>JNE3710</v>
          </cell>
          <cell r="D27" t="str">
            <v>JNE3710-DR-L</v>
          </cell>
          <cell r="E27" t="str">
            <v>405-0937120-4395504</v>
          </cell>
          <cell r="F27" t="str">
            <v>Western Dress</v>
          </cell>
          <cell r="G27" t="str">
            <v>L</v>
          </cell>
          <cell r="H27">
            <v>1</v>
          </cell>
          <cell r="I27">
            <v>690</v>
          </cell>
          <cell r="J27">
            <v>585401</v>
          </cell>
        </row>
        <row r="28">
          <cell r="A28">
            <v>44779</v>
          </cell>
          <cell r="B28" t="str">
            <v>Shipped - Delivered to Buyer</v>
          </cell>
          <cell r="C28" t="str">
            <v>J0341</v>
          </cell>
          <cell r="D28" t="str">
            <v>J0341-DR-XL</v>
          </cell>
          <cell r="E28" t="str">
            <v>406-7989983-6507510</v>
          </cell>
          <cell r="F28" t="str">
            <v>Western Dress</v>
          </cell>
          <cell r="G28" t="str">
            <v>XL</v>
          </cell>
          <cell r="H28">
            <v>1</v>
          </cell>
          <cell r="I28">
            <v>1168</v>
          </cell>
          <cell r="J28">
            <v>201306</v>
          </cell>
        </row>
        <row r="29">
          <cell r="A29">
            <v>44779</v>
          </cell>
          <cell r="B29" t="str">
            <v>Shipped - Delivered to Buyer</v>
          </cell>
          <cell r="C29" t="str">
            <v>J0341</v>
          </cell>
          <cell r="D29" t="str">
            <v>J0341-DR-XL</v>
          </cell>
          <cell r="E29" t="str">
            <v>406-3448681-0521919</v>
          </cell>
          <cell r="F29" t="str">
            <v>Western Dress</v>
          </cell>
          <cell r="G29" t="str">
            <v>XL</v>
          </cell>
          <cell r="H29">
            <v>1</v>
          </cell>
          <cell r="I29">
            <v>1168</v>
          </cell>
          <cell r="J29">
            <v>500044</v>
          </cell>
        </row>
        <row r="30">
          <cell r="A30">
            <v>44899</v>
          </cell>
          <cell r="B30" t="str">
            <v>Shipped - Delivered to Buyer</v>
          </cell>
          <cell r="C30" t="str">
            <v>J0395</v>
          </cell>
          <cell r="D30" t="str">
            <v>J0395-DR-S</v>
          </cell>
          <cell r="E30" t="str">
            <v>406-0271961-3764362</v>
          </cell>
          <cell r="F30" t="str">
            <v>Western Dress</v>
          </cell>
          <cell r="G30" t="str">
            <v>S</v>
          </cell>
          <cell r="H30">
            <v>1</v>
          </cell>
          <cell r="I30">
            <v>859</v>
          </cell>
          <cell r="J30">
            <v>522001</v>
          </cell>
        </row>
        <row r="31">
          <cell r="A31">
            <v>44899</v>
          </cell>
          <cell r="B31" t="str">
            <v>Shipped - Delivered to Buyer</v>
          </cell>
          <cell r="C31" t="str">
            <v>J0339</v>
          </cell>
          <cell r="D31" t="str">
            <v>J0339-DR-S</v>
          </cell>
          <cell r="E31" t="str">
            <v>406-0271961-3764362</v>
          </cell>
          <cell r="F31" t="str">
            <v>Western Dress</v>
          </cell>
          <cell r="G31" t="str">
            <v>S</v>
          </cell>
          <cell r="H31">
            <v>1</v>
          </cell>
          <cell r="I31">
            <v>744</v>
          </cell>
          <cell r="J31">
            <v>522001</v>
          </cell>
        </row>
        <row r="32">
          <cell r="A32">
            <v>44899</v>
          </cell>
          <cell r="B32" t="str">
            <v>Shipped - Delivered to Buyer</v>
          </cell>
          <cell r="C32" t="str">
            <v>J0005</v>
          </cell>
          <cell r="D32" t="str">
            <v>J0005-DR-L</v>
          </cell>
          <cell r="E32" t="str">
            <v>408-9740627-8617114</v>
          </cell>
          <cell r="F32" t="str">
            <v>Western Dress</v>
          </cell>
          <cell r="G32" t="str">
            <v>L</v>
          </cell>
          <cell r="H32">
            <v>1</v>
          </cell>
          <cell r="I32">
            <v>899</v>
          </cell>
          <cell r="J32">
            <v>380015</v>
          </cell>
        </row>
        <row r="33">
          <cell r="A33">
            <v>44779</v>
          </cell>
          <cell r="B33" t="str">
            <v>Shipped - Delivered to Buyer</v>
          </cell>
          <cell r="C33" t="str">
            <v>J0341</v>
          </cell>
          <cell r="D33" t="str">
            <v>J0341-DR-XL</v>
          </cell>
          <cell r="E33" t="str">
            <v>405-4479040-8349951</v>
          </cell>
          <cell r="F33" t="str">
            <v>Western Dress</v>
          </cell>
          <cell r="G33" t="str">
            <v>XL</v>
          </cell>
          <cell r="H33">
            <v>1</v>
          </cell>
          <cell r="I33">
            <v>1168</v>
          </cell>
          <cell r="J33">
            <v>533101</v>
          </cell>
        </row>
        <row r="34">
          <cell r="A34">
            <v>44899</v>
          </cell>
          <cell r="B34" t="str">
            <v>Shipped - Delivered to Buyer</v>
          </cell>
          <cell r="C34" t="str">
            <v>J0306</v>
          </cell>
          <cell r="D34" t="str">
            <v>J0306-DR-XXXL</v>
          </cell>
          <cell r="E34" t="str">
            <v>403-9917475-5929124</v>
          </cell>
          <cell r="F34" t="str">
            <v>Western Dress</v>
          </cell>
          <cell r="G34" t="str">
            <v>3XL</v>
          </cell>
          <cell r="H34">
            <v>1</v>
          </cell>
          <cell r="I34">
            <v>690</v>
          </cell>
          <cell r="J34">
            <v>395001</v>
          </cell>
        </row>
        <row r="35">
          <cell r="A35">
            <v>44899</v>
          </cell>
          <cell r="B35" t="str">
            <v>Shipped - Delivered to Buyer</v>
          </cell>
          <cell r="C35" t="str">
            <v>J0339</v>
          </cell>
          <cell r="D35" t="str">
            <v>J0339-DR-XXL</v>
          </cell>
          <cell r="E35" t="str">
            <v>403-9917475-5929124</v>
          </cell>
          <cell r="F35" t="str">
            <v>Western Dress</v>
          </cell>
          <cell r="G35" t="str">
            <v>XXL</v>
          </cell>
          <cell r="H35">
            <v>1</v>
          </cell>
          <cell r="I35">
            <v>791</v>
          </cell>
          <cell r="J35">
            <v>395001</v>
          </cell>
        </row>
        <row r="36">
          <cell r="A36">
            <v>44899</v>
          </cell>
          <cell r="B36" t="str">
            <v>Shipped - Delivered to Buyer</v>
          </cell>
          <cell r="C36" t="str">
            <v>J0339</v>
          </cell>
          <cell r="D36" t="str">
            <v>J0339-DR-XXL</v>
          </cell>
          <cell r="E36" t="str">
            <v>171-3646143-0060353</v>
          </cell>
          <cell r="F36" t="str">
            <v>Western Dress</v>
          </cell>
          <cell r="G36" t="str">
            <v>XXL</v>
          </cell>
          <cell r="H36">
            <v>1</v>
          </cell>
          <cell r="I36">
            <v>791</v>
          </cell>
          <cell r="J36">
            <v>251001</v>
          </cell>
        </row>
        <row r="37">
          <cell r="A37">
            <v>44779</v>
          </cell>
          <cell r="B37" t="str">
            <v>Shipped - Delivered to Buyer</v>
          </cell>
          <cell r="C37" t="str">
            <v>J0414</v>
          </cell>
          <cell r="D37" t="str">
            <v>J0414-DR-XL</v>
          </cell>
          <cell r="E37" t="str">
            <v>405-9347733-4872332</v>
          </cell>
          <cell r="F37" t="str">
            <v>Western Dress</v>
          </cell>
          <cell r="G37" t="str">
            <v>XL</v>
          </cell>
          <cell r="H37">
            <v>1</v>
          </cell>
          <cell r="I37">
            <v>1168</v>
          </cell>
          <cell r="J37">
            <v>122011</v>
          </cell>
        </row>
        <row r="38">
          <cell r="A38">
            <v>44899</v>
          </cell>
          <cell r="B38" t="str">
            <v>Shipped - Delivered to Buyer</v>
          </cell>
          <cell r="C38" t="str">
            <v>J0341</v>
          </cell>
          <cell r="D38" t="str">
            <v>J0341-DR-S</v>
          </cell>
          <cell r="E38" t="str">
            <v>406-8089991-0219519</v>
          </cell>
          <cell r="F38" t="str">
            <v>Western Dress</v>
          </cell>
          <cell r="G38" t="str">
            <v>S</v>
          </cell>
          <cell r="H38">
            <v>1</v>
          </cell>
          <cell r="I38">
            <v>744</v>
          </cell>
          <cell r="J38">
            <v>673016</v>
          </cell>
        </row>
        <row r="39">
          <cell r="A39">
            <v>44899</v>
          </cell>
          <cell r="B39" t="str">
            <v>Shipped - Delivered to Buyer</v>
          </cell>
          <cell r="C39" t="str">
            <v>J0157</v>
          </cell>
          <cell r="D39" t="str">
            <v>J0157-DR-XXXL</v>
          </cell>
          <cell r="E39" t="str">
            <v>402-2473680-0833920</v>
          </cell>
          <cell r="F39" t="str">
            <v>Western Dress</v>
          </cell>
          <cell r="G39" t="str">
            <v>3XL</v>
          </cell>
          <cell r="H39">
            <v>1</v>
          </cell>
          <cell r="I39">
            <v>588</v>
          </cell>
          <cell r="J39">
            <v>401107</v>
          </cell>
        </row>
        <row r="40">
          <cell r="A40">
            <v>44748</v>
          </cell>
          <cell r="B40" t="str">
            <v>Shipped - Delivered to Buyer</v>
          </cell>
          <cell r="C40" t="str">
            <v>J0401</v>
          </cell>
          <cell r="D40" t="str">
            <v>J0401-DR-XL</v>
          </cell>
          <cell r="E40" t="str">
            <v>171-6112874-8392306</v>
          </cell>
          <cell r="F40" t="str">
            <v>Western Dress</v>
          </cell>
          <cell r="G40" t="str">
            <v>XL</v>
          </cell>
          <cell r="H40">
            <v>1</v>
          </cell>
          <cell r="I40">
            <v>1168</v>
          </cell>
          <cell r="J40">
            <v>458441</v>
          </cell>
        </row>
        <row r="41">
          <cell r="A41">
            <v>44869</v>
          </cell>
          <cell r="B41" t="str">
            <v>Shipped - Delivered to Buyer</v>
          </cell>
          <cell r="C41" t="str">
            <v>J0333</v>
          </cell>
          <cell r="D41" t="str">
            <v>J0333-DR-XXXL</v>
          </cell>
          <cell r="E41" t="str">
            <v>405-3948279-4407517</v>
          </cell>
          <cell r="F41" t="str">
            <v>Western Dress</v>
          </cell>
          <cell r="G41" t="str">
            <v>3XL</v>
          </cell>
          <cell r="H41">
            <v>1</v>
          </cell>
          <cell r="I41">
            <v>825</v>
          </cell>
          <cell r="J41">
            <v>110070</v>
          </cell>
        </row>
        <row r="42">
          <cell r="A42">
            <v>44869</v>
          </cell>
          <cell r="B42" t="str">
            <v>Shipped - Delivered to Buyer</v>
          </cell>
          <cell r="C42" t="str">
            <v>J0341</v>
          </cell>
          <cell r="D42" t="str">
            <v>J0341-DR-S</v>
          </cell>
          <cell r="E42" t="str">
            <v>405-1492499-3691547</v>
          </cell>
          <cell r="F42" t="str">
            <v>Western Dress</v>
          </cell>
          <cell r="G42" t="str">
            <v>S</v>
          </cell>
          <cell r="H42">
            <v>1</v>
          </cell>
          <cell r="I42">
            <v>744</v>
          </cell>
          <cell r="J42">
            <v>500084</v>
          </cell>
        </row>
        <row r="43">
          <cell r="A43">
            <v>44869</v>
          </cell>
          <cell r="B43" t="str">
            <v>Shipped - Delivered to Buyer</v>
          </cell>
          <cell r="C43" t="str">
            <v>JNE3706</v>
          </cell>
          <cell r="D43" t="str">
            <v>JNE3706-DR-L</v>
          </cell>
          <cell r="E43" t="str">
            <v>406-3795610-8211533</v>
          </cell>
          <cell r="F43" t="str">
            <v>Western Dress</v>
          </cell>
          <cell r="G43" t="str">
            <v>L</v>
          </cell>
          <cell r="H43">
            <v>1</v>
          </cell>
          <cell r="I43">
            <v>413</v>
          </cell>
          <cell r="J43">
            <v>678006</v>
          </cell>
        </row>
        <row r="44">
          <cell r="A44">
            <v>44869</v>
          </cell>
          <cell r="B44" t="str">
            <v>Shipped - Delivered to Buyer</v>
          </cell>
          <cell r="C44" t="str">
            <v>J0157</v>
          </cell>
          <cell r="D44" t="str">
            <v>J0157-DR-XXXL</v>
          </cell>
          <cell r="E44" t="str">
            <v>171-1437321-6025112</v>
          </cell>
          <cell r="F44" t="str">
            <v>Western Dress</v>
          </cell>
          <cell r="G44" t="str">
            <v>3XL</v>
          </cell>
          <cell r="H44">
            <v>1</v>
          </cell>
          <cell r="I44">
            <v>588</v>
          </cell>
          <cell r="J44">
            <v>400050</v>
          </cell>
        </row>
        <row r="45">
          <cell r="A45">
            <v>44596</v>
          </cell>
          <cell r="B45" t="str">
            <v>Shipped - Returned to Seller</v>
          </cell>
          <cell r="C45" t="str">
            <v>J0339</v>
          </cell>
          <cell r="D45" t="str">
            <v>J0339-DR-XL</v>
          </cell>
          <cell r="E45" t="str">
            <v>402-3250350-6556340</v>
          </cell>
          <cell r="F45" t="str">
            <v>Western Dress</v>
          </cell>
          <cell r="G45" t="str">
            <v>XL</v>
          </cell>
          <cell r="H45">
            <v>1</v>
          </cell>
          <cell r="I45">
            <v>1033</v>
          </cell>
          <cell r="J45">
            <v>411028</v>
          </cell>
        </row>
        <row r="46">
          <cell r="A46">
            <v>44869</v>
          </cell>
          <cell r="B46" t="str">
            <v>Shipped - Delivered to Buyer</v>
          </cell>
          <cell r="C46" t="str">
            <v>J0333</v>
          </cell>
          <cell r="D46" t="str">
            <v>J0333-DR-M</v>
          </cell>
          <cell r="E46" t="str">
            <v>403-3651024-2696305</v>
          </cell>
          <cell r="F46" t="str">
            <v>Western Dress</v>
          </cell>
          <cell r="G46" t="str">
            <v>M</v>
          </cell>
          <cell r="H46">
            <v>1</v>
          </cell>
          <cell r="I46">
            <v>825</v>
          </cell>
          <cell r="J46">
            <v>683542</v>
          </cell>
        </row>
        <row r="47">
          <cell r="A47">
            <v>44869</v>
          </cell>
          <cell r="B47" t="str">
            <v>Shipped - Delivered to Buyer</v>
          </cell>
          <cell r="C47" t="str">
            <v>JNE3706</v>
          </cell>
          <cell r="D47" t="str">
            <v>JNE3706-DR-M</v>
          </cell>
          <cell r="E47" t="str">
            <v>408-7419991-8433140</v>
          </cell>
          <cell r="F47" t="str">
            <v>Western Dress</v>
          </cell>
          <cell r="G47" t="str">
            <v>M</v>
          </cell>
          <cell r="H47">
            <v>1</v>
          </cell>
          <cell r="I47">
            <v>413</v>
          </cell>
          <cell r="J47">
            <v>400053</v>
          </cell>
        </row>
        <row r="48">
          <cell r="A48">
            <v>44596</v>
          </cell>
          <cell r="B48" t="str">
            <v>Shipped - Delivered to Buyer</v>
          </cell>
          <cell r="C48" t="str">
            <v>J0339</v>
          </cell>
          <cell r="D48" t="str">
            <v>J0339-DR-XL</v>
          </cell>
          <cell r="E48" t="str">
            <v>406-7723022-3309953</v>
          </cell>
          <cell r="F48" t="str">
            <v>Western Dress</v>
          </cell>
          <cell r="G48" t="str">
            <v>XL</v>
          </cell>
          <cell r="H48">
            <v>1</v>
          </cell>
          <cell r="I48">
            <v>1033</v>
          </cell>
          <cell r="J48">
            <v>562125</v>
          </cell>
        </row>
        <row r="49">
          <cell r="A49">
            <v>44869</v>
          </cell>
          <cell r="B49" t="str">
            <v>Shipped - Delivered to Buyer</v>
          </cell>
          <cell r="C49" t="str">
            <v>J0401</v>
          </cell>
          <cell r="D49" t="str">
            <v>J0401-DR-M</v>
          </cell>
          <cell r="E49" t="str">
            <v>404-3221405-4775529</v>
          </cell>
          <cell r="F49" t="str">
            <v>Western Dress</v>
          </cell>
          <cell r="G49" t="str">
            <v>M</v>
          </cell>
          <cell r="H49">
            <v>1</v>
          </cell>
          <cell r="I49">
            <v>885</v>
          </cell>
          <cell r="J49">
            <v>110009</v>
          </cell>
        </row>
        <row r="50">
          <cell r="A50">
            <v>44869</v>
          </cell>
          <cell r="B50" t="str">
            <v>Shipped - Delivered to Buyer</v>
          </cell>
          <cell r="C50" t="str">
            <v>JNE3869</v>
          </cell>
          <cell r="D50" t="str">
            <v>JNE3869-DR-XXXL</v>
          </cell>
          <cell r="E50" t="str">
            <v>403-0173977-3041148</v>
          </cell>
          <cell r="F50" t="str">
            <v>Western Dress</v>
          </cell>
          <cell r="G50" t="str">
            <v>3XL</v>
          </cell>
          <cell r="H50">
            <v>1</v>
          </cell>
          <cell r="I50">
            <v>721</v>
          </cell>
          <cell r="J50">
            <v>413002</v>
          </cell>
        </row>
        <row r="51">
          <cell r="A51">
            <v>44869</v>
          </cell>
          <cell r="B51" t="str">
            <v>Shipped - Delivered to Buyer</v>
          </cell>
          <cell r="C51" t="str">
            <v>J0341</v>
          </cell>
          <cell r="D51" t="str">
            <v>J0341-DR-L</v>
          </cell>
          <cell r="E51" t="str">
            <v>407-1196333-202230765</v>
          </cell>
          <cell r="F51" t="str">
            <v>Western Dress</v>
          </cell>
          <cell r="G51" t="str">
            <v>L</v>
          </cell>
          <cell r="H51">
            <v>1</v>
          </cell>
          <cell r="I51">
            <v>744</v>
          </cell>
          <cell r="J51">
            <v>560062</v>
          </cell>
        </row>
        <row r="52">
          <cell r="A52">
            <v>44869</v>
          </cell>
          <cell r="B52" t="str">
            <v>Shipped - Returned to Seller</v>
          </cell>
          <cell r="C52" t="str">
            <v>J0153</v>
          </cell>
          <cell r="D52" t="str">
            <v>J0153-DR-S</v>
          </cell>
          <cell r="E52" t="str">
            <v>408-9116386-3651541</v>
          </cell>
          <cell r="F52" t="str">
            <v>Western Dress</v>
          </cell>
          <cell r="G52" t="str">
            <v>S</v>
          </cell>
          <cell r="H52">
            <v>1</v>
          </cell>
          <cell r="I52">
            <v>443</v>
          </cell>
          <cell r="J52">
            <v>201013</v>
          </cell>
        </row>
        <row r="53">
          <cell r="A53">
            <v>44870</v>
          </cell>
          <cell r="B53" t="str">
            <v>Shipped - Delivered to Buyer</v>
          </cell>
          <cell r="C53" t="str">
            <v>J0243</v>
          </cell>
          <cell r="D53" t="str">
            <v>J0243-DR-XL</v>
          </cell>
          <cell r="E53" t="str">
            <v>403-0370913-8550743</v>
          </cell>
          <cell r="F53" t="str">
            <v>Ethnic Dress</v>
          </cell>
          <cell r="G53" t="str">
            <v>XL</v>
          </cell>
          <cell r="H53">
            <v>1</v>
          </cell>
          <cell r="I53">
            <v>999</v>
          </cell>
          <cell r="J53">
            <v>751030</v>
          </cell>
        </row>
        <row r="54">
          <cell r="A54">
            <v>44869</v>
          </cell>
          <cell r="B54" t="str">
            <v>Shipped - Delivered to Buyer</v>
          </cell>
          <cell r="C54" t="str">
            <v>J0306</v>
          </cell>
          <cell r="D54" t="str">
            <v>J0306-DR-S</v>
          </cell>
          <cell r="E54" t="str">
            <v>407-5187364-8725950</v>
          </cell>
          <cell r="F54" t="str">
            <v>Western Dress</v>
          </cell>
          <cell r="G54" t="str">
            <v>S</v>
          </cell>
          <cell r="H54">
            <v>1</v>
          </cell>
          <cell r="I54">
            <v>690</v>
          </cell>
          <cell r="J54">
            <v>733143</v>
          </cell>
        </row>
        <row r="55">
          <cell r="A55">
            <v>44869</v>
          </cell>
          <cell r="B55" t="str">
            <v>Shipped - Delivered to Buyer</v>
          </cell>
          <cell r="C55" t="str">
            <v>J0217</v>
          </cell>
          <cell r="D55" t="str">
            <v>J0217-BL-L</v>
          </cell>
          <cell r="E55" t="str">
            <v>171-9026178-2712338</v>
          </cell>
          <cell r="F55" t="str">
            <v>Blouse</v>
          </cell>
          <cell r="G55" t="str">
            <v>L</v>
          </cell>
          <cell r="H55">
            <v>1</v>
          </cell>
          <cell r="I55">
            <v>665</v>
          </cell>
          <cell r="J55">
            <v>600122</v>
          </cell>
        </row>
        <row r="56">
          <cell r="A56">
            <v>44869</v>
          </cell>
          <cell r="B56" t="str">
            <v>Shipped - Delivered to Buyer</v>
          </cell>
          <cell r="C56" t="str">
            <v>J0341</v>
          </cell>
          <cell r="D56" t="str">
            <v>J0341-DR-S</v>
          </cell>
          <cell r="E56" t="str">
            <v>406-1392839-4713138</v>
          </cell>
          <cell r="F56" t="str">
            <v>Western Dress</v>
          </cell>
          <cell r="G56" t="str">
            <v>S</v>
          </cell>
          <cell r="H56">
            <v>1</v>
          </cell>
          <cell r="I56">
            <v>744</v>
          </cell>
          <cell r="J56">
            <v>635112</v>
          </cell>
        </row>
        <row r="57">
          <cell r="A57">
            <v>44870</v>
          </cell>
          <cell r="B57" t="str">
            <v>Shipped - Delivered to Buyer</v>
          </cell>
          <cell r="C57" t="str">
            <v>J0243</v>
          </cell>
          <cell r="D57" t="str">
            <v>J0243-DR-XL</v>
          </cell>
          <cell r="E57" t="str">
            <v>171-0465911-202263553</v>
          </cell>
          <cell r="F57" t="str">
            <v>Ethnic Dress</v>
          </cell>
          <cell r="G57" t="str">
            <v>XL</v>
          </cell>
          <cell r="H57">
            <v>1</v>
          </cell>
          <cell r="I57">
            <v>999</v>
          </cell>
          <cell r="J57">
            <v>122001</v>
          </cell>
        </row>
        <row r="58">
          <cell r="A58">
            <v>44869</v>
          </cell>
          <cell r="B58" t="str">
            <v>Shipped - Delivered to Buyer</v>
          </cell>
          <cell r="C58" t="str">
            <v>JNE3798</v>
          </cell>
          <cell r="D58" t="str">
            <v>JNE3798-KR-XXXL</v>
          </cell>
          <cell r="E58" t="str">
            <v>171-8829622-5044318</v>
          </cell>
          <cell r="F58" t="str">
            <v>Western Dress</v>
          </cell>
          <cell r="G58" t="str">
            <v>3XL</v>
          </cell>
          <cell r="H58">
            <v>1</v>
          </cell>
          <cell r="I58">
            <v>725</v>
          </cell>
          <cell r="J58">
            <v>421503</v>
          </cell>
        </row>
        <row r="59">
          <cell r="A59">
            <v>44686</v>
          </cell>
          <cell r="B59" t="str">
            <v>Shipped - Delivered to Buyer</v>
          </cell>
          <cell r="C59" t="str">
            <v>J0243</v>
          </cell>
          <cell r="D59" t="str">
            <v>J0243-DR-XL</v>
          </cell>
          <cell r="E59" t="str">
            <v>171-5343620-2507510</v>
          </cell>
          <cell r="F59" t="str">
            <v>Ethnic Dress</v>
          </cell>
          <cell r="G59" t="str">
            <v>XL</v>
          </cell>
          <cell r="H59">
            <v>1</v>
          </cell>
          <cell r="I59">
            <v>999</v>
          </cell>
          <cell r="J59">
            <v>201011</v>
          </cell>
        </row>
        <row r="60">
          <cell r="A60">
            <v>44869</v>
          </cell>
          <cell r="B60" t="str">
            <v>Shipped - Delivered to Buyer</v>
          </cell>
          <cell r="C60" t="str">
            <v>J0153</v>
          </cell>
          <cell r="D60" t="str">
            <v>J0153-DR-XXL</v>
          </cell>
          <cell r="E60" t="str">
            <v>171-5480727-1205935</v>
          </cell>
          <cell r="F60" t="str">
            <v>Western Dress</v>
          </cell>
          <cell r="G60" t="str">
            <v>XXL</v>
          </cell>
          <cell r="H60">
            <v>1</v>
          </cell>
          <cell r="I60">
            <v>443</v>
          </cell>
          <cell r="J60">
            <v>201301</v>
          </cell>
        </row>
        <row r="61">
          <cell r="A61">
            <v>44869</v>
          </cell>
          <cell r="B61" t="str">
            <v>Shipped - Delivered to Buyer</v>
          </cell>
          <cell r="C61" t="str">
            <v>JNE3869</v>
          </cell>
          <cell r="D61" t="str">
            <v>JNE3869-DR-S</v>
          </cell>
          <cell r="E61" t="str">
            <v>407-7027004-9188308</v>
          </cell>
          <cell r="F61" t="str">
            <v>Western Dress</v>
          </cell>
          <cell r="G61" t="str">
            <v>S</v>
          </cell>
          <cell r="H61">
            <v>1</v>
          </cell>
          <cell r="I61">
            <v>721</v>
          </cell>
          <cell r="J61">
            <v>388315</v>
          </cell>
        </row>
        <row r="62">
          <cell r="A62">
            <v>44869</v>
          </cell>
          <cell r="B62" t="str">
            <v>Shipped - Delivered to Buyer</v>
          </cell>
          <cell r="C62" t="str">
            <v>J0212</v>
          </cell>
          <cell r="D62" t="str">
            <v>J0212-DR-XXXL</v>
          </cell>
          <cell r="E62" t="str">
            <v>407-8321158-5315544</v>
          </cell>
          <cell r="F62" t="str">
            <v>Ethnic Dress</v>
          </cell>
          <cell r="G62" t="str">
            <v>3XL</v>
          </cell>
          <cell r="H62">
            <v>1</v>
          </cell>
          <cell r="I62">
            <v>791</v>
          </cell>
          <cell r="J62">
            <v>600053</v>
          </cell>
        </row>
        <row r="63">
          <cell r="A63">
            <v>44869</v>
          </cell>
          <cell r="B63" t="str">
            <v>Shipped - Delivered to Buyer</v>
          </cell>
          <cell r="C63" t="str">
            <v>J0332</v>
          </cell>
          <cell r="D63" t="str">
            <v>J0332-DR-S</v>
          </cell>
          <cell r="E63" t="str">
            <v>407-4018425-4510751</v>
          </cell>
          <cell r="F63" t="str">
            <v>Western Dress</v>
          </cell>
          <cell r="G63" t="str">
            <v>S</v>
          </cell>
          <cell r="H63">
            <v>1</v>
          </cell>
          <cell r="I63">
            <v>699</v>
          </cell>
          <cell r="J63">
            <v>401602</v>
          </cell>
        </row>
        <row r="64">
          <cell r="A64">
            <v>44869</v>
          </cell>
          <cell r="B64" t="str">
            <v>Shipped - Delivered to Buyer</v>
          </cell>
          <cell r="C64" t="str">
            <v>J0401</v>
          </cell>
          <cell r="D64" t="str">
            <v>J0401-DR-S</v>
          </cell>
          <cell r="E64" t="str">
            <v>403-6820480-4223500</v>
          </cell>
          <cell r="F64" t="str">
            <v>Western Dress</v>
          </cell>
          <cell r="G64" t="str">
            <v>S</v>
          </cell>
          <cell r="H64">
            <v>1</v>
          </cell>
          <cell r="I64">
            <v>885</v>
          </cell>
          <cell r="J64">
            <v>673570</v>
          </cell>
        </row>
        <row r="65">
          <cell r="A65">
            <v>44869</v>
          </cell>
          <cell r="B65" t="str">
            <v>Shipped - Delivered to Buyer</v>
          </cell>
          <cell r="C65" t="str">
            <v>JNE3798</v>
          </cell>
          <cell r="D65" t="str">
            <v>JNE3798-KR-XS</v>
          </cell>
          <cell r="E65" t="str">
            <v>404-9083028-6009116</v>
          </cell>
          <cell r="F65" t="str">
            <v>Western Dress</v>
          </cell>
          <cell r="G65" t="str">
            <v>XS</v>
          </cell>
          <cell r="H65">
            <v>1</v>
          </cell>
          <cell r="I65">
            <v>725</v>
          </cell>
          <cell r="J65">
            <v>842003</v>
          </cell>
        </row>
        <row r="66">
          <cell r="A66">
            <v>44869</v>
          </cell>
          <cell r="B66" t="str">
            <v>Shipped - Delivered to Buyer</v>
          </cell>
          <cell r="C66" t="str">
            <v>JNE3869</v>
          </cell>
          <cell r="D66" t="str">
            <v>JNE3869-DR-S</v>
          </cell>
          <cell r="E66" t="str">
            <v>405-8411773-8229162</v>
          </cell>
          <cell r="F66" t="str">
            <v>Western Dress</v>
          </cell>
          <cell r="G66" t="str">
            <v>S</v>
          </cell>
          <cell r="H66">
            <v>1</v>
          </cell>
          <cell r="I66">
            <v>721</v>
          </cell>
          <cell r="J66">
            <v>400064</v>
          </cell>
        </row>
        <row r="67">
          <cell r="A67">
            <v>44869</v>
          </cell>
          <cell r="B67" t="str">
            <v>Shipped - Delivered to Buyer</v>
          </cell>
          <cell r="C67" t="str">
            <v>JNE3798</v>
          </cell>
          <cell r="D67" t="str">
            <v>JNE3798-KR-L</v>
          </cell>
          <cell r="E67" t="str">
            <v>408-8035303-1545928</v>
          </cell>
          <cell r="F67" t="str">
            <v>Western Dress</v>
          </cell>
          <cell r="G67" t="str">
            <v>L</v>
          </cell>
          <cell r="H67">
            <v>1</v>
          </cell>
          <cell r="I67">
            <v>725</v>
          </cell>
          <cell r="J67">
            <v>400709</v>
          </cell>
        </row>
        <row r="68">
          <cell r="A68">
            <v>44567</v>
          </cell>
          <cell r="B68" t="str">
            <v>Shipped - Delivered to Buyer</v>
          </cell>
          <cell r="C68" t="str">
            <v>J0397</v>
          </cell>
          <cell r="D68" t="str">
            <v>J0397-DR-XL</v>
          </cell>
          <cell r="E68" t="str">
            <v>406-0196611-2881100</v>
          </cell>
          <cell r="F68" t="str">
            <v>Western Dress</v>
          </cell>
          <cell r="G68" t="str">
            <v>XL</v>
          </cell>
          <cell r="H68">
            <v>1</v>
          </cell>
          <cell r="I68">
            <v>999</v>
          </cell>
          <cell r="J68">
            <v>110085</v>
          </cell>
        </row>
        <row r="69">
          <cell r="A69">
            <v>44869</v>
          </cell>
          <cell r="B69" t="str">
            <v>Shipped - Delivered to Buyer</v>
          </cell>
          <cell r="C69" t="str">
            <v>JNE3869</v>
          </cell>
          <cell r="D69" t="str">
            <v>JNE3869-DR-XXL</v>
          </cell>
          <cell r="E69" t="str">
            <v>402-3062922-7386738</v>
          </cell>
          <cell r="F69" t="str">
            <v>Western Dress</v>
          </cell>
          <cell r="G69" t="str">
            <v>XXL</v>
          </cell>
          <cell r="H69">
            <v>1</v>
          </cell>
          <cell r="I69">
            <v>721</v>
          </cell>
          <cell r="J69">
            <v>401202</v>
          </cell>
        </row>
        <row r="70">
          <cell r="A70">
            <v>44869</v>
          </cell>
          <cell r="B70" t="str">
            <v>Shipped - Delivered to Buyer</v>
          </cell>
          <cell r="C70" t="str">
            <v>JNE3800</v>
          </cell>
          <cell r="D70" t="str">
            <v>JNE3800-KR-L</v>
          </cell>
          <cell r="E70" t="str">
            <v>404-5008674-0541137</v>
          </cell>
          <cell r="F70" t="str">
            <v>Western Dress</v>
          </cell>
          <cell r="G70" t="str">
            <v>L</v>
          </cell>
          <cell r="H70">
            <v>1</v>
          </cell>
          <cell r="I70">
            <v>771</v>
          </cell>
          <cell r="J70">
            <v>141001</v>
          </cell>
        </row>
        <row r="71">
          <cell r="A71">
            <v>44869</v>
          </cell>
          <cell r="B71" t="str">
            <v>Shipped - Returned to Seller</v>
          </cell>
          <cell r="C71" t="str">
            <v>JNE3800</v>
          </cell>
          <cell r="D71" t="str">
            <v>JNE3800-KR-A-M</v>
          </cell>
          <cell r="E71" t="str">
            <v>403-8587714-3044348</v>
          </cell>
          <cell r="F71" t="str">
            <v>Western Dress</v>
          </cell>
          <cell r="G71" t="str">
            <v>M</v>
          </cell>
          <cell r="H71">
            <v>1</v>
          </cell>
          <cell r="I71">
            <v>771</v>
          </cell>
          <cell r="J71">
            <v>431136</v>
          </cell>
        </row>
        <row r="72">
          <cell r="A72">
            <v>44869</v>
          </cell>
          <cell r="B72" t="str">
            <v>Shipped - Delivered to Buyer</v>
          </cell>
          <cell r="C72" t="str">
            <v>J0341</v>
          </cell>
          <cell r="D72" t="str">
            <v>J0341-DR-L</v>
          </cell>
          <cell r="E72" t="str">
            <v>403-3810130-8379540</v>
          </cell>
          <cell r="F72" t="str">
            <v>Western Dress</v>
          </cell>
          <cell r="G72" t="str">
            <v>L</v>
          </cell>
          <cell r="H72">
            <v>1</v>
          </cell>
          <cell r="I72">
            <v>744</v>
          </cell>
          <cell r="J72">
            <v>509209</v>
          </cell>
        </row>
        <row r="73">
          <cell r="A73">
            <v>44869</v>
          </cell>
          <cell r="B73" t="str">
            <v>Shipped - Delivered to Buyer</v>
          </cell>
          <cell r="C73" t="str">
            <v>JNE3798</v>
          </cell>
          <cell r="D73" t="str">
            <v>JNE3798-KR-XS</v>
          </cell>
          <cell r="E73" t="str">
            <v>405-5144822-9645938</v>
          </cell>
          <cell r="F73" t="str">
            <v>Western Dress</v>
          </cell>
          <cell r="G73" t="str">
            <v>XS</v>
          </cell>
          <cell r="H73">
            <v>1</v>
          </cell>
          <cell r="I73">
            <v>725</v>
          </cell>
          <cell r="J73">
            <v>110096</v>
          </cell>
        </row>
        <row r="74">
          <cell r="A74">
            <v>44869</v>
          </cell>
          <cell r="B74" t="str">
            <v>Shipped - Delivered to Buyer</v>
          </cell>
          <cell r="C74" t="str">
            <v>J0157</v>
          </cell>
          <cell r="D74" t="str">
            <v>J0157-DR-M</v>
          </cell>
          <cell r="E74" t="str">
            <v>406-202280126-9637125</v>
          </cell>
          <cell r="F74" t="str">
            <v>Western Dress</v>
          </cell>
          <cell r="G74" t="str">
            <v>M</v>
          </cell>
          <cell r="H74">
            <v>1</v>
          </cell>
          <cell r="I74">
            <v>625</v>
          </cell>
          <cell r="J74">
            <v>641021</v>
          </cell>
        </row>
        <row r="75">
          <cell r="A75">
            <v>44869</v>
          </cell>
          <cell r="B75" t="str">
            <v>Shipped - Delivered to Buyer</v>
          </cell>
          <cell r="C75" t="str">
            <v>J0395</v>
          </cell>
          <cell r="D75" t="str">
            <v>J0395-DR-L</v>
          </cell>
          <cell r="E75" t="str">
            <v>405-2756391-3461130</v>
          </cell>
          <cell r="F75" t="str">
            <v>Western Dress</v>
          </cell>
          <cell r="G75" t="str">
            <v>L</v>
          </cell>
          <cell r="H75">
            <v>1</v>
          </cell>
          <cell r="I75">
            <v>859</v>
          </cell>
          <cell r="J75">
            <v>401201</v>
          </cell>
        </row>
        <row r="76">
          <cell r="A76">
            <v>44838</v>
          </cell>
          <cell r="B76" t="str">
            <v>Shipped - Delivered to Buyer</v>
          </cell>
          <cell r="C76" t="str">
            <v>J0005</v>
          </cell>
          <cell r="D76" t="str">
            <v>J0005-DR-S</v>
          </cell>
          <cell r="E76" t="str">
            <v>405-9368312-9078761</v>
          </cell>
          <cell r="F76" t="str">
            <v>Western Dress</v>
          </cell>
          <cell r="G76" t="str">
            <v>S</v>
          </cell>
          <cell r="H76">
            <v>1</v>
          </cell>
          <cell r="I76">
            <v>899</v>
          </cell>
          <cell r="J76">
            <v>380008</v>
          </cell>
        </row>
        <row r="77">
          <cell r="A77">
            <v>44838</v>
          </cell>
          <cell r="B77" t="str">
            <v>Shipped - Delivered to Buyer</v>
          </cell>
          <cell r="C77" t="str">
            <v>J0005</v>
          </cell>
          <cell r="D77" t="str">
            <v>J0005-DR-XXL</v>
          </cell>
          <cell r="E77" t="str">
            <v>405-8172537-4689939</v>
          </cell>
          <cell r="F77" t="str">
            <v>Western Dress</v>
          </cell>
          <cell r="G77" t="str">
            <v>XXL</v>
          </cell>
          <cell r="H77">
            <v>1</v>
          </cell>
          <cell r="I77">
            <v>899</v>
          </cell>
          <cell r="J77">
            <v>440013</v>
          </cell>
        </row>
        <row r="78">
          <cell r="A78">
            <v>44838</v>
          </cell>
          <cell r="B78" t="str">
            <v>Shipped - Delivered to Buyer</v>
          </cell>
          <cell r="C78" t="str">
            <v>J0209</v>
          </cell>
          <cell r="D78" t="str">
            <v>J0209-DR-S</v>
          </cell>
          <cell r="E78" t="str">
            <v>402-3366307-6810719</v>
          </cell>
          <cell r="F78" t="str">
            <v>Ethnic Dress</v>
          </cell>
          <cell r="G78" t="str">
            <v>S</v>
          </cell>
          <cell r="H78">
            <v>1</v>
          </cell>
          <cell r="I78">
            <v>721</v>
          </cell>
          <cell r="J78">
            <v>670661</v>
          </cell>
        </row>
        <row r="79">
          <cell r="A79">
            <v>44838</v>
          </cell>
          <cell r="B79" t="str">
            <v>Shipped - Delivered to Buyer</v>
          </cell>
          <cell r="C79" t="str">
            <v>J0341</v>
          </cell>
          <cell r="D79" t="str">
            <v>J0341-DR-S</v>
          </cell>
          <cell r="E79" t="str">
            <v>402-5495841-7881928</v>
          </cell>
          <cell r="F79" t="str">
            <v>Western Dress</v>
          </cell>
          <cell r="G79" t="str">
            <v>S</v>
          </cell>
          <cell r="H79">
            <v>1</v>
          </cell>
          <cell r="I79">
            <v>744</v>
          </cell>
          <cell r="J79">
            <v>623409</v>
          </cell>
        </row>
        <row r="80">
          <cell r="A80">
            <v>44838</v>
          </cell>
          <cell r="B80" t="str">
            <v>Shipped - Delivered to Buyer</v>
          </cell>
          <cell r="C80" t="str">
            <v>JNE3870</v>
          </cell>
          <cell r="D80" t="str">
            <v>JNE3870-DR-XXXL</v>
          </cell>
          <cell r="E80" t="str">
            <v>403-1438073-4769101</v>
          </cell>
          <cell r="F80" t="str">
            <v>Western Dress</v>
          </cell>
          <cell r="G80" t="str">
            <v>3XL</v>
          </cell>
          <cell r="H80">
            <v>1</v>
          </cell>
          <cell r="I80">
            <v>721</v>
          </cell>
          <cell r="J80">
            <v>110045</v>
          </cell>
        </row>
        <row r="81">
          <cell r="A81">
            <v>44838</v>
          </cell>
          <cell r="B81" t="str">
            <v>Shipped - Delivered to Buyer</v>
          </cell>
          <cell r="C81" t="str">
            <v>J0005</v>
          </cell>
          <cell r="D81" t="str">
            <v>J0005-DR-XXL</v>
          </cell>
          <cell r="E81" t="str">
            <v>402-8650621-7753968</v>
          </cell>
          <cell r="F81" t="str">
            <v>Western Dress</v>
          </cell>
          <cell r="G81" t="str">
            <v>XXL</v>
          </cell>
          <cell r="H81">
            <v>1</v>
          </cell>
          <cell r="I81">
            <v>899</v>
          </cell>
          <cell r="J81">
            <v>560068</v>
          </cell>
        </row>
        <row r="82">
          <cell r="A82">
            <v>44838</v>
          </cell>
          <cell r="B82" t="str">
            <v>Shipped - Delivered to Buyer</v>
          </cell>
          <cell r="C82" t="str">
            <v>J0341</v>
          </cell>
          <cell r="D82" t="str">
            <v>J0341-DR-XXL</v>
          </cell>
          <cell r="E82" t="str">
            <v>403-7713096-2041151</v>
          </cell>
          <cell r="F82" t="str">
            <v>Western Dress</v>
          </cell>
          <cell r="G82" t="str">
            <v>XXL</v>
          </cell>
          <cell r="H82">
            <v>1</v>
          </cell>
          <cell r="I82">
            <v>791</v>
          </cell>
          <cell r="J82">
            <v>201009</v>
          </cell>
        </row>
        <row r="83">
          <cell r="A83">
            <v>44838</v>
          </cell>
          <cell r="B83" t="str">
            <v>Shipped - Delivered to Buyer</v>
          </cell>
          <cell r="C83" t="str">
            <v>JNE3706</v>
          </cell>
          <cell r="D83" t="str">
            <v>JNE3706-DR-L</v>
          </cell>
          <cell r="E83" t="str">
            <v>402-1701638-6598747</v>
          </cell>
          <cell r="F83" t="str">
            <v>Western Dress</v>
          </cell>
          <cell r="G83" t="str">
            <v>L</v>
          </cell>
          <cell r="H83">
            <v>1</v>
          </cell>
          <cell r="I83">
            <v>413</v>
          </cell>
          <cell r="J83">
            <v>302029</v>
          </cell>
        </row>
        <row r="84">
          <cell r="A84">
            <v>44838</v>
          </cell>
          <cell r="B84" t="str">
            <v>Shipped - Delivered to Buyer</v>
          </cell>
          <cell r="C84" t="str">
            <v>J0341</v>
          </cell>
          <cell r="D84" t="str">
            <v>J0341-DR-S</v>
          </cell>
          <cell r="E84" t="str">
            <v>408-9946700-0591535</v>
          </cell>
          <cell r="F84" t="str">
            <v>Western Dress</v>
          </cell>
          <cell r="G84" t="str">
            <v>S</v>
          </cell>
          <cell r="H84">
            <v>1</v>
          </cell>
          <cell r="I84">
            <v>744</v>
          </cell>
          <cell r="J84">
            <v>680511</v>
          </cell>
        </row>
        <row r="85">
          <cell r="A85">
            <v>44838</v>
          </cell>
          <cell r="B85" t="str">
            <v>Shipped - Delivered to Buyer</v>
          </cell>
          <cell r="C85" t="str">
            <v>J0157</v>
          </cell>
          <cell r="D85" t="str">
            <v>J0157-DR-M</v>
          </cell>
          <cell r="E85" t="str">
            <v>404-8295066-2401105</v>
          </cell>
          <cell r="F85" t="str">
            <v>Western Dress</v>
          </cell>
          <cell r="G85" t="str">
            <v>M</v>
          </cell>
          <cell r="H85">
            <v>1</v>
          </cell>
          <cell r="I85">
            <v>625</v>
          </cell>
          <cell r="J85">
            <v>695001</v>
          </cell>
        </row>
        <row r="86">
          <cell r="A86">
            <v>44838</v>
          </cell>
          <cell r="B86" t="str">
            <v>Shipped - Delivered to Buyer</v>
          </cell>
          <cell r="C86" t="str">
            <v>J0005</v>
          </cell>
          <cell r="D86" t="str">
            <v>J0005-DR-XXL</v>
          </cell>
          <cell r="E86" t="str">
            <v>404-1247394-4297934</v>
          </cell>
          <cell r="F86" t="str">
            <v>Western Dress</v>
          </cell>
          <cell r="G86" t="str">
            <v>XXL</v>
          </cell>
          <cell r="H86">
            <v>1</v>
          </cell>
          <cell r="I86">
            <v>899</v>
          </cell>
          <cell r="J86">
            <v>400602</v>
          </cell>
        </row>
        <row r="87">
          <cell r="A87">
            <v>44838</v>
          </cell>
          <cell r="B87" t="str">
            <v>Shipped - Delivered to Buyer</v>
          </cell>
          <cell r="C87" t="str">
            <v>J0339</v>
          </cell>
          <cell r="D87" t="str">
            <v>J0339-DR-XXXL</v>
          </cell>
          <cell r="E87" t="str">
            <v>406-0690926-4673149</v>
          </cell>
          <cell r="F87" t="str">
            <v>Western Dress</v>
          </cell>
          <cell r="G87" t="str">
            <v>3XL</v>
          </cell>
          <cell r="H87">
            <v>1</v>
          </cell>
          <cell r="I87">
            <v>744</v>
          </cell>
          <cell r="J87">
            <v>411014</v>
          </cell>
        </row>
        <row r="88">
          <cell r="A88">
            <v>44838</v>
          </cell>
          <cell r="B88" t="str">
            <v>Shipped - Delivered to Buyer</v>
          </cell>
          <cell r="C88" t="str">
            <v>JNE3870</v>
          </cell>
          <cell r="D88" t="str">
            <v>JNE3870-DR-XXXL</v>
          </cell>
          <cell r="E88" t="str">
            <v>407-2011923-2153932</v>
          </cell>
          <cell r="F88" t="str">
            <v>Western Dress</v>
          </cell>
          <cell r="G88" t="str">
            <v>3XL</v>
          </cell>
          <cell r="H88">
            <v>1</v>
          </cell>
          <cell r="I88">
            <v>721</v>
          </cell>
          <cell r="J88">
            <v>122001</v>
          </cell>
        </row>
        <row r="89">
          <cell r="A89">
            <v>44838</v>
          </cell>
          <cell r="B89" t="str">
            <v>Shipped - Delivered to Buyer</v>
          </cell>
          <cell r="C89" t="str">
            <v>J0341</v>
          </cell>
          <cell r="D89" t="str">
            <v>J0341-DR-S</v>
          </cell>
          <cell r="E89" t="str">
            <v>405-8603542-5809963</v>
          </cell>
          <cell r="F89" t="str">
            <v>Western Dress</v>
          </cell>
          <cell r="G89" t="str">
            <v>S</v>
          </cell>
          <cell r="H89">
            <v>1</v>
          </cell>
          <cell r="I89">
            <v>744</v>
          </cell>
          <cell r="J89">
            <v>713304</v>
          </cell>
        </row>
        <row r="90">
          <cell r="A90">
            <v>44838</v>
          </cell>
          <cell r="B90" t="str">
            <v>Shipped - Delivered to Buyer</v>
          </cell>
          <cell r="C90" t="str">
            <v>J0157</v>
          </cell>
          <cell r="D90" t="str">
            <v>J0157-DR-M</v>
          </cell>
          <cell r="E90" t="str">
            <v>407-8237180-6047527</v>
          </cell>
          <cell r="F90" t="str">
            <v>Western Dress</v>
          </cell>
          <cell r="G90" t="str">
            <v>M</v>
          </cell>
          <cell r="H90">
            <v>1</v>
          </cell>
          <cell r="I90">
            <v>625</v>
          </cell>
          <cell r="J90">
            <v>700017</v>
          </cell>
        </row>
        <row r="91">
          <cell r="A91">
            <v>44624</v>
          </cell>
          <cell r="B91" t="str">
            <v>Shipped - Delivered to Buyer</v>
          </cell>
          <cell r="C91" t="str">
            <v>JNE3870</v>
          </cell>
          <cell r="D91" t="str">
            <v>JNE3870-DR-XL</v>
          </cell>
          <cell r="E91" t="str">
            <v>403-0027654-3299553</v>
          </cell>
          <cell r="F91" t="str">
            <v>Western Dress</v>
          </cell>
          <cell r="G91" t="str">
            <v>XL</v>
          </cell>
          <cell r="H91">
            <v>1</v>
          </cell>
          <cell r="I91">
            <v>998</v>
          </cell>
          <cell r="J91">
            <v>400702</v>
          </cell>
        </row>
        <row r="92">
          <cell r="A92">
            <v>44838</v>
          </cell>
          <cell r="B92" t="str">
            <v>Shipped - Returned to Seller</v>
          </cell>
          <cell r="C92" t="str">
            <v>J0339</v>
          </cell>
          <cell r="D92" t="str">
            <v>J0339-DR-L</v>
          </cell>
          <cell r="E92" t="str">
            <v>171-4324968-0669145</v>
          </cell>
          <cell r="F92" t="str">
            <v>Western Dress</v>
          </cell>
          <cell r="G92" t="str">
            <v>L</v>
          </cell>
          <cell r="H92">
            <v>1</v>
          </cell>
          <cell r="I92">
            <v>744</v>
          </cell>
          <cell r="J92">
            <v>562160</v>
          </cell>
        </row>
        <row r="93">
          <cell r="A93">
            <v>44838</v>
          </cell>
          <cell r="B93" t="str">
            <v>Shipped - Delivered to Buyer</v>
          </cell>
          <cell r="C93" t="str">
            <v>J0341</v>
          </cell>
          <cell r="D93" t="str">
            <v>J0341-DR-L</v>
          </cell>
          <cell r="E93" t="str">
            <v>406-7817885-2057119</v>
          </cell>
          <cell r="F93" t="str">
            <v>Western Dress</v>
          </cell>
          <cell r="G93" t="str">
            <v>L</v>
          </cell>
          <cell r="H93">
            <v>1</v>
          </cell>
          <cell r="I93">
            <v>744</v>
          </cell>
          <cell r="J93">
            <v>600095</v>
          </cell>
        </row>
        <row r="94">
          <cell r="A94">
            <v>44838</v>
          </cell>
          <cell r="B94" t="str">
            <v>Shipped - Delivered to Buyer</v>
          </cell>
          <cell r="C94" t="str">
            <v>JNE3870</v>
          </cell>
          <cell r="D94" t="str">
            <v>JNE3870-DR-L</v>
          </cell>
          <cell r="E94" t="str">
            <v>405-6158954-3829115</v>
          </cell>
          <cell r="F94" t="str">
            <v>Western Dress</v>
          </cell>
          <cell r="G94" t="str">
            <v>L</v>
          </cell>
          <cell r="H94">
            <v>1</v>
          </cell>
          <cell r="I94">
            <v>721</v>
          </cell>
          <cell r="J94">
            <v>400705</v>
          </cell>
        </row>
        <row r="95">
          <cell r="A95">
            <v>44565</v>
          </cell>
          <cell r="B95" t="str">
            <v>Shipped - Delivered to Buyer</v>
          </cell>
          <cell r="C95" t="str">
            <v>JNE3870</v>
          </cell>
          <cell r="D95" t="str">
            <v>JNE3870-DR-XL</v>
          </cell>
          <cell r="E95" t="str">
            <v>402-8712579-0313904</v>
          </cell>
          <cell r="F95" t="str">
            <v>Western Dress</v>
          </cell>
          <cell r="G95" t="str">
            <v>XL</v>
          </cell>
          <cell r="H95">
            <v>1</v>
          </cell>
          <cell r="I95">
            <v>998</v>
          </cell>
          <cell r="J95">
            <v>243001</v>
          </cell>
        </row>
        <row r="96">
          <cell r="A96">
            <v>44838</v>
          </cell>
          <cell r="B96" t="str">
            <v>Shipped - Delivered to Buyer</v>
          </cell>
          <cell r="C96" t="str">
            <v>J0153</v>
          </cell>
          <cell r="D96" t="str">
            <v>J0153-DR-L</v>
          </cell>
          <cell r="E96" t="str">
            <v>171-5873322-1005127</v>
          </cell>
          <cell r="F96" t="str">
            <v>Western Dress</v>
          </cell>
          <cell r="G96" t="str">
            <v>L</v>
          </cell>
          <cell r="H96">
            <v>1</v>
          </cell>
          <cell r="I96">
            <v>443</v>
          </cell>
          <cell r="J96">
            <v>797112</v>
          </cell>
        </row>
        <row r="97">
          <cell r="A97">
            <v>44838</v>
          </cell>
          <cell r="B97" t="str">
            <v>Shipped - Delivered to Buyer</v>
          </cell>
          <cell r="C97" t="str">
            <v>J0332</v>
          </cell>
          <cell r="D97" t="str">
            <v>J0332-DR-XXXL</v>
          </cell>
          <cell r="E97" t="str">
            <v>407-0712120-9741136</v>
          </cell>
          <cell r="F97" t="str">
            <v>Western Dress</v>
          </cell>
          <cell r="G97" t="str">
            <v>3XL</v>
          </cell>
          <cell r="H97">
            <v>1</v>
          </cell>
          <cell r="I97">
            <v>699</v>
          </cell>
          <cell r="J97">
            <v>122505</v>
          </cell>
        </row>
        <row r="98">
          <cell r="A98">
            <v>44838</v>
          </cell>
          <cell r="B98" t="str">
            <v>Shipped - Delivered to Buyer</v>
          </cell>
          <cell r="C98" t="str">
            <v>J0025</v>
          </cell>
          <cell r="D98" t="str">
            <v>J0025-DR-XXL</v>
          </cell>
          <cell r="E98" t="str">
            <v>403-6685020-0463550</v>
          </cell>
          <cell r="F98" t="str">
            <v>Western Dress</v>
          </cell>
          <cell r="G98" t="str">
            <v>XXL</v>
          </cell>
          <cell r="H98">
            <v>1</v>
          </cell>
          <cell r="I98">
            <v>566</v>
          </cell>
          <cell r="J98">
            <v>400094</v>
          </cell>
        </row>
        <row r="99">
          <cell r="A99">
            <v>44838</v>
          </cell>
          <cell r="B99" t="str">
            <v>Shipped - Delivered to Buyer</v>
          </cell>
          <cell r="C99" t="str">
            <v>J0401</v>
          </cell>
          <cell r="D99" t="str">
            <v>J0401-DR-S</v>
          </cell>
          <cell r="E99" t="str">
            <v>402-7428153-0891553</v>
          </cell>
          <cell r="F99" t="str">
            <v>Western Dress</v>
          </cell>
          <cell r="G99" t="str">
            <v>S</v>
          </cell>
          <cell r="H99">
            <v>1</v>
          </cell>
          <cell r="I99">
            <v>885</v>
          </cell>
          <cell r="J99">
            <v>110034</v>
          </cell>
        </row>
        <row r="100">
          <cell r="A100">
            <v>44838</v>
          </cell>
          <cell r="B100" t="str">
            <v>Shipped - Delivered to Buyer</v>
          </cell>
          <cell r="C100" t="str">
            <v>JNE3870</v>
          </cell>
          <cell r="D100" t="str">
            <v>JNE3870-DR-M</v>
          </cell>
          <cell r="E100" t="str">
            <v>407-6620801-1753951</v>
          </cell>
          <cell r="F100" t="str">
            <v>Western Dress</v>
          </cell>
          <cell r="G100" t="str">
            <v>M</v>
          </cell>
          <cell r="H100">
            <v>1</v>
          </cell>
          <cell r="I100">
            <v>721</v>
          </cell>
          <cell r="J100">
            <v>682037</v>
          </cell>
        </row>
        <row r="101">
          <cell r="A101">
            <v>44838</v>
          </cell>
          <cell r="B101" t="str">
            <v>Shipped - Delivered to Buyer</v>
          </cell>
          <cell r="C101" t="str">
            <v>J0341</v>
          </cell>
          <cell r="D101" t="str">
            <v>J0341-DR-M</v>
          </cell>
          <cell r="E101" t="str">
            <v>408-0662845-0606752</v>
          </cell>
          <cell r="F101" t="str">
            <v>Western Dress</v>
          </cell>
          <cell r="G101" t="str">
            <v>M</v>
          </cell>
          <cell r="H101">
            <v>1</v>
          </cell>
          <cell r="I101">
            <v>744</v>
          </cell>
          <cell r="J101">
            <v>523157</v>
          </cell>
        </row>
        <row r="102">
          <cell r="A102">
            <v>44838</v>
          </cell>
          <cell r="B102" t="str">
            <v>Shipped - Delivered to Buyer</v>
          </cell>
          <cell r="C102" t="str">
            <v>J0341</v>
          </cell>
          <cell r="D102" t="str">
            <v>J0341-DR-L</v>
          </cell>
          <cell r="E102" t="str">
            <v>404-5710851-5392310</v>
          </cell>
          <cell r="F102" t="str">
            <v>Western Dress</v>
          </cell>
          <cell r="G102" t="str">
            <v>L</v>
          </cell>
          <cell r="H102">
            <v>1</v>
          </cell>
          <cell r="I102">
            <v>744</v>
          </cell>
          <cell r="J102">
            <v>600113</v>
          </cell>
        </row>
        <row r="103">
          <cell r="A103">
            <v>44870</v>
          </cell>
          <cell r="B103" t="str">
            <v>Shipped - Delivered to Buyer</v>
          </cell>
          <cell r="C103" t="str">
            <v>J0335</v>
          </cell>
          <cell r="D103" t="str">
            <v>J0335-DR-XL</v>
          </cell>
          <cell r="E103" t="str">
            <v>406-5183297-7801902</v>
          </cell>
          <cell r="F103" t="str">
            <v>Western Dress</v>
          </cell>
          <cell r="G103" t="str">
            <v>XL</v>
          </cell>
          <cell r="H103">
            <v>1</v>
          </cell>
          <cell r="I103">
            <v>989</v>
          </cell>
          <cell r="J103">
            <v>560002</v>
          </cell>
        </row>
        <row r="104">
          <cell r="A104">
            <v>44838</v>
          </cell>
          <cell r="B104" t="str">
            <v>Shipped - Delivered to Buyer</v>
          </cell>
          <cell r="C104" t="str">
            <v>J0341</v>
          </cell>
          <cell r="D104" t="str">
            <v>J0341-DR-S</v>
          </cell>
          <cell r="E104" t="str">
            <v>407-7101304-0401947</v>
          </cell>
          <cell r="F104" t="str">
            <v>Western Dress</v>
          </cell>
          <cell r="G104" t="str">
            <v>S</v>
          </cell>
          <cell r="H104">
            <v>1</v>
          </cell>
          <cell r="I104">
            <v>744</v>
          </cell>
          <cell r="J104">
            <v>274001</v>
          </cell>
        </row>
        <row r="105">
          <cell r="A105">
            <v>44838</v>
          </cell>
          <cell r="B105" t="str">
            <v>Shipped - Delivered to Buyer</v>
          </cell>
          <cell r="C105" t="str">
            <v>J0341</v>
          </cell>
          <cell r="D105" t="str">
            <v>J0341-DR-L</v>
          </cell>
          <cell r="E105" t="str">
            <v>405-5741233-3969930</v>
          </cell>
          <cell r="F105" t="str">
            <v>Western Dress</v>
          </cell>
          <cell r="G105" t="str">
            <v>L</v>
          </cell>
          <cell r="H105">
            <v>1</v>
          </cell>
          <cell r="I105">
            <v>744</v>
          </cell>
          <cell r="J105">
            <v>500019</v>
          </cell>
        </row>
        <row r="106">
          <cell r="A106">
            <v>44808</v>
          </cell>
          <cell r="B106" t="str">
            <v>Shipped - Delivered to Buyer</v>
          </cell>
          <cell r="C106" t="str">
            <v>J0005</v>
          </cell>
          <cell r="D106" t="str">
            <v>J0005-DR-M</v>
          </cell>
          <cell r="E106" t="str">
            <v>408-8770299-4946754</v>
          </cell>
          <cell r="F106" t="str">
            <v>Western Dress</v>
          </cell>
          <cell r="G106" t="str">
            <v>M</v>
          </cell>
          <cell r="H106">
            <v>1</v>
          </cell>
          <cell r="I106">
            <v>899</v>
          </cell>
          <cell r="J106">
            <v>440010</v>
          </cell>
        </row>
        <row r="107">
          <cell r="A107">
            <v>44808</v>
          </cell>
          <cell r="B107" t="str">
            <v>Shipped - Delivered to Buyer</v>
          </cell>
          <cell r="C107" t="str">
            <v>J0341</v>
          </cell>
          <cell r="D107" t="str">
            <v>J0341-DR-S</v>
          </cell>
          <cell r="E107" t="str">
            <v>408-2117722-7197923</v>
          </cell>
          <cell r="F107" t="str">
            <v>Western Dress</v>
          </cell>
          <cell r="G107" t="str">
            <v>S</v>
          </cell>
          <cell r="H107">
            <v>1</v>
          </cell>
          <cell r="I107">
            <v>744</v>
          </cell>
          <cell r="J107">
            <v>834002</v>
          </cell>
        </row>
        <row r="108">
          <cell r="A108">
            <v>44808</v>
          </cell>
          <cell r="B108" t="str">
            <v>Shipped - Delivered to Buyer</v>
          </cell>
          <cell r="C108" t="str">
            <v>J0341</v>
          </cell>
          <cell r="D108" t="str">
            <v>J0341-DR-XXL</v>
          </cell>
          <cell r="E108" t="str">
            <v>402-7451267-5862741</v>
          </cell>
          <cell r="F108" t="str">
            <v>Western Dress</v>
          </cell>
          <cell r="G108" t="str">
            <v>XXL</v>
          </cell>
          <cell r="H108">
            <v>1</v>
          </cell>
          <cell r="I108">
            <v>791</v>
          </cell>
          <cell r="J108">
            <v>400062</v>
          </cell>
        </row>
        <row r="109">
          <cell r="A109">
            <v>44808</v>
          </cell>
          <cell r="B109" t="str">
            <v>Shipped - Delivered to Buyer</v>
          </cell>
          <cell r="C109" t="str">
            <v>J0005</v>
          </cell>
          <cell r="D109" t="str">
            <v>J0005-DR-XS</v>
          </cell>
          <cell r="E109" t="str">
            <v>171-4915262-6877945</v>
          </cell>
          <cell r="F109" t="str">
            <v>Western Dress</v>
          </cell>
          <cell r="G109" t="str">
            <v>XS</v>
          </cell>
          <cell r="H109">
            <v>1</v>
          </cell>
          <cell r="I109">
            <v>899</v>
          </cell>
          <cell r="J109">
            <v>458441</v>
          </cell>
        </row>
        <row r="110">
          <cell r="A110">
            <v>44808</v>
          </cell>
          <cell r="B110" t="str">
            <v>Shipped - Delivered to Buyer</v>
          </cell>
          <cell r="C110" t="str">
            <v>J0401</v>
          </cell>
          <cell r="D110" t="str">
            <v>J0401-DR-XXL</v>
          </cell>
          <cell r="E110" t="str">
            <v>403-5312501-8358719</v>
          </cell>
          <cell r="F110" t="str">
            <v>Western Dress</v>
          </cell>
          <cell r="G110" t="str">
            <v>XXL</v>
          </cell>
          <cell r="H110">
            <v>1</v>
          </cell>
          <cell r="I110">
            <v>885</v>
          </cell>
          <cell r="J110">
            <v>391320</v>
          </cell>
        </row>
        <row r="111">
          <cell r="A111">
            <v>44808</v>
          </cell>
          <cell r="B111" t="str">
            <v>Shipped - Delivered to Buyer</v>
          </cell>
          <cell r="C111" t="str">
            <v>JNE3710</v>
          </cell>
          <cell r="D111" t="str">
            <v>JNE3710-DR-M</v>
          </cell>
          <cell r="E111" t="str">
            <v>408-1200865-6047517</v>
          </cell>
          <cell r="F111" t="str">
            <v>Western Dress</v>
          </cell>
          <cell r="G111" t="str">
            <v>M</v>
          </cell>
          <cell r="H111">
            <v>1</v>
          </cell>
          <cell r="I111">
            <v>690</v>
          </cell>
          <cell r="J111">
            <v>311001</v>
          </cell>
        </row>
        <row r="112">
          <cell r="A112">
            <v>44808</v>
          </cell>
          <cell r="B112" t="str">
            <v>Shipped - Delivered to Buyer</v>
          </cell>
          <cell r="C112" t="str">
            <v>J0339</v>
          </cell>
          <cell r="D112" t="str">
            <v>J0339-DR-L</v>
          </cell>
          <cell r="E112" t="str">
            <v>404-1361434-7517958</v>
          </cell>
          <cell r="F112" t="str">
            <v>Western Dress</v>
          </cell>
          <cell r="G112" t="str">
            <v>L</v>
          </cell>
          <cell r="H112">
            <v>1</v>
          </cell>
          <cell r="I112">
            <v>744</v>
          </cell>
          <cell r="J112">
            <v>411033</v>
          </cell>
        </row>
        <row r="113">
          <cell r="A113">
            <v>44808</v>
          </cell>
          <cell r="B113" t="str">
            <v>Shipped - Delivered to Buyer</v>
          </cell>
          <cell r="C113" t="str">
            <v>J0005</v>
          </cell>
          <cell r="D113" t="str">
            <v>J0005-DR-XXL</v>
          </cell>
          <cell r="E113" t="str">
            <v>402-3629218-8825922</v>
          </cell>
          <cell r="F113" t="str">
            <v>Western Dress</v>
          </cell>
          <cell r="G113" t="str">
            <v>XXL</v>
          </cell>
          <cell r="H113">
            <v>1</v>
          </cell>
          <cell r="I113">
            <v>899</v>
          </cell>
          <cell r="J113">
            <v>560016</v>
          </cell>
        </row>
        <row r="114">
          <cell r="A114">
            <v>44808</v>
          </cell>
          <cell r="B114" t="str">
            <v>Shipped - Delivered to Buyer</v>
          </cell>
          <cell r="C114" t="str">
            <v>JNE3870</v>
          </cell>
          <cell r="D114" t="str">
            <v>JNE3870-DR-M</v>
          </cell>
          <cell r="E114" t="str">
            <v>405-4474917-1339567</v>
          </cell>
          <cell r="F114" t="str">
            <v>Western Dress</v>
          </cell>
          <cell r="G114" t="str">
            <v>M</v>
          </cell>
          <cell r="H114">
            <v>1</v>
          </cell>
          <cell r="I114">
            <v>721</v>
          </cell>
          <cell r="J114">
            <v>382026</v>
          </cell>
        </row>
        <row r="115">
          <cell r="A115">
            <v>44808</v>
          </cell>
          <cell r="B115" t="str">
            <v>Shipped - Delivered to Buyer</v>
          </cell>
          <cell r="C115" t="str">
            <v>J0005</v>
          </cell>
          <cell r="D115" t="str">
            <v>J0005-DR-L</v>
          </cell>
          <cell r="E115" t="str">
            <v>404-5863364-2980321</v>
          </cell>
          <cell r="F115" t="str">
            <v>Western Dress</v>
          </cell>
          <cell r="G115" t="str">
            <v>L</v>
          </cell>
          <cell r="H115">
            <v>1</v>
          </cell>
          <cell r="I115">
            <v>899</v>
          </cell>
          <cell r="J115">
            <v>302039</v>
          </cell>
        </row>
        <row r="116">
          <cell r="A116">
            <v>44808</v>
          </cell>
          <cell r="B116" t="str">
            <v>Shipped - Delivered to Buyer</v>
          </cell>
          <cell r="C116" t="str">
            <v>J0339</v>
          </cell>
          <cell r="D116" t="str">
            <v>J0339-DR-M</v>
          </cell>
          <cell r="E116" t="str">
            <v>408-1675654-5798731</v>
          </cell>
          <cell r="F116" t="str">
            <v>Western Dress</v>
          </cell>
          <cell r="G116" t="str">
            <v>M</v>
          </cell>
          <cell r="H116">
            <v>1</v>
          </cell>
          <cell r="I116">
            <v>744</v>
          </cell>
          <cell r="J116">
            <v>582101</v>
          </cell>
        </row>
        <row r="117">
          <cell r="A117">
            <v>44808</v>
          </cell>
          <cell r="B117" t="str">
            <v>Shipped - Delivered to Buyer</v>
          </cell>
          <cell r="C117" t="str">
            <v>JNE3869</v>
          </cell>
          <cell r="D117" t="str">
            <v>JNE3869-DR-XXL</v>
          </cell>
          <cell r="E117" t="str">
            <v>408-0460362-5267513</v>
          </cell>
          <cell r="F117" t="str">
            <v>Western Dress</v>
          </cell>
          <cell r="G117" t="str">
            <v>XXL</v>
          </cell>
          <cell r="H117">
            <v>1</v>
          </cell>
          <cell r="I117">
            <v>721</v>
          </cell>
          <cell r="J117">
            <v>570008</v>
          </cell>
        </row>
        <row r="118">
          <cell r="A118">
            <v>44808</v>
          </cell>
          <cell r="B118" t="str">
            <v>Shipped - Delivered to Buyer</v>
          </cell>
          <cell r="C118" t="str">
            <v>JNE3869</v>
          </cell>
          <cell r="D118" t="str">
            <v>JNE3869-DR-XXXL</v>
          </cell>
          <cell r="E118" t="str">
            <v>402-7211335-1605143</v>
          </cell>
          <cell r="F118" t="str">
            <v>Western Dress</v>
          </cell>
          <cell r="G118" t="str">
            <v>3XL</v>
          </cell>
          <cell r="H118">
            <v>1</v>
          </cell>
          <cell r="I118">
            <v>721</v>
          </cell>
          <cell r="J118">
            <v>603210</v>
          </cell>
        </row>
        <row r="119">
          <cell r="A119">
            <v>44808</v>
          </cell>
          <cell r="B119" t="str">
            <v>Shipped - Delivered to Buyer</v>
          </cell>
          <cell r="C119" t="str">
            <v>JNE3798</v>
          </cell>
          <cell r="D119" t="str">
            <v>JNE3798-KR-XXXL</v>
          </cell>
          <cell r="E119" t="str">
            <v>402-0955685-1474759</v>
          </cell>
          <cell r="F119" t="str">
            <v>Western Dress</v>
          </cell>
          <cell r="G119" t="str">
            <v>3XL</v>
          </cell>
          <cell r="H119">
            <v>1</v>
          </cell>
          <cell r="I119">
            <v>725</v>
          </cell>
          <cell r="J119">
            <v>560076</v>
          </cell>
        </row>
        <row r="120">
          <cell r="A120">
            <v>44808</v>
          </cell>
          <cell r="B120" t="str">
            <v>Shipped - Delivered to Buyer</v>
          </cell>
          <cell r="C120" t="str">
            <v>J0025</v>
          </cell>
          <cell r="D120" t="str">
            <v>J0025-DR-S</v>
          </cell>
          <cell r="E120" t="str">
            <v>404-9204315-7745948</v>
          </cell>
          <cell r="F120" t="str">
            <v>Western Dress</v>
          </cell>
          <cell r="G120" t="str">
            <v>S</v>
          </cell>
          <cell r="H120">
            <v>1</v>
          </cell>
          <cell r="I120">
            <v>566</v>
          </cell>
          <cell r="J120">
            <v>560103</v>
          </cell>
        </row>
        <row r="121">
          <cell r="A121">
            <v>44808</v>
          </cell>
          <cell r="B121" t="str">
            <v>Shipped - Returned to Seller</v>
          </cell>
          <cell r="C121" t="str">
            <v>JNE3798</v>
          </cell>
          <cell r="D121" t="str">
            <v>JNE3798-KR-XXXL</v>
          </cell>
          <cell r="E121" t="str">
            <v>405-4546530-9148348</v>
          </cell>
          <cell r="F121" t="str">
            <v>Western Dress</v>
          </cell>
          <cell r="G121" t="str">
            <v>3XL</v>
          </cell>
          <cell r="H121">
            <v>1</v>
          </cell>
          <cell r="I121">
            <v>725</v>
          </cell>
          <cell r="J121">
            <v>226021</v>
          </cell>
        </row>
        <row r="122">
          <cell r="A122">
            <v>44808</v>
          </cell>
          <cell r="B122" t="str">
            <v>Shipped - Delivered to Buyer</v>
          </cell>
          <cell r="C122" t="str">
            <v>J0341</v>
          </cell>
          <cell r="D122" t="str">
            <v>J0341-DR-M</v>
          </cell>
          <cell r="E122" t="str">
            <v>407-0023986-9453915</v>
          </cell>
          <cell r="F122" t="str">
            <v>Western Dress</v>
          </cell>
          <cell r="G122" t="str">
            <v>M</v>
          </cell>
          <cell r="H122">
            <v>1</v>
          </cell>
          <cell r="I122">
            <v>744</v>
          </cell>
          <cell r="J122">
            <v>574201</v>
          </cell>
        </row>
        <row r="123">
          <cell r="A123">
            <v>44870</v>
          </cell>
          <cell r="B123" t="str">
            <v>Shipped - Delivered to Buyer</v>
          </cell>
          <cell r="C123" t="str">
            <v>J0335</v>
          </cell>
          <cell r="D123" t="str">
            <v>J0335-DR-XL</v>
          </cell>
          <cell r="E123" t="str">
            <v>171-5502833-0249929</v>
          </cell>
          <cell r="F123" t="str">
            <v>Western Dress</v>
          </cell>
          <cell r="G123" t="str">
            <v>XL</v>
          </cell>
          <cell r="H123">
            <v>1</v>
          </cell>
          <cell r="I123">
            <v>989</v>
          </cell>
          <cell r="J123">
            <v>500010</v>
          </cell>
        </row>
        <row r="124">
          <cell r="A124">
            <v>44808</v>
          </cell>
          <cell r="B124" t="str">
            <v>Shipped - Delivered to Buyer</v>
          </cell>
          <cell r="C124" t="str">
            <v>JNE3870</v>
          </cell>
          <cell r="D124" t="str">
            <v>JNE3870-DR-S</v>
          </cell>
          <cell r="E124" t="str">
            <v>403-5523346-3964333</v>
          </cell>
          <cell r="F124" t="str">
            <v>Western Dress</v>
          </cell>
          <cell r="G124" t="str">
            <v>S</v>
          </cell>
          <cell r="H124">
            <v>1</v>
          </cell>
          <cell r="I124">
            <v>721</v>
          </cell>
          <cell r="J124">
            <v>560061</v>
          </cell>
        </row>
        <row r="125">
          <cell r="A125">
            <v>44808</v>
          </cell>
          <cell r="B125" t="str">
            <v>Shipped - Returned to Seller</v>
          </cell>
          <cell r="C125" t="str">
            <v>J0005</v>
          </cell>
          <cell r="D125" t="str">
            <v>J0005-DR-L</v>
          </cell>
          <cell r="E125" t="str">
            <v>406-5268926-6081168</v>
          </cell>
          <cell r="F125" t="str">
            <v>Western Dress</v>
          </cell>
          <cell r="G125" t="str">
            <v>L</v>
          </cell>
          <cell r="H125">
            <v>1</v>
          </cell>
          <cell r="I125">
            <v>899</v>
          </cell>
          <cell r="J125">
            <v>848101</v>
          </cell>
        </row>
        <row r="126">
          <cell r="A126">
            <v>44808</v>
          </cell>
          <cell r="B126" t="str">
            <v>Shipped - Delivered to Buyer</v>
          </cell>
          <cell r="C126" t="str">
            <v>J0341</v>
          </cell>
          <cell r="D126" t="str">
            <v>J0341-DR-XXL</v>
          </cell>
          <cell r="E126" t="str">
            <v>408-0572881-5041947</v>
          </cell>
          <cell r="F126" t="str">
            <v>Western Dress</v>
          </cell>
          <cell r="G126" t="str">
            <v>XXL</v>
          </cell>
          <cell r="H126">
            <v>1</v>
          </cell>
          <cell r="I126">
            <v>791</v>
          </cell>
          <cell r="J126">
            <v>695572</v>
          </cell>
        </row>
        <row r="127">
          <cell r="A127">
            <v>44808</v>
          </cell>
          <cell r="B127" t="str">
            <v>Shipped - Delivered to Buyer</v>
          </cell>
          <cell r="C127" t="str">
            <v>J0401</v>
          </cell>
          <cell r="D127" t="str">
            <v>J0401-DR-XXL</v>
          </cell>
          <cell r="E127" t="str">
            <v>404-4444413-0257965</v>
          </cell>
          <cell r="F127" t="str">
            <v>Western Dress</v>
          </cell>
          <cell r="G127" t="str">
            <v>XXL</v>
          </cell>
          <cell r="H127">
            <v>1</v>
          </cell>
          <cell r="I127">
            <v>885</v>
          </cell>
          <cell r="J127">
            <v>452010</v>
          </cell>
        </row>
        <row r="128">
          <cell r="A128">
            <v>44808</v>
          </cell>
          <cell r="B128" t="str">
            <v>Shipped - Delivered to Buyer</v>
          </cell>
          <cell r="C128" t="str">
            <v>J0005</v>
          </cell>
          <cell r="D128" t="str">
            <v>J0005-DR-L</v>
          </cell>
          <cell r="E128" t="str">
            <v>405-4459841-7393908</v>
          </cell>
          <cell r="F128" t="str">
            <v>Western Dress</v>
          </cell>
          <cell r="G128" t="str">
            <v>L</v>
          </cell>
          <cell r="H128">
            <v>1</v>
          </cell>
          <cell r="I128">
            <v>899</v>
          </cell>
          <cell r="J128">
            <v>530026</v>
          </cell>
        </row>
        <row r="129">
          <cell r="A129">
            <v>44808</v>
          </cell>
          <cell r="B129" t="str">
            <v>Shipped - Delivered to Buyer</v>
          </cell>
          <cell r="C129" t="str">
            <v>JNE3870</v>
          </cell>
          <cell r="D129" t="str">
            <v>JNE3870-DR-XXL</v>
          </cell>
          <cell r="E129" t="str">
            <v>405-7511155-6541159</v>
          </cell>
          <cell r="F129" t="str">
            <v>Western Dress</v>
          </cell>
          <cell r="G129" t="str">
            <v>XXL</v>
          </cell>
          <cell r="H129">
            <v>1</v>
          </cell>
          <cell r="I129">
            <v>721</v>
          </cell>
          <cell r="J129">
            <v>500049</v>
          </cell>
        </row>
        <row r="130">
          <cell r="A130">
            <v>44808</v>
          </cell>
          <cell r="B130" t="str">
            <v>Shipped - Delivered to Buyer</v>
          </cell>
          <cell r="C130" t="str">
            <v>J0341</v>
          </cell>
          <cell r="D130" t="str">
            <v>J0341-DR-S</v>
          </cell>
          <cell r="E130" t="str">
            <v>407-3549098-0664317</v>
          </cell>
          <cell r="F130" t="str">
            <v>Western Dress</v>
          </cell>
          <cell r="G130" t="str">
            <v>S</v>
          </cell>
          <cell r="H130">
            <v>1</v>
          </cell>
          <cell r="I130">
            <v>744</v>
          </cell>
          <cell r="J130">
            <v>570022</v>
          </cell>
        </row>
        <row r="131">
          <cell r="A131">
            <v>44808</v>
          </cell>
          <cell r="B131" t="str">
            <v>Shipped - Delivered to Buyer</v>
          </cell>
          <cell r="C131" t="str">
            <v>J0339</v>
          </cell>
          <cell r="D131" t="str">
            <v>J0339-DR-M</v>
          </cell>
          <cell r="E131" t="str">
            <v>407-4642738-1585918</v>
          </cell>
          <cell r="F131" t="str">
            <v>Western Dress</v>
          </cell>
          <cell r="G131" t="str">
            <v>M</v>
          </cell>
          <cell r="H131">
            <v>1</v>
          </cell>
          <cell r="I131">
            <v>744</v>
          </cell>
          <cell r="J131">
            <v>631004</v>
          </cell>
        </row>
        <row r="132">
          <cell r="A132">
            <v>44808</v>
          </cell>
          <cell r="B132" t="str">
            <v>Shipped - Delivered to Buyer</v>
          </cell>
          <cell r="C132" t="str">
            <v>JNE3870</v>
          </cell>
          <cell r="D132" t="str">
            <v>JNE3870-DR-M</v>
          </cell>
          <cell r="E132" t="str">
            <v>404-5311023-3535518</v>
          </cell>
          <cell r="F132" t="str">
            <v>Western Dress</v>
          </cell>
          <cell r="G132" t="str">
            <v>M</v>
          </cell>
          <cell r="H132">
            <v>1</v>
          </cell>
          <cell r="I132">
            <v>721</v>
          </cell>
          <cell r="J132">
            <v>134117</v>
          </cell>
        </row>
        <row r="133">
          <cell r="A133">
            <v>44657</v>
          </cell>
          <cell r="B133" t="str">
            <v>Shipped - Delivered to Buyer</v>
          </cell>
          <cell r="C133" t="str">
            <v>J0413</v>
          </cell>
          <cell r="D133" t="str">
            <v>J0413-DR-XL</v>
          </cell>
          <cell r="E133" t="str">
            <v>408-4307307-1160336</v>
          </cell>
          <cell r="F133" t="str">
            <v>Western Dress</v>
          </cell>
          <cell r="G133" t="str">
            <v>XL</v>
          </cell>
          <cell r="H133">
            <v>1</v>
          </cell>
          <cell r="I133">
            <v>968</v>
          </cell>
          <cell r="J133">
            <v>122018</v>
          </cell>
        </row>
        <row r="134">
          <cell r="A134">
            <v>44808</v>
          </cell>
          <cell r="B134" t="str">
            <v>Shipped - Delivered to Buyer</v>
          </cell>
          <cell r="C134" t="str">
            <v>J0005</v>
          </cell>
          <cell r="D134" t="str">
            <v>J0005-DR-L</v>
          </cell>
          <cell r="E134" t="str">
            <v>405-7144488-4156339</v>
          </cell>
          <cell r="F134" t="str">
            <v>Western Dress</v>
          </cell>
          <cell r="G134" t="str">
            <v>L</v>
          </cell>
          <cell r="H134">
            <v>1</v>
          </cell>
          <cell r="I134">
            <v>899</v>
          </cell>
          <cell r="J134">
            <v>560102</v>
          </cell>
        </row>
        <row r="135">
          <cell r="A135">
            <v>44808</v>
          </cell>
          <cell r="B135" t="str">
            <v>Shipped - Delivered to Buyer</v>
          </cell>
          <cell r="C135" t="str">
            <v>JNE3870</v>
          </cell>
          <cell r="D135" t="str">
            <v>JNE3870-DR-M</v>
          </cell>
          <cell r="E135" t="str">
            <v>408-0633252-8397960</v>
          </cell>
          <cell r="F135" t="str">
            <v>Western Dress</v>
          </cell>
          <cell r="G135" t="str">
            <v>M</v>
          </cell>
          <cell r="H135">
            <v>1</v>
          </cell>
          <cell r="I135">
            <v>721</v>
          </cell>
          <cell r="J135">
            <v>688522</v>
          </cell>
        </row>
        <row r="136">
          <cell r="A136">
            <v>44808</v>
          </cell>
          <cell r="B136" t="str">
            <v>Shipped - Delivered to Buyer</v>
          </cell>
          <cell r="C136" t="str">
            <v>J0005</v>
          </cell>
          <cell r="D136" t="str">
            <v>J0005-DR-L</v>
          </cell>
          <cell r="E136" t="str">
            <v>171-4927242-202245152</v>
          </cell>
          <cell r="F136" t="str">
            <v>Western Dress</v>
          </cell>
          <cell r="G136" t="str">
            <v>L</v>
          </cell>
          <cell r="H136">
            <v>1</v>
          </cell>
          <cell r="I136">
            <v>899</v>
          </cell>
          <cell r="J136">
            <v>600004</v>
          </cell>
        </row>
        <row r="137">
          <cell r="A137">
            <v>44808</v>
          </cell>
          <cell r="B137" t="str">
            <v>Shipped - Delivered to Buyer</v>
          </cell>
          <cell r="C137" t="str">
            <v>JNE3870</v>
          </cell>
          <cell r="D137" t="str">
            <v>JNE3870-DR-XXL</v>
          </cell>
          <cell r="E137" t="str">
            <v>402-3467808-5018715</v>
          </cell>
          <cell r="F137" t="str">
            <v>Western Dress</v>
          </cell>
          <cell r="G137" t="str">
            <v>XXL</v>
          </cell>
          <cell r="H137">
            <v>1</v>
          </cell>
          <cell r="I137">
            <v>721</v>
          </cell>
          <cell r="J137">
            <v>110096</v>
          </cell>
        </row>
        <row r="138">
          <cell r="A138">
            <v>44777</v>
          </cell>
          <cell r="B138" t="str">
            <v>Shipped - Delivered to Buyer</v>
          </cell>
          <cell r="C138" t="str">
            <v>J0005</v>
          </cell>
          <cell r="D138" t="str">
            <v>J0005-DR-S</v>
          </cell>
          <cell r="E138" t="str">
            <v>171-5006356-6467529</v>
          </cell>
          <cell r="F138" t="str">
            <v>Western Dress</v>
          </cell>
          <cell r="G138" t="str">
            <v>S</v>
          </cell>
          <cell r="H138">
            <v>1</v>
          </cell>
          <cell r="I138">
            <v>899</v>
          </cell>
          <cell r="J138">
            <v>845401</v>
          </cell>
        </row>
        <row r="139">
          <cell r="A139">
            <v>44777</v>
          </cell>
          <cell r="B139" t="str">
            <v>Shipped - Delivered to Buyer</v>
          </cell>
          <cell r="C139" t="str">
            <v>J0005</v>
          </cell>
          <cell r="D139" t="str">
            <v>J0005-DR-L</v>
          </cell>
          <cell r="E139" t="str">
            <v>402-5301346-5738725</v>
          </cell>
          <cell r="F139" t="str">
            <v>Western Dress</v>
          </cell>
          <cell r="G139" t="str">
            <v>L</v>
          </cell>
          <cell r="H139">
            <v>1</v>
          </cell>
          <cell r="I139">
            <v>899</v>
          </cell>
          <cell r="J139">
            <v>500019</v>
          </cell>
        </row>
        <row r="140">
          <cell r="A140">
            <v>44777</v>
          </cell>
          <cell r="B140" t="str">
            <v>Shipped - Delivered to Buyer</v>
          </cell>
          <cell r="C140" t="str">
            <v>JNE3798</v>
          </cell>
          <cell r="D140" t="str">
            <v>JNE3798-KR-L</v>
          </cell>
          <cell r="E140" t="str">
            <v>403-4535246-6534703</v>
          </cell>
          <cell r="F140" t="str">
            <v>Western Dress</v>
          </cell>
          <cell r="G140" t="str">
            <v>L</v>
          </cell>
          <cell r="H140">
            <v>1</v>
          </cell>
          <cell r="I140">
            <v>725</v>
          </cell>
          <cell r="J140">
            <v>500013</v>
          </cell>
        </row>
        <row r="141">
          <cell r="A141">
            <v>44777</v>
          </cell>
          <cell r="B141" t="str">
            <v>Shipped - Delivered to Buyer</v>
          </cell>
          <cell r="C141" t="str">
            <v>J0005</v>
          </cell>
          <cell r="D141" t="str">
            <v>J0005-DR-XS</v>
          </cell>
          <cell r="E141" t="str">
            <v>406-0663972-1116307</v>
          </cell>
          <cell r="F141" t="str">
            <v>Western Dress</v>
          </cell>
          <cell r="G141" t="str">
            <v>XS</v>
          </cell>
          <cell r="H141">
            <v>1</v>
          </cell>
          <cell r="I141">
            <v>899</v>
          </cell>
          <cell r="J141">
            <v>690525</v>
          </cell>
        </row>
        <row r="142">
          <cell r="A142">
            <v>44777</v>
          </cell>
          <cell r="B142" t="str">
            <v>Shipped - Delivered to Buyer</v>
          </cell>
          <cell r="C142" t="str">
            <v>J0341</v>
          </cell>
          <cell r="D142" t="str">
            <v>J0341-DR-S</v>
          </cell>
          <cell r="E142" t="str">
            <v>406-0316856-2896312</v>
          </cell>
          <cell r="F142" t="str">
            <v>Western Dress</v>
          </cell>
          <cell r="G142" t="str">
            <v>S</v>
          </cell>
          <cell r="H142">
            <v>1</v>
          </cell>
          <cell r="I142">
            <v>744</v>
          </cell>
          <cell r="J142">
            <v>500055</v>
          </cell>
        </row>
        <row r="143">
          <cell r="A143">
            <v>44777</v>
          </cell>
          <cell r="B143" t="str">
            <v>Shipped - Delivered to Buyer</v>
          </cell>
          <cell r="C143" t="str">
            <v>JNE3706</v>
          </cell>
          <cell r="D143" t="str">
            <v>JNE3706-DR-S</v>
          </cell>
          <cell r="E143" t="str">
            <v>404-5949263-8792340</v>
          </cell>
          <cell r="F143" t="str">
            <v>Western Dress</v>
          </cell>
          <cell r="G143" t="str">
            <v>S</v>
          </cell>
          <cell r="H143">
            <v>1</v>
          </cell>
          <cell r="I143">
            <v>413</v>
          </cell>
          <cell r="J143">
            <v>396590</v>
          </cell>
        </row>
        <row r="144">
          <cell r="A144">
            <v>44626</v>
          </cell>
          <cell r="B144" t="str">
            <v>Shipped - Delivered to Buyer</v>
          </cell>
          <cell r="C144" t="str">
            <v>J0413</v>
          </cell>
          <cell r="D144" t="str">
            <v>J0413-DR-XL</v>
          </cell>
          <cell r="E144" t="str">
            <v>404-4204518-7282763</v>
          </cell>
          <cell r="F144" t="str">
            <v>Western Dress</v>
          </cell>
          <cell r="G144" t="str">
            <v>XL</v>
          </cell>
          <cell r="H144">
            <v>1</v>
          </cell>
          <cell r="I144">
            <v>968</v>
          </cell>
          <cell r="J144">
            <v>400056</v>
          </cell>
        </row>
        <row r="145">
          <cell r="A145">
            <v>44748</v>
          </cell>
          <cell r="B145" t="str">
            <v>Shipped - Delivered to Buyer</v>
          </cell>
          <cell r="C145" t="str">
            <v>JNE3710</v>
          </cell>
          <cell r="D145" t="str">
            <v>JNE3710-DR-XL</v>
          </cell>
          <cell r="E145" t="str">
            <v>407-2707392-2984319</v>
          </cell>
          <cell r="F145" t="str">
            <v>Western Dress</v>
          </cell>
          <cell r="G145" t="str">
            <v>XL</v>
          </cell>
          <cell r="H145">
            <v>1</v>
          </cell>
          <cell r="I145">
            <v>956</v>
          </cell>
          <cell r="J145">
            <v>416006</v>
          </cell>
        </row>
        <row r="146">
          <cell r="A146">
            <v>44777</v>
          </cell>
          <cell r="B146" t="str">
            <v>Shipped - Delivered to Buyer</v>
          </cell>
          <cell r="C146" t="str">
            <v>JNE3869</v>
          </cell>
          <cell r="D146" t="str">
            <v>JNE3869-DR-XXXL</v>
          </cell>
          <cell r="E146" t="str">
            <v>407-5439938-7061140</v>
          </cell>
          <cell r="F146" t="str">
            <v>Western Dress</v>
          </cell>
          <cell r="G146" t="str">
            <v>3XL</v>
          </cell>
          <cell r="H146">
            <v>1</v>
          </cell>
          <cell r="I146">
            <v>721</v>
          </cell>
          <cell r="J146">
            <v>400610</v>
          </cell>
        </row>
        <row r="147">
          <cell r="A147">
            <v>44777</v>
          </cell>
          <cell r="B147" t="str">
            <v>Shipped - Delivered to Buyer</v>
          </cell>
          <cell r="C147" t="str">
            <v>JNE3869</v>
          </cell>
          <cell r="D147" t="str">
            <v>JNE3869-DR-XXL</v>
          </cell>
          <cell r="E147" t="str">
            <v>407-2563113-6475500</v>
          </cell>
          <cell r="F147" t="str">
            <v>Western Dress</v>
          </cell>
          <cell r="G147" t="str">
            <v>XXL</v>
          </cell>
          <cell r="H147">
            <v>1</v>
          </cell>
          <cell r="I147">
            <v>721</v>
          </cell>
          <cell r="J147">
            <v>416216</v>
          </cell>
        </row>
        <row r="148">
          <cell r="A148">
            <v>44777</v>
          </cell>
          <cell r="B148" t="str">
            <v>Shipped - Delivered to Buyer</v>
          </cell>
          <cell r="C148" t="str">
            <v>J0341</v>
          </cell>
          <cell r="D148" t="str">
            <v>J0341-DR-S</v>
          </cell>
          <cell r="E148" t="str">
            <v>404-9850038-7305941</v>
          </cell>
          <cell r="F148" t="str">
            <v>Western Dress</v>
          </cell>
          <cell r="G148" t="str">
            <v>S</v>
          </cell>
          <cell r="H148">
            <v>1</v>
          </cell>
          <cell r="I148">
            <v>744</v>
          </cell>
          <cell r="J148">
            <v>384002</v>
          </cell>
        </row>
        <row r="149">
          <cell r="A149">
            <v>44777</v>
          </cell>
          <cell r="B149" t="str">
            <v>Shipped - Delivered to Buyer</v>
          </cell>
          <cell r="C149" t="str">
            <v>JNE3706</v>
          </cell>
          <cell r="D149" t="str">
            <v>JNE3706-DR-M</v>
          </cell>
          <cell r="E149" t="str">
            <v>407-2919028-0005954</v>
          </cell>
          <cell r="F149" t="str">
            <v>Western Dress</v>
          </cell>
          <cell r="G149" t="str">
            <v>M</v>
          </cell>
          <cell r="H149">
            <v>1</v>
          </cell>
          <cell r="I149">
            <v>413</v>
          </cell>
          <cell r="J149">
            <v>400053</v>
          </cell>
        </row>
        <row r="150">
          <cell r="A150">
            <v>44777</v>
          </cell>
          <cell r="B150" t="str">
            <v>Shipped - Returned to Seller</v>
          </cell>
          <cell r="C150" t="str">
            <v>J0005</v>
          </cell>
          <cell r="D150" t="str">
            <v>J0005-DR-S</v>
          </cell>
          <cell r="E150" t="str">
            <v>404-6084756-3524309</v>
          </cell>
          <cell r="F150" t="str">
            <v>Western Dress</v>
          </cell>
          <cell r="G150" t="str">
            <v>S</v>
          </cell>
          <cell r="H150">
            <v>1</v>
          </cell>
          <cell r="I150">
            <v>899</v>
          </cell>
          <cell r="J150">
            <v>412307</v>
          </cell>
        </row>
        <row r="151">
          <cell r="A151">
            <v>44777</v>
          </cell>
          <cell r="B151" t="str">
            <v>Shipped - Delivered to Buyer</v>
          </cell>
          <cell r="C151" t="str">
            <v>J0005</v>
          </cell>
          <cell r="D151" t="str">
            <v>J0005-DR-S</v>
          </cell>
          <cell r="E151" t="str">
            <v>407-6862347-2850729</v>
          </cell>
          <cell r="F151" t="str">
            <v>Western Dress</v>
          </cell>
          <cell r="G151" t="str">
            <v>S</v>
          </cell>
          <cell r="H151">
            <v>1</v>
          </cell>
          <cell r="I151">
            <v>899</v>
          </cell>
          <cell r="J151">
            <v>713358</v>
          </cell>
        </row>
        <row r="152">
          <cell r="A152">
            <v>44777</v>
          </cell>
          <cell r="B152" t="str">
            <v>Shipped - Delivered to Buyer</v>
          </cell>
          <cell r="C152" t="str">
            <v>JNE3800</v>
          </cell>
          <cell r="D152" t="str">
            <v>JNE3800-KR-XS</v>
          </cell>
          <cell r="E152" t="str">
            <v>402-8171830-3340334</v>
          </cell>
          <cell r="F152" t="str">
            <v>Western Dress</v>
          </cell>
          <cell r="G152" t="str">
            <v>XS</v>
          </cell>
          <cell r="H152">
            <v>1</v>
          </cell>
          <cell r="I152">
            <v>771</v>
          </cell>
          <cell r="J152">
            <v>411033</v>
          </cell>
        </row>
        <row r="153">
          <cell r="A153">
            <v>44777</v>
          </cell>
          <cell r="B153" t="str">
            <v>Shipped - Delivered to Buyer</v>
          </cell>
          <cell r="C153" t="str">
            <v>JNE3706</v>
          </cell>
          <cell r="D153" t="str">
            <v>JNE3706-DR-S</v>
          </cell>
          <cell r="E153" t="str">
            <v>405-3377365-1067544</v>
          </cell>
          <cell r="F153" t="str">
            <v>Western Dress</v>
          </cell>
          <cell r="G153" t="str">
            <v>S</v>
          </cell>
          <cell r="H153">
            <v>1</v>
          </cell>
          <cell r="I153">
            <v>413</v>
          </cell>
          <cell r="J153">
            <v>679322</v>
          </cell>
        </row>
        <row r="154">
          <cell r="A154">
            <v>44777</v>
          </cell>
          <cell r="B154" t="str">
            <v>Shipped - Delivered to Buyer</v>
          </cell>
          <cell r="C154" t="str">
            <v>J0296</v>
          </cell>
          <cell r="D154" t="str">
            <v>J0296-DR-XS</v>
          </cell>
          <cell r="E154" t="str">
            <v>171-5366761-1856352</v>
          </cell>
          <cell r="F154" t="str">
            <v>Western Dress</v>
          </cell>
          <cell r="G154" t="str">
            <v>XS</v>
          </cell>
          <cell r="H154">
            <v>1</v>
          </cell>
          <cell r="I154">
            <v>519</v>
          </cell>
          <cell r="J154">
            <v>272001</v>
          </cell>
        </row>
        <row r="155">
          <cell r="A155">
            <v>44748</v>
          </cell>
          <cell r="B155" t="str">
            <v>Shipped - Delivered to Buyer</v>
          </cell>
          <cell r="C155" t="str">
            <v>JNE3710</v>
          </cell>
          <cell r="D155" t="str">
            <v>JNE3710-DR-XL</v>
          </cell>
          <cell r="E155" t="str">
            <v>171-8893741-4834759</v>
          </cell>
          <cell r="F155" t="str">
            <v>Western Dress</v>
          </cell>
          <cell r="G155" t="str">
            <v>XL</v>
          </cell>
          <cell r="H155">
            <v>1</v>
          </cell>
          <cell r="I155">
            <v>956</v>
          </cell>
          <cell r="J155">
            <v>411057</v>
          </cell>
        </row>
        <row r="156">
          <cell r="A156">
            <v>44777</v>
          </cell>
          <cell r="B156" t="str">
            <v>Shipped - Delivered to Buyer</v>
          </cell>
          <cell r="C156" t="str">
            <v>J0215</v>
          </cell>
          <cell r="D156" t="str">
            <v>J0215-BL-L</v>
          </cell>
          <cell r="E156" t="str">
            <v>404-7294579-9413128</v>
          </cell>
          <cell r="F156" t="str">
            <v>Blouse</v>
          </cell>
          <cell r="G156" t="str">
            <v>L</v>
          </cell>
          <cell r="H156">
            <v>1</v>
          </cell>
          <cell r="I156">
            <v>545</v>
          </cell>
          <cell r="J156">
            <v>560034</v>
          </cell>
        </row>
        <row r="157">
          <cell r="A157">
            <v>44747</v>
          </cell>
          <cell r="B157" t="str">
            <v>Shipped - Delivered to Buyer</v>
          </cell>
          <cell r="C157" t="str">
            <v>J0106</v>
          </cell>
          <cell r="D157" t="str">
            <v>J0106-KR-XL</v>
          </cell>
          <cell r="E157" t="str">
            <v>408-4521661-0278767</v>
          </cell>
          <cell r="F157" t="str">
            <v>Western Dress</v>
          </cell>
          <cell r="G157" t="str">
            <v>XL</v>
          </cell>
          <cell r="H157">
            <v>1</v>
          </cell>
          <cell r="I157">
            <v>949</v>
          </cell>
          <cell r="J157">
            <v>500072</v>
          </cell>
        </row>
        <row r="158">
          <cell r="A158">
            <v>44777</v>
          </cell>
          <cell r="B158" t="str">
            <v>Shipped - Delivered to Buyer</v>
          </cell>
          <cell r="C158" t="str">
            <v>J0401</v>
          </cell>
          <cell r="D158" t="str">
            <v>J0401-DR-L</v>
          </cell>
          <cell r="E158" t="str">
            <v>402-7490715-3099502</v>
          </cell>
          <cell r="F158" t="str">
            <v>Western Dress</v>
          </cell>
          <cell r="G158" t="str">
            <v>L</v>
          </cell>
          <cell r="H158">
            <v>1</v>
          </cell>
          <cell r="I158">
            <v>885</v>
          </cell>
          <cell r="J158">
            <v>122016</v>
          </cell>
        </row>
        <row r="159">
          <cell r="A159">
            <v>44901</v>
          </cell>
          <cell r="B159" t="str">
            <v>Shipped - Delivered to Buyer</v>
          </cell>
          <cell r="C159" t="str">
            <v>JNE3869</v>
          </cell>
          <cell r="D159" t="str">
            <v>JNE3869-DR-XL</v>
          </cell>
          <cell r="E159" t="str">
            <v>404-5786121-4996306</v>
          </cell>
          <cell r="F159" t="str">
            <v>Western Dress</v>
          </cell>
          <cell r="G159" t="str">
            <v>XL</v>
          </cell>
          <cell r="H159">
            <v>1</v>
          </cell>
          <cell r="I159">
            <v>948</v>
          </cell>
          <cell r="J159">
            <v>560024</v>
          </cell>
        </row>
        <row r="160">
          <cell r="A160">
            <v>44777</v>
          </cell>
          <cell r="B160" t="str">
            <v>Shipped - Delivered to Buyer</v>
          </cell>
          <cell r="C160" t="str">
            <v>BL104</v>
          </cell>
          <cell r="D160" t="str">
            <v>BL104-XXL</v>
          </cell>
          <cell r="E160" t="str">
            <v>408-3519867-2933130</v>
          </cell>
          <cell r="F160" t="str">
            <v>Blouse</v>
          </cell>
          <cell r="G160" t="str">
            <v>XXL</v>
          </cell>
          <cell r="H160">
            <v>1</v>
          </cell>
          <cell r="I160">
            <v>493</v>
          </cell>
          <cell r="J160">
            <v>342001</v>
          </cell>
        </row>
        <row r="161">
          <cell r="A161">
            <v>44746</v>
          </cell>
          <cell r="B161" t="str">
            <v>Shipped - Delivered to Buyer</v>
          </cell>
          <cell r="C161" t="str">
            <v>JNE3870</v>
          </cell>
          <cell r="D161" t="str">
            <v>JNE3870-DR-XXL</v>
          </cell>
          <cell r="E161" t="str">
            <v>406-9770727-1407546</v>
          </cell>
          <cell r="F161" t="str">
            <v>Western Dress</v>
          </cell>
          <cell r="G161" t="str">
            <v>XXL</v>
          </cell>
          <cell r="H161">
            <v>1</v>
          </cell>
          <cell r="I161">
            <v>721</v>
          </cell>
          <cell r="J161">
            <v>411041</v>
          </cell>
        </row>
        <row r="162">
          <cell r="A162">
            <v>44746</v>
          </cell>
          <cell r="B162" t="str">
            <v>Shipped - Delivered to Buyer</v>
          </cell>
          <cell r="C162" t="str">
            <v>J0341</v>
          </cell>
          <cell r="D162" t="str">
            <v>J0341-DR-XXL</v>
          </cell>
          <cell r="E162" t="str">
            <v>403-8647599-0919531</v>
          </cell>
          <cell r="F162" t="str">
            <v>Western Dress</v>
          </cell>
          <cell r="G162" t="str">
            <v>XXL</v>
          </cell>
          <cell r="H162">
            <v>1</v>
          </cell>
          <cell r="I162">
            <v>791</v>
          </cell>
          <cell r="J162">
            <v>400607</v>
          </cell>
        </row>
        <row r="163">
          <cell r="A163">
            <v>44746</v>
          </cell>
          <cell r="B163" t="str">
            <v>Shipped - Delivered to Buyer</v>
          </cell>
          <cell r="C163" t="str">
            <v>J0153</v>
          </cell>
          <cell r="D163" t="str">
            <v>J0153-DR-XS</v>
          </cell>
          <cell r="E163" t="str">
            <v>403-6050369-8261906</v>
          </cell>
          <cell r="F163" t="str">
            <v>Western Dress</v>
          </cell>
          <cell r="G163" t="str">
            <v>XS</v>
          </cell>
          <cell r="H163">
            <v>1</v>
          </cell>
          <cell r="I163">
            <v>443</v>
          </cell>
          <cell r="J163">
            <v>403511</v>
          </cell>
        </row>
        <row r="164">
          <cell r="A164">
            <v>44746</v>
          </cell>
          <cell r="B164" t="str">
            <v>Shipped - Delivered to Buyer</v>
          </cell>
          <cell r="C164" t="str">
            <v>JNE3870</v>
          </cell>
          <cell r="D164" t="str">
            <v>JNE3870-DR-M</v>
          </cell>
          <cell r="E164" t="str">
            <v>405-8108060-4273134</v>
          </cell>
          <cell r="F164" t="str">
            <v>Western Dress</v>
          </cell>
          <cell r="G164" t="str">
            <v>M</v>
          </cell>
          <cell r="H164">
            <v>1</v>
          </cell>
          <cell r="I164">
            <v>721</v>
          </cell>
          <cell r="J164">
            <v>500090</v>
          </cell>
        </row>
        <row r="165">
          <cell r="A165">
            <v>44746</v>
          </cell>
          <cell r="B165" t="str">
            <v>Shipped - Delivered to Buyer</v>
          </cell>
          <cell r="C165" t="str">
            <v>JNE3798</v>
          </cell>
          <cell r="D165" t="str">
            <v>JNE3798-KR-L</v>
          </cell>
          <cell r="E165" t="str">
            <v>407-6978807-5680333</v>
          </cell>
          <cell r="F165" t="str">
            <v>Western Dress</v>
          </cell>
          <cell r="G165" t="str">
            <v>L</v>
          </cell>
          <cell r="H165">
            <v>1</v>
          </cell>
          <cell r="I165">
            <v>715</v>
          </cell>
          <cell r="J165">
            <v>208001</v>
          </cell>
        </row>
        <row r="166">
          <cell r="A166">
            <v>44746</v>
          </cell>
          <cell r="B166" t="str">
            <v>Shipped - Delivered to Buyer</v>
          </cell>
          <cell r="C166" t="str">
            <v>J0005</v>
          </cell>
          <cell r="D166" t="str">
            <v>J0005-DR-XXL</v>
          </cell>
          <cell r="E166" t="str">
            <v>403-9578936-6765948</v>
          </cell>
          <cell r="F166" t="str">
            <v>Western Dress</v>
          </cell>
          <cell r="G166" t="str">
            <v>XXL</v>
          </cell>
          <cell r="H166">
            <v>1</v>
          </cell>
          <cell r="I166">
            <v>899</v>
          </cell>
          <cell r="J166">
            <v>600063</v>
          </cell>
        </row>
        <row r="167">
          <cell r="A167">
            <v>44746</v>
          </cell>
          <cell r="B167" t="str">
            <v>Shipped - Delivered to Buyer</v>
          </cell>
          <cell r="C167" t="str">
            <v>JNE3870</v>
          </cell>
          <cell r="D167" t="str">
            <v>JNE3870-DR-XXL</v>
          </cell>
          <cell r="E167" t="str">
            <v>405-6832731-6098703</v>
          </cell>
          <cell r="F167" t="str">
            <v>Western Dress</v>
          </cell>
          <cell r="G167" t="str">
            <v>XXL</v>
          </cell>
          <cell r="H167">
            <v>1</v>
          </cell>
          <cell r="I167">
            <v>721</v>
          </cell>
          <cell r="J167">
            <v>600010</v>
          </cell>
        </row>
        <row r="168">
          <cell r="A168">
            <v>44746</v>
          </cell>
          <cell r="B168" t="str">
            <v>Shipped - Delivered to Buyer</v>
          </cell>
          <cell r="C168" t="str">
            <v>J0153</v>
          </cell>
          <cell r="D168" t="str">
            <v>J0153-DR-L</v>
          </cell>
          <cell r="E168" t="str">
            <v>405-1170384-202286727</v>
          </cell>
          <cell r="F168" t="str">
            <v>Western Dress</v>
          </cell>
          <cell r="G168" t="str">
            <v>L</v>
          </cell>
          <cell r="H168">
            <v>1</v>
          </cell>
          <cell r="I168">
            <v>443</v>
          </cell>
          <cell r="J168">
            <v>400064</v>
          </cell>
        </row>
        <row r="169">
          <cell r="A169">
            <v>44746</v>
          </cell>
          <cell r="B169" t="str">
            <v>Shipped - Delivered to Buyer</v>
          </cell>
          <cell r="C169" t="str">
            <v>J0341</v>
          </cell>
          <cell r="D169" t="str">
            <v>J0341-DR-XXL</v>
          </cell>
          <cell r="E169" t="str">
            <v>408-7080551-8188330</v>
          </cell>
          <cell r="F169" t="str">
            <v>Western Dress</v>
          </cell>
          <cell r="G169" t="str">
            <v>XXL</v>
          </cell>
          <cell r="H169">
            <v>1</v>
          </cell>
          <cell r="I169">
            <v>791</v>
          </cell>
          <cell r="J169">
            <v>682021</v>
          </cell>
        </row>
        <row r="170">
          <cell r="A170">
            <v>44746</v>
          </cell>
          <cell r="B170" t="str">
            <v>Shipped - Delivered to Buyer</v>
          </cell>
          <cell r="C170" t="str">
            <v>J0295</v>
          </cell>
          <cell r="D170" t="str">
            <v>J0295-DR-L</v>
          </cell>
          <cell r="E170" t="str">
            <v>171-1973872-1961105</v>
          </cell>
          <cell r="F170" t="str">
            <v>Western Dress</v>
          </cell>
          <cell r="G170" t="str">
            <v>L</v>
          </cell>
          <cell r="H170">
            <v>1</v>
          </cell>
          <cell r="I170">
            <v>859</v>
          </cell>
          <cell r="J170">
            <v>502319</v>
          </cell>
        </row>
        <row r="171">
          <cell r="A171">
            <v>44746</v>
          </cell>
          <cell r="B171" t="str">
            <v>Shipped - Delivered to Buyer</v>
          </cell>
          <cell r="C171" t="str">
            <v>JNE3800</v>
          </cell>
          <cell r="D171" t="str">
            <v>JNE3800-KR-XXXL</v>
          </cell>
          <cell r="E171" t="str">
            <v>402-4053819-2148366</v>
          </cell>
          <cell r="F171" t="str">
            <v>Western Dress</v>
          </cell>
          <cell r="G171" t="str">
            <v>3XL</v>
          </cell>
          <cell r="H171">
            <v>1</v>
          </cell>
          <cell r="I171">
            <v>771</v>
          </cell>
          <cell r="J171">
            <v>400067</v>
          </cell>
        </row>
        <row r="172">
          <cell r="A172">
            <v>44746</v>
          </cell>
          <cell r="B172" t="str">
            <v>Shipped - Delivered to Buyer</v>
          </cell>
          <cell r="C172" t="str">
            <v>J0005</v>
          </cell>
          <cell r="D172" t="str">
            <v>J0005-DR-S</v>
          </cell>
          <cell r="E172" t="str">
            <v>402-7223177-7591549</v>
          </cell>
          <cell r="F172" t="str">
            <v>Western Dress</v>
          </cell>
          <cell r="G172" t="str">
            <v>S</v>
          </cell>
          <cell r="H172">
            <v>1</v>
          </cell>
          <cell r="I172">
            <v>899</v>
          </cell>
          <cell r="J172">
            <v>785006</v>
          </cell>
        </row>
        <row r="173">
          <cell r="A173">
            <v>44746</v>
          </cell>
          <cell r="B173" t="str">
            <v>Shipped - Delivered to Buyer</v>
          </cell>
          <cell r="C173" t="str">
            <v>JNE3869</v>
          </cell>
          <cell r="D173" t="str">
            <v>JNE3869-DR-XXL</v>
          </cell>
          <cell r="E173" t="str">
            <v>405-0975544-9505137</v>
          </cell>
          <cell r="F173" t="str">
            <v>Western Dress</v>
          </cell>
          <cell r="G173" t="str">
            <v>XXL</v>
          </cell>
          <cell r="H173">
            <v>1</v>
          </cell>
          <cell r="I173">
            <v>721</v>
          </cell>
          <cell r="J173">
            <v>700064</v>
          </cell>
        </row>
        <row r="174">
          <cell r="A174">
            <v>44746</v>
          </cell>
          <cell r="B174" t="str">
            <v>Shipped - Delivered to Buyer</v>
          </cell>
          <cell r="C174" t="str">
            <v>JNE3869</v>
          </cell>
          <cell r="D174" t="str">
            <v>JNE3869-DR-XXXL</v>
          </cell>
          <cell r="E174" t="str">
            <v>402-5923900-5210733</v>
          </cell>
          <cell r="F174" t="str">
            <v>Western Dress</v>
          </cell>
          <cell r="G174" t="str">
            <v>3XL</v>
          </cell>
          <cell r="H174">
            <v>1</v>
          </cell>
          <cell r="I174">
            <v>721</v>
          </cell>
          <cell r="J174">
            <v>629001</v>
          </cell>
        </row>
        <row r="175">
          <cell r="A175">
            <v>44840</v>
          </cell>
          <cell r="B175" t="str">
            <v>Shipped - Delivered to Buyer</v>
          </cell>
          <cell r="C175" t="str">
            <v>JNE3869</v>
          </cell>
          <cell r="D175" t="str">
            <v>JNE3869-DR-XL</v>
          </cell>
          <cell r="E175" t="str">
            <v>404-1209797-3869129</v>
          </cell>
          <cell r="F175" t="str">
            <v>Western Dress</v>
          </cell>
          <cell r="G175" t="str">
            <v>XL</v>
          </cell>
          <cell r="H175">
            <v>1</v>
          </cell>
          <cell r="I175">
            <v>948</v>
          </cell>
          <cell r="J175">
            <v>411057</v>
          </cell>
        </row>
        <row r="176">
          <cell r="A176">
            <v>44748</v>
          </cell>
          <cell r="B176" t="str">
            <v>Shipped - Delivered to Buyer</v>
          </cell>
          <cell r="C176" t="str">
            <v>JNE3869</v>
          </cell>
          <cell r="D176" t="str">
            <v>JNE3869-DR-XL</v>
          </cell>
          <cell r="E176" t="str">
            <v>407-9879751-2080323</v>
          </cell>
          <cell r="F176" t="str">
            <v>Western Dress</v>
          </cell>
          <cell r="G176" t="str">
            <v>XL</v>
          </cell>
          <cell r="H176">
            <v>1</v>
          </cell>
          <cell r="I176">
            <v>948</v>
          </cell>
          <cell r="J176">
            <v>500061</v>
          </cell>
        </row>
        <row r="177">
          <cell r="A177">
            <v>44746</v>
          </cell>
          <cell r="B177" t="str">
            <v>Shipped - Delivered to Buyer</v>
          </cell>
          <cell r="C177" t="str">
            <v>J0153</v>
          </cell>
          <cell r="D177" t="str">
            <v>J0153-DR-XS</v>
          </cell>
          <cell r="E177" t="str">
            <v>404-2068547-4281942</v>
          </cell>
          <cell r="F177" t="str">
            <v>Western Dress</v>
          </cell>
          <cell r="G177" t="str">
            <v>XS</v>
          </cell>
          <cell r="H177">
            <v>1</v>
          </cell>
          <cell r="I177">
            <v>443</v>
          </cell>
          <cell r="J177">
            <v>797112</v>
          </cell>
        </row>
        <row r="178">
          <cell r="A178">
            <v>44746</v>
          </cell>
          <cell r="B178" t="str">
            <v>Shipped - Delivered to Buyer</v>
          </cell>
          <cell r="C178" t="str">
            <v>JNE3869</v>
          </cell>
          <cell r="D178" t="str">
            <v>JNE3869-DR-XXXL</v>
          </cell>
          <cell r="E178" t="str">
            <v>171-4227397-6707506</v>
          </cell>
          <cell r="F178" t="str">
            <v>Western Dress</v>
          </cell>
          <cell r="G178" t="str">
            <v>3XL</v>
          </cell>
          <cell r="H178">
            <v>1</v>
          </cell>
          <cell r="I178">
            <v>721</v>
          </cell>
          <cell r="J178">
            <v>641027</v>
          </cell>
        </row>
        <row r="179">
          <cell r="A179">
            <v>44746</v>
          </cell>
          <cell r="B179" t="str">
            <v>Shipped - Delivered to Buyer</v>
          </cell>
          <cell r="C179" t="str">
            <v>J0341</v>
          </cell>
          <cell r="D179" t="str">
            <v>J0341-DR-XXL</v>
          </cell>
          <cell r="E179" t="str">
            <v>405-4871859-8971533</v>
          </cell>
          <cell r="F179" t="str">
            <v>Western Dress</v>
          </cell>
          <cell r="G179" t="str">
            <v>XXL</v>
          </cell>
          <cell r="H179">
            <v>1</v>
          </cell>
          <cell r="I179">
            <v>791</v>
          </cell>
          <cell r="J179">
            <v>500083</v>
          </cell>
        </row>
        <row r="180">
          <cell r="A180">
            <v>44656</v>
          </cell>
          <cell r="B180" t="str">
            <v>Shipped - Delivered to Buyer</v>
          </cell>
          <cell r="C180" t="str">
            <v>J0106</v>
          </cell>
          <cell r="D180" t="str">
            <v>J0106-KR-XL</v>
          </cell>
          <cell r="E180" t="str">
            <v>406-4339672-4371556</v>
          </cell>
          <cell r="F180" t="str">
            <v>Western Dress</v>
          </cell>
          <cell r="G180" t="str">
            <v>XL</v>
          </cell>
          <cell r="H180">
            <v>1</v>
          </cell>
          <cell r="I180">
            <v>939</v>
          </cell>
          <cell r="J180">
            <v>500036</v>
          </cell>
        </row>
        <row r="181">
          <cell r="A181">
            <v>44746</v>
          </cell>
          <cell r="B181" t="str">
            <v>Shipped - Delivered to Buyer</v>
          </cell>
          <cell r="C181" t="str">
            <v>JNE3800</v>
          </cell>
          <cell r="D181" t="str">
            <v>JNE3800-KR-A-XXXL</v>
          </cell>
          <cell r="E181" t="str">
            <v>408-7065176-1090740</v>
          </cell>
          <cell r="F181" t="str">
            <v>Western Dress</v>
          </cell>
          <cell r="G181" t="str">
            <v>3XL</v>
          </cell>
          <cell r="H181">
            <v>1</v>
          </cell>
          <cell r="I181">
            <v>771</v>
          </cell>
          <cell r="J181">
            <v>313001</v>
          </cell>
        </row>
        <row r="182">
          <cell r="A182">
            <v>44716</v>
          </cell>
          <cell r="B182" t="str">
            <v>Shipped - Returned to Seller</v>
          </cell>
          <cell r="C182" t="str">
            <v>JNE3800</v>
          </cell>
          <cell r="D182" t="str">
            <v>JNE3800-KR-XXXL</v>
          </cell>
          <cell r="E182" t="str">
            <v>407-7205117-1452351</v>
          </cell>
          <cell r="F182" t="str">
            <v>Western Dress</v>
          </cell>
          <cell r="G182" t="str">
            <v>3XL</v>
          </cell>
          <cell r="H182">
            <v>1</v>
          </cell>
          <cell r="I182">
            <v>771</v>
          </cell>
          <cell r="J182">
            <v>400092</v>
          </cell>
        </row>
        <row r="183">
          <cell r="A183">
            <v>44716</v>
          </cell>
          <cell r="B183" t="str">
            <v>Shipped - Delivered to Buyer</v>
          </cell>
          <cell r="C183" t="str">
            <v>JNE3800</v>
          </cell>
          <cell r="D183" t="str">
            <v>JNE3800-KR-XXL</v>
          </cell>
          <cell r="E183" t="str">
            <v>406-2635905-3243536</v>
          </cell>
          <cell r="F183" t="str">
            <v>Western Dress</v>
          </cell>
          <cell r="G183" t="str">
            <v>XXL</v>
          </cell>
          <cell r="H183">
            <v>1</v>
          </cell>
          <cell r="I183">
            <v>771</v>
          </cell>
          <cell r="J183">
            <v>141002</v>
          </cell>
        </row>
        <row r="184">
          <cell r="A184">
            <v>44716</v>
          </cell>
          <cell r="B184" t="str">
            <v>Shipped - Delivered to Buyer</v>
          </cell>
          <cell r="C184" t="str">
            <v>J0005</v>
          </cell>
          <cell r="D184" t="str">
            <v>J0005-DR-XS</v>
          </cell>
          <cell r="E184" t="str">
            <v>406-6687077-1488329</v>
          </cell>
          <cell r="F184" t="str">
            <v>Western Dress</v>
          </cell>
          <cell r="G184" t="str">
            <v>XS</v>
          </cell>
          <cell r="H184">
            <v>1</v>
          </cell>
          <cell r="I184">
            <v>899</v>
          </cell>
          <cell r="J184">
            <v>683572</v>
          </cell>
        </row>
        <row r="185">
          <cell r="A185">
            <v>44716</v>
          </cell>
          <cell r="B185" t="str">
            <v>Shipped - Delivered to Buyer</v>
          </cell>
          <cell r="C185" t="str">
            <v>JNE3800</v>
          </cell>
          <cell r="D185" t="str">
            <v>JNE3800-KR-XXXL</v>
          </cell>
          <cell r="E185" t="str">
            <v>408-3363121-6123562</v>
          </cell>
          <cell r="F185" t="str">
            <v>Western Dress</v>
          </cell>
          <cell r="G185" t="str">
            <v>3XL</v>
          </cell>
          <cell r="H185">
            <v>1</v>
          </cell>
          <cell r="I185">
            <v>771</v>
          </cell>
          <cell r="J185">
            <v>208001</v>
          </cell>
        </row>
        <row r="186">
          <cell r="A186">
            <v>44716</v>
          </cell>
          <cell r="B186" t="str">
            <v>Shipped - Delivered to Buyer</v>
          </cell>
          <cell r="C186" t="str">
            <v>JNE3798</v>
          </cell>
          <cell r="D186" t="str">
            <v>JNE3798-KR-L</v>
          </cell>
          <cell r="E186" t="str">
            <v>405-4892436-2034763</v>
          </cell>
          <cell r="F186" t="str">
            <v>Western Dress</v>
          </cell>
          <cell r="G186" t="str">
            <v>L</v>
          </cell>
          <cell r="H186">
            <v>1</v>
          </cell>
          <cell r="I186">
            <v>715</v>
          </cell>
          <cell r="J186">
            <v>530017</v>
          </cell>
        </row>
        <row r="187">
          <cell r="A187">
            <v>44716</v>
          </cell>
          <cell r="B187" t="str">
            <v>Shipped - Delivered to Buyer</v>
          </cell>
          <cell r="C187" t="str">
            <v>JNE3800</v>
          </cell>
          <cell r="D187" t="str">
            <v>JNE3800-KR-S</v>
          </cell>
          <cell r="E187" t="str">
            <v>407-0988190-6516304</v>
          </cell>
          <cell r="F187" t="str">
            <v>Western Dress</v>
          </cell>
          <cell r="G187" t="str">
            <v>S</v>
          </cell>
          <cell r="H187">
            <v>1</v>
          </cell>
          <cell r="I187">
            <v>771</v>
          </cell>
          <cell r="J187">
            <v>400013</v>
          </cell>
        </row>
        <row r="188">
          <cell r="A188">
            <v>44716</v>
          </cell>
          <cell r="B188" t="str">
            <v>Shipped - Delivered to Buyer</v>
          </cell>
          <cell r="C188" t="str">
            <v>JNE3706</v>
          </cell>
          <cell r="D188" t="str">
            <v>JNE3706-DR-L</v>
          </cell>
          <cell r="E188" t="str">
            <v>406-0010117-3470761</v>
          </cell>
          <cell r="F188" t="str">
            <v>Western Dress</v>
          </cell>
          <cell r="G188" t="str">
            <v>L</v>
          </cell>
          <cell r="H188">
            <v>1</v>
          </cell>
          <cell r="I188">
            <v>413</v>
          </cell>
          <cell r="J188">
            <v>110018</v>
          </cell>
        </row>
        <row r="189">
          <cell r="A189">
            <v>44716</v>
          </cell>
          <cell r="B189" t="str">
            <v>Shipped - Delivered to Buyer</v>
          </cell>
          <cell r="C189" t="str">
            <v>J0005</v>
          </cell>
          <cell r="D189" t="str">
            <v>J0005-DR-L</v>
          </cell>
          <cell r="E189" t="str">
            <v>406-0219577-202210725</v>
          </cell>
          <cell r="F189" t="str">
            <v>Western Dress</v>
          </cell>
          <cell r="G189" t="str">
            <v>L</v>
          </cell>
          <cell r="H189">
            <v>1</v>
          </cell>
          <cell r="I189">
            <v>899</v>
          </cell>
          <cell r="J189">
            <v>211003</v>
          </cell>
        </row>
        <row r="190">
          <cell r="A190">
            <v>44716</v>
          </cell>
          <cell r="B190" t="str">
            <v>Shipped - Delivered to Buyer</v>
          </cell>
          <cell r="C190" t="str">
            <v>JNE3800</v>
          </cell>
          <cell r="D190" t="str">
            <v>JNE3800-KR-XS</v>
          </cell>
          <cell r="E190" t="str">
            <v>404-9982635-1566750</v>
          </cell>
          <cell r="F190" t="str">
            <v>Western Dress</v>
          </cell>
          <cell r="G190" t="str">
            <v>XS</v>
          </cell>
          <cell r="H190">
            <v>1</v>
          </cell>
          <cell r="I190">
            <v>771</v>
          </cell>
          <cell r="J190">
            <v>600095</v>
          </cell>
        </row>
        <row r="191">
          <cell r="A191">
            <v>44716</v>
          </cell>
          <cell r="B191" t="str">
            <v>Shipped - Delivered to Buyer</v>
          </cell>
          <cell r="C191" t="str">
            <v>JNE3706</v>
          </cell>
          <cell r="D191" t="str">
            <v>JNE3706-DR-XXL</v>
          </cell>
          <cell r="E191" t="str">
            <v>408-1981246-7577134</v>
          </cell>
          <cell r="F191" t="str">
            <v>Western Dress</v>
          </cell>
          <cell r="G191" t="str">
            <v>XXL</v>
          </cell>
          <cell r="H191">
            <v>1</v>
          </cell>
          <cell r="I191">
            <v>413</v>
          </cell>
          <cell r="J191">
            <v>411004</v>
          </cell>
        </row>
        <row r="192">
          <cell r="A192">
            <v>44716</v>
          </cell>
          <cell r="B192" t="str">
            <v>Shipped - Delivered to Buyer</v>
          </cell>
          <cell r="C192" t="str">
            <v>J0005</v>
          </cell>
          <cell r="D192" t="str">
            <v>J0005-DR-S</v>
          </cell>
          <cell r="E192" t="str">
            <v>402-7288647-1367553</v>
          </cell>
          <cell r="F192" t="str">
            <v>Western Dress</v>
          </cell>
          <cell r="G192" t="str">
            <v>S</v>
          </cell>
          <cell r="H192">
            <v>1</v>
          </cell>
          <cell r="I192">
            <v>899</v>
          </cell>
          <cell r="J192">
            <v>560025</v>
          </cell>
        </row>
        <row r="193">
          <cell r="A193">
            <v>44716</v>
          </cell>
          <cell r="B193" t="str">
            <v>Shipped - Delivered to Buyer</v>
          </cell>
          <cell r="C193" t="str">
            <v>J0215</v>
          </cell>
          <cell r="D193" t="str">
            <v>J0215-BL-S</v>
          </cell>
          <cell r="E193" t="str">
            <v>408-6264168-5743517</v>
          </cell>
          <cell r="F193" t="str">
            <v>Blouse</v>
          </cell>
          <cell r="G193" t="str">
            <v>S</v>
          </cell>
          <cell r="H193">
            <v>1</v>
          </cell>
          <cell r="I193">
            <v>545</v>
          </cell>
          <cell r="J193">
            <v>500029</v>
          </cell>
        </row>
        <row r="194">
          <cell r="A194">
            <v>44716</v>
          </cell>
          <cell r="B194" t="str">
            <v>Shipped - Delivered to Buyer</v>
          </cell>
          <cell r="C194" t="str">
            <v>JNE3706</v>
          </cell>
          <cell r="D194" t="str">
            <v>JNE3706-DR-XXL</v>
          </cell>
          <cell r="E194" t="str">
            <v>404-7228823-1112336</v>
          </cell>
          <cell r="F194" t="str">
            <v>Western Dress</v>
          </cell>
          <cell r="G194" t="str">
            <v>XXL</v>
          </cell>
          <cell r="H194">
            <v>1</v>
          </cell>
          <cell r="I194">
            <v>413</v>
          </cell>
          <cell r="J194">
            <v>131001</v>
          </cell>
        </row>
        <row r="195">
          <cell r="A195">
            <v>44656</v>
          </cell>
          <cell r="B195" t="str">
            <v>Shipped - Delivered to Buyer</v>
          </cell>
          <cell r="C195" t="str">
            <v>J0106</v>
          </cell>
          <cell r="D195" t="str">
            <v>J0106-KR-XL</v>
          </cell>
          <cell r="E195" t="str">
            <v>171-202214980-1354755</v>
          </cell>
          <cell r="F195" t="str">
            <v>Western Dress</v>
          </cell>
          <cell r="G195" t="str">
            <v>XL</v>
          </cell>
          <cell r="H195">
            <v>1</v>
          </cell>
          <cell r="I195">
            <v>939</v>
          </cell>
          <cell r="J195">
            <v>603103</v>
          </cell>
        </row>
        <row r="196">
          <cell r="A196">
            <v>44716</v>
          </cell>
          <cell r="B196" t="str">
            <v>Shipped - Delivered to Buyer</v>
          </cell>
          <cell r="C196" t="str">
            <v>JNE3800</v>
          </cell>
          <cell r="D196" t="str">
            <v>JNE3800-KR-A-XXL</v>
          </cell>
          <cell r="E196" t="str">
            <v>408-7442725-1694760</v>
          </cell>
          <cell r="F196" t="str">
            <v>Western Dress</v>
          </cell>
          <cell r="G196" t="str">
            <v>XXL</v>
          </cell>
          <cell r="H196">
            <v>1</v>
          </cell>
          <cell r="I196">
            <v>771</v>
          </cell>
          <cell r="J196">
            <v>531001</v>
          </cell>
        </row>
        <row r="197">
          <cell r="A197">
            <v>44716</v>
          </cell>
          <cell r="B197" t="str">
            <v>Shipped - Delivered to Buyer</v>
          </cell>
          <cell r="C197" t="str">
            <v>J0217</v>
          </cell>
          <cell r="D197" t="str">
            <v>J0217-BL-XXL</v>
          </cell>
          <cell r="E197" t="str">
            <v>407-3498544-2038752</v>
          </cell>
          <cell r="F197" t="str">
            <v>Blouse</v>
          </cell>
          <cell r="G197" t="str">
            <v>XXL</v>
          </cell>
          <cell r="H197">
            <v>1</v>
          </cell>
          <cell r="I197">
            <v>665</v>
          </cell>
          <cell r="J197">
            <v>560028</v>
          </cell>
        </row>
        <row r="198">
          <cell r="A198">
            <v>44716</v>
          </cell>
          <cell r="B198" t="str">
            <v>Shipped - Delivered to Buyer</v>
          </cell>
          <cell r="C198" t="str">
            <v>J0005</v>
          </cell>
          <cell r="D198" t="str">
            <v>J0005-DR-XS</v>
          </cell>
          <cell r="E198" t="str">
            <v>408-1028260-3685953</v>
          </cell>
          <cell r="F198" t="str">
            <v>Western Dress</v>
          </cell>
          <cell r="G198" t="str">
            <v>XS</v>
          </cell>
          <cell r="H198">
            <v>1</v>
          </cell>
          <cell r="I198">
            <v>899</v>
          </cell>
          <cell r="J198">
            <v>600100</v>
          </cell>
        </row>
        <row r="199">
          <cell r="A199">
            <v>44685</v>
          </cell>
          <cell r="B199" t="str">
            <v>Shipped - Delivered to Buyer</v>
          </cell>
          <cell r="C199" t="str">
            <v>JNE3706</v>
          </cell>
          <cell r="D199" t="str">
            <v>JNE3706-DR-L</v>
          </cell>
          <cell r="E199" t="str">
            <v>406-6080073-3226717</v>
          </cell>
          <cell r="F199" t="str">
            <v>Western Dress</v>
          </cell>
          <cell r="G199" t="str">
            <v>L</v>
          </cell>
          <cell r="H199">
            <v>1</v>
          </cell>
          <cell r="I199">
            <v>413</v>
          </cell>
          <cell r="J199">
            <v>500084</v>
          </cell>
        </row>
        <row r="200">
          <cell r="A200">
            <v>44685</v>
          </cell>
          <cell r="B200" t="str">
            <v>Shipped - Delivered to Buyer</v>
          </cell>
          <cell r="C200" t="str">
            <v>JNE3800</v>
          </cell>
          <cell r="D200" t="str">
            <v>JNE3800-KR-A-L</v>
          </cell>
          <cell r="E200" t="str">
            <v>406-6080073-3226717</v>
          </cell>
          <cell r="F200" t="str">
            <v>Western Dress</v>
          </cell>
          <cell r="G200" t="str">
            <v>L</v>
          </cell>
          <cell r="H200">
            <v>1</v>
          </cell>
          <cell r="I200">
            <v>771</v>
          </cell>
          <cell r="J200">
            <v>500084</v>
          </cell>
        </row>
        <row r="201">
          <cell r="A201">
            <v>44685</v>
          </cell>
          <cell r="B201" t="str">
            <v>Shipped - Delivered to Buyer</v>
          </cell>
          <cell r="C201" t="str">
            <v>J0005</v>
          </cell>
          <cell r="D201" t="str">
            <v>J0005-DR-XS</v>
          </cell>
          <cell r="E201" t="str">
            <v>403-1127014-202231544</v>
          </cell>
          <cell r="F201" t="str">
            <v>Western Dress</v>
          </cell>
          <cell r="G201" t="str">
            <v>XS</v>
          </cell>
          <cell r="H201">
            <v>1</v>
          </cell>
          <cell r="I201">
            <v>899</v>
          </cell>
          <cell r="J201">
            <v>248001</v>
          </cell>
        </row>
        <row r="202">
          <cell r="A202">
            <v>44685</v>
          </cell>
          <cell r="B202" t="str">
            <v>Shipped - Delivered to Buyer</v>
          </cell>
          <cell r="C202" t="str">
            <v>JNE3798</v>
          </cell>
          <cell r="D202" t="str">
            <v>JNE3798-KR-M</v>
          </cell>
          <cell r="E202" t="str">
            <v>408-3875102-8224346</v>
          </cell>
          <cell r="F202" t="str">
            <v>Western Dress</v>
          </cell>
          <cell r="G202" t="str">
            <v>M</v>
          </cell>
          <cell r="H202">
            <v>1</v>
          </cell>
          <cell r="I202">
            <v>715</v>
          </cell>
          <cell r="J202">
            <v>533201</v>
          </cell>
        </row>
        <row r="203">
          <cell r="A203">
            <v>44685</v>
          </cell>
          <cell r="B203" t="str">
            <v>Shipped - Delivered to Buyer</v>
          </cell>
          <cell r="C203" t="str">
            <v>J0005</v>
          </cell>
          <cell r="D203" t="str">
            <v>J0005-DR-S</v>
          </cell>
          <cell r="E203" t="str">
            <v>171-6471900-6985110</v>
          </cell>
          <cell r="F203" t="str">
            <v>Western Dress</v>
          </cell>
          <cell r="G203" t="str">
            <v>S</v>
          </cell>
          <cell r="H203">
            <v>1</v>
          </cell>
          <cell r="I203">
            <v>899</v>
          </cell>
          <cell r="J203">
            <v>413106</v>
          </cell>
        </row>
        <row r="204">
          <cell r="A204">
            <v>44685</v>
          </cell>
          <cell r="B204" t="str">
            <v>Shipped - Delivered to Buyer</v>
          </cell>
          <cell r="C204" t="str">
            <v>JNE3706</v>
          </cell>
          <cell r="D204" t="str">
            <v>JNE3706-DR-XS</v>
          </cell>
          <cell r="E204" t="str">
            <v>406-0268913-2989939</v>
          </cell>
          <cell r="F204" t="str">
            <v>Western Dress</v>
          </cell>
          <cell r="G204" t="str">
            <v>XS</v>
          </cell>
          <cell r="H204">
            <v>1</v>
          </cell>
          <cell r="I204">
            <v>413</v>
          </cell>
          <cell r="J204">
            <v>680620</v>
          </cell>
        </row>
        <row r="205">
          <cell r="A205">
            <v>44685</v>
          </cell>
          <cell r="B205" t="str">
            <v>Shipped - Delivered to Buyer</v>
          </cell>
          <cell r="C205" t="str">
            <v>JNE3800</v>
          </cell>
          <cell r="D205" t="str">
            <v>JNE3800-KR-A-XXXL</v>
          </cell>
          <cell r="E205" t="str">
            <v>171-0797698-6269114</v>
          </cell>
          <cell r="F205" t="str">
            <v>Western Dress</v>
          </cell>
          <cell r="G205" t="str">
            <v>3XL</v>
          </cell>
          <cell r="H205">
            <v>1</v>
          </cell>
          <cell r="I205">
            <v>761</v>
          </cell>
          <cell r="J205">
            <v>180001</v>
          </cell>
        </row>
        <row r="206">
          <cell r="A206">
            <v>44685</v>
          </cell>
          <cell r="B206" t="str">
            <v>Shipped - Delivered to Buyer</v>
          </cell>
          <cell r="C206" t="str">
            <v>JNE3798</v>
          </cell>
          <cell r="D206" t="str">
            <v>JNE3798-KR-L</v>
          </cell>
          <cell r="E206" t="str">
            <v>402-0422784-9307507</v>
          </cell>
          <cell r="F206" t="str">
            <v>Western Dress</v>
          </cell>
          <cell r="G206" t="str">
            <v>L</v>
          </cell>
          <cell r="H206">
            <v>1</v>
          </cell>
          <cell r="I206">
            <v>715</v>
          </cell>
          <cell r="J206">
            <v>670643</v>
          </cell>
        </row>
        <row r="207">
          <cell r="A207">
            <v>44685</v>
          </cell>
          <cell r="B207" t="str">
            <v>Shipped - Delivered to Buyer</v>
          </cell>
          <cell r="C207" t="str">
            <v>JNE3706</v>
          </cell>
          <cell r="D207" t="str">
            <v>JNE3706-DR-L</v>
          </cell>
          <cell r="E207" t="str">
            <v>408-9985900-5709104</v>
          </cell>
          <cell r="F207" t="str">
            <v>Western Dress</v>
          </cell>
          <cell r="G207" t="str">
            <v>L</v>
          </cell>
          <cell r="H207">
            <v>1</v>
          </cell>
          <cell r="I207">
            <v>399</v>
          </cell>
          <cell r="J207">
            <v>124507</v>
          </cell>
        </row>
        <row r="208">
          <cell r="A208">
            <v>44685</v>
          </cell>
          <cell r="B208" t="str">
            <v>Shipped - Delivered to Buyer</v>
          </cell>
          <cell r="C208" t="str">
            <v>J0212</v>
          </cell>
          <cell r="D208" t="str">
            <v>J0212-DR-XXXL</v>
          </cell>
          <cell r="E208" t="str">
            <v>402-6939544-5985936</v>
          </cell>
          <cell r="F208" t="str">
            <v>Ethnic Dress</v>
          </cell>
          <cell r="G208" t="str">
            <v>3XL</v>
          </cell>
          <cell r="H208">
            <v>1</v>
          </cell>
          <cell r="I208">
            <v>1099</v>
          </cell>
          <cell r="J208">
            <v>134112</v>
          </cell>
        </row>
        <row r="209">
          <cell r="A209">
            <v>44840</v>
          </cell>
          <cell r="B209" t="str">
            <v>Shipped - Delivered to Buyer</v>
          </cell>
          <cell r="C209" t="str">
            <v>J0157</v>
          </cell>
          <cell r="D209" t="str">
            <v>J0157-DR-XL</v>
          </cell>
          <cell r="E209" t="str">
            <v>406-4460173-5117935</v>
          </cell>
          <cell r="F209" t="str">
            <v>Western Dress</v>
          </cell>
          <cell r="G209" t="str">
            <v>XL</v>
          </cell>
          <cell r="H209">
            <v>1</v>
          </cell>
          <cell r="I209">
            <v>908</v>
          </cell>
          <cell r="J209">
            <v>249137</v>
          </cell>
        </row>
        <row r="210">
          <cell r="A210">
            <v>44779</v>
          </cell>
          <cell r="B210" t="str">
            <v>Shipped - Delivered to Buyer</v>
          </cell>
          <cell r="C210" t="str">
            <v>J0157</v>
          </cell>
          <cell r="D210" t="str">
            <v>J0157-DR-XL</v>
          </cell>
          <cell r="E210" t="str">
            <v>407-0787863-1652330</v>
          </cell>
          <cell r="F210" t="str">
            <v>Western Dress</v>
          </cell>
          <cell r="G210" t="str">
            <v>XL</v>
          </cell>
          <cell r="H210">
            <v>1</v>
          </cell>
          <cell r="I210">
            <v>908</v>
          </cell>
          <cell r="J210">
            <v>380013</v>
          </cell>
        </row>
        <row r="211">
          <cell r="A211">
            <v>44685</v>
          </cell>
          <cell r="B211" t="str">
            <v>Shipped - Delivered to Buyer</v>
          </cell>
          <cell r="C211" t="str">
            <v>JNE3800</v>
          </cell>
          <cell r="D211" t="str">
            <v>JNE3800-KR-XXL</v>
          </cell>
          <cell r="E211" t="str">
            <v>402-8312059-6837135</v>
          </cell>
          <cell r="F211" t="str">
            <v>Western Dress</v>
          </cell>
          <cell r="G211" t="str">
            <v>XXL</v>
          </cell>
          <cell r="H211">
            <v>1</v>
          </cell>
          <cell r="I211">
            <v>761</v>
          </cell>
          <cell r="J211">
            <v>682301</v>
          </cell>
        </row>
        <row r="212">
          <cell r="A212">
            <v>44685</v>
          </cell>
          <cell r="B212" t="str">
            <v>Shipped - Delivered to Buyer</v>
          </cell>
          <cell r="C212" t="str">
            <v>JNE3798</v>
          </cell>
          <cell r="D212" t="str">
            <v>JNE3798-KR-M</v>
          </cell>
          <cell r="E212" t="str">
            <v>402-4310756-2767549</v>
          </cell>
          <cell r="F212" t="str">
            <v>Western Dress</v>
          </cell>
          <cell r="G212" t="str">
            <v>M</v>
          </cell>
          <cell r="H212">
            <v>1</v>
          </cell>
          <cell r="I212">
            <v>715</v>
          </cell>
          <cell r="J212">
            <v>523316</v>
          </cell>
        </row>
        <row r="213">
          <cell r="A213">
            <v>44685</v>
          </cell>
          <cell r="B213" t="str">
            <v>Shipped - Delivered to Buyer</v>
          </cell>
          <cell r="C213" t="str">
            <v>JNE3625</v>
          </cell>
          <cell r="D213" t="str">
            <v>JNE3625-DR-XXXL</v>
          </cell>
          <cell r="E213" t="str">
            <v>403-8914974-2406719</v>
          </cell>
          <cell r="F213" t="str">
            <v>Western Dress</v>
          </cell>
          <cell r="G213" t="str">
            <v>3XL</v>
          </cell>
          <cell r="H213">
            <v>1</v>
          </cell>
          <cell r="I213">
            <v>473</v>
          </cell>
          <cell r="J213">
            <v>380054</v>
          </cell>
        </row>
        <row r="214">
          <cell r="A214">
            <v>44685</v>
          </cell>
          <cell r="B214" t="str">
            <v>Shipped - Delivered to Buyer</v>
          </cell>
          <cell r="C214" t="str">
            <v>JNE3798</v>
          </cell>
          <cell r="D214" t="str">
            <v>JNE3798-KR-M</v>
          </cell>
          <cell r="E214" t="str">
            <v>406-0073784-3559527</v>
          </cell>
          <cell r="F214" t="str">
            <v>Western Dress</v>
          </cell>
          <cell r="G214" t="str">
            <v>M</v>
          </cell>
          <cell r="H214">
            <v>1</v>
          </cell>
          <cell r="I214">
            <v>715</v>
          </cell>
          <cell r="J214">
            <v>700059</v>
          </cell>
        </row>
        <row r="215">
          <cell r="A215">
            <v>44685</v>
          </cell>
          <cell r="B215" t="str">
            <v>Shipped - Delivered to Buyer</v>
          </cell>
          <cell r="C215" t="str">
            <v>JNE3800</v>
          </cell>
          <cell r="D215" t="str">
            <v>JNE3800-KR-S</v>
          </cell>
          <cell r="E215" t="str">
            <v>405-6555171-1820332</v>
          </cell>
          <cell r="F215" t="str">
            <v>Western Dress</v>
          </cell>
          <cell r="G215" t="str">
            <v>S</v>
          </cell>
          <cell r="H215">
            <v>1</v>
          </cell>
          <cell r="I215">
            <v>761</v>
          </cell>
          <cell r="J215">
            <v>110096</v>
          </cell>
        </row>
        <row r="216">
          <cell r="A216">
            <v>44685</v>
          </cell>
          <cell r="B216" t="str">
            <v>Shipped - Delivered to Buyer</v>
          </cell>
          <cell r="C216" t="str">
            <v>JNE3798</v>
          </cell>
          <cell r="D216" t="str">
            <v>JNE3798-KR-M</v>
          </cell>
          <cell r="E216" t="str">
            <v>406-6936978-2566719</v>
          </cell>
          <cell r="F216" t="str">
            <v>Western Dress</v>
          </cell>
          <cell r="G216" t="str">
            <v>M</v>
          </cell>
          <cell r="H216">
            <v>1</v>
          </cell>
          <cell r="I216">
            <v>715</v>
          </cell>
          <cell r="J216">
            <v>131028</v>
          </cell>
        </row>
        <row r="217">
          <cell r="A217">
            <v>44655</v>
          </cell>
          <cell r="B217" t="str">
            <v>Shipped - Delivered to Buyer</v>
          </cell>
          <cell r="C217" t="str">
            <v>JNE3706</v>
          </cell>
          <cell r="D217" t="str">
            <v>JNE3706-DR-M</v>
          </cell>
          <cell r="E217" t="str">
            <v>406-7022692-9260306</v>
          </cell>
          <cell r="F217" t="str">
            <v>Western Dress</v>
          </cell>
          <cell r="G217" t="str">
            <v>M</v>
          </cell>
          <cell r="H217">
            <v>1</v>
          </cell>
          <cell r="I217">
            <v>399</v>
          </cell>
          <cell r="J217">
            <v>690513</v>
          </cell>
        </row>
        <row r="218">
          <cell r="A218">
            <v>44655</v>
          </cell>
          <cell r="B218" t="str">
            <v>Shipped - Delivered to Buyer</v>
          </cell>
          <cell r="C218" t="str">
            <v>JNE3870</v>
          </cell>
          <cell r="D218" t="str">
            <v>JNE3870-DR-XXL</v>
          </cell>
          <cell r="E218" t="str">
            <v>408-7479923-5471552</v>
          </cell>
          <cell r="F218" t="str">
            <v>Western Dress</v>
          </cell>
          <cell r="G218" t="str">
            <v>XXL</v>
          </cell>
          <cell r="H218">
            <v>1</v>
          </cell>
          <cell r="I218">
            <v>998</v>
          </cell>
          <cell r="J218">
            <v>680012</v>
          </cell>
        </row>
        <row r="219">
          <cell r="A219">
            <v>44655</v>
          </cell>
          <cell r="B219" t="str">
            <v>Shipped - Delivered to Buyer</v>
          </cell>
          <cell r="C219" t="str">
            <v>J0341</v>
          </cell>
          <cell r="D219" t="str">
            <v>J0341-DR-M</v>
          </cell>
          <cell r="E219" t="str">
            <v>171-4574313-9453114</v>
          </cell>
          <cell r="F219" t="str">
            <v>Western Dress</v>
          </cell>
          <cell r="G219" t="str">
            <v>M</v>
          </cell>
          <cell r="H219">
            <v>1</v>
          </cell>
          <cell r="I219">
            <v>1033</v>
          </cell>
          <cell r="J219">
            <v>411021</v>
          </cell>
        </row>
        <row r="220">
          <cell r="A220">
            <v>44655</v>
          </cell>
          <cell r="B220" t="str">
            <v>Shipped - Delivered to Buyer</v>
          </cell>
          <cell r="C220" t="str">
            <v>JNE3800</v>
          </cell>
          <cell r="D220" t="str">
            <v>JNE3800-KR-A-L</v>
          </cell>
          <cell r="E220" t="str">
            <v>405-9874380-4229959</v>
          </cell>
          <cell r="F220" t="str">
            <v>Western Dress</v>
          </cell>
          <cell r="G220" t="str">
            <v>L</v>
          </cell>
          <cell r="H220">
            <v>1</v>
          </cell>
          <cell r="I220">
            <v>761</v>
          </cell>
          <cell r="J220">
            <v>248001</v>
          </cell>
        </row>
        <row r="221">
          <cell r="A221">
            <v>44655</v>
          </cell>
          <cell r="B221" t="str">
            <v>Shipped - Delivered to Buyer</v>
          </cell>
          <cell r="C221" t="str">
            <v>JNE3798</v>
          </cell>
          <cell r="D221" t="str">
            <v>JNE3798-KR-A-M</v>
          </cell>
          <cell r="E221" t="str">
            <v>405-9874380-4229959</v>
          </cell>
          <cell r="F221" t="str">
            <v>Western Dress</v>
          </cell>
          <cell r="G221" t="str">
            <v>M</v>
          </cell>
          <cell r="H221">
            <v>1</v>
          </cell>
          <cell r="I221">
            <v>761</v>
          </cell>
          <cell r="J221">
            <v>248001</v>
          </cell>
        </row>
        <row r="222">
          <cell r="A222">
            <v>44655</v>
          </cell>
          <cell r="B222" t="str">
            <v>Shipped - Delivered to Buyer</v>
          </cell>
          <cell r="C222" t="str">
            <v>JNE3800</v>
          </cell>
          <cell r="D222" t="str">
            <v>JNE3800-KR-A-XXXL</v>
          </cell>
          <cell r="E222" t="str">
            <v>407-4082608-6248304</v>
          </cell>
          <cell r="F222" t="str">
            <v>Western Dress</v>
          </cell>
          <cell r="G222" t="str">
            <v>3XL</v>
          </cell>
          <cell r="H222">
            <v>1</v>
          </cell>
          <cell r="I222">
            <v>761</v>
          </cell>
          <cell r="J222">
            <v>400002</v>
          </cell>
        </row>
        <row r="223">
          <cell r="A223">
            <v>44899</v>
          </cell>
          <cell r="B223" t="str">
            <v>Shipped - Delivered to Buyer</v>
          </cell>
          <cell r="C223" t="str">
            <v>J0005</v>
          </cell>
          <cell r="D223" t="str">
            <v>J0005-DR-XL</v>
          </cell>
          <cell r="E223" t="str">
            <v>406-5836547-3208327</v>
          </cell>
          <cell r="F223" t="str">
            <v>Western Dress</v>
          </cell>
          <cell r="G223" t="str">
            <v>XL</v>
          </cell>
          <cell r="H223">
            <v>1</v>
          </cell>
          <cell r="I223">
            <v>899</v>
          </cell>
          <cell r="J223">
            <v>500028</v>
          </cell>
        </row>
        <row r="224">
          <cell r="A224">
            <v>44839</v>
          </cell>
          <cell r="B224" t="str">
            <v>Shipped - Delivered to Buyer</v>
          </cell>
          <cell r="C224" t="str">
            <v>J0152</v>
          </cell>
          <cell r="D224" t="str">
            <v>J0152-DR-XL</v>
          </cell>
          <cell r="E224" t="str">
            <v>402-3950160-3035511</v>
          </cell>
          <cell r="F224" t="str">
            <v>Western Dress</v>
          </cell>
          <cell r="G224" t="str">
            <v>XL</v>
          </cell>
          <cell r="H224">
            <v>1</v>
          </cell>
          <cell r="I224">
            <v>899</v>
          </cell>
          <cell r="J224">
            <v>682036</v>
          </cell>
        </row>
        <row r="225">
          <cell r="A225">
            <v>44655</v>
          </cell>
          <cell r="B225" t="str">
            <v>Shipped - Delivered to Buyer</v>
          </cell>
          <cell r="C225" t="str">
            <v>JNE3800</v>
          </cell>
          <cell r="D225" t="str">
            <v>JNE3800-KR-A-L</v>
          </cell>
          <cell r="E225" t="str">
            <v>408-4428779-1075541</v>
          </cell>
          <cell r="F225" t="str">
            <v>Western Dress</v>
          </cell>
          <cell r="G225" t="str">
            <v>L</v>
          </cell>
          <cell r="H225">
            <v>1</v>
          </cell>
          <cell r="I225">
            <v>761</v>
          </cell>
          <cell r="J225">
            <v>380059</v>
          </cell>
        </row>
        <row r="226">
          <cell r="A226">
            <v>44655</v>
          </cell>
          <cell r="B226" t="str">
            <v>Shipped - Delivered to Buyer</v>
          </cell>
          <cell r="C226" t="str">
            <v>JNE3800</v>
          </cell>
          <cell r="D226" t="str">
            <v>JNE3800-KR-XXXL</v>
          </cell>
          <cell r="E226" t="str">
            <v>403-3686516-0655522</v>
          </cell>
          <cell r="F226" t="str">
            <v>Western Dress</v>
          </cell>
          <cell r="G226" t="str">
            <v>3XL</v>
          </cell>
          <cell r="H226">
            <v>1</v>
          </cell>
          <cell r="I226">
            <v>761</v>
          </cell>
          <cell r="J226">
            <v>620021</v>
          </cell>
        </row>
        <row r="227">
          <cell r="A227">
            <v>44655</v>
          </cell>
          <cell r="B227" t="str">
            <v>Shipped - Delivered to Buyer</v>
          </cell>
          <cell r="C227" t="str">
            <v>JNE3706</v>
          </cell>
          <cell r="D227" t="str">
            <v>JNE3706-DR-XS</v>
          </cell>
          <cell r="E227" t="str">
            <v>406-3157796-1651517</v>
          </cell>
          <cell r="F227" t="str">
            <v>Western Dress</v>
          </cell>
          <cell r="G227" t="str">
            <v>XS</v>
          </cell>
          <cell r="H227">
            <v>1</v>
          </cell>
          <cell r="I227">
            <v>399</v>
          </cell>
          <cell r="J227">
            <v>201301</v>
          </cell>
        </row>
        <row r="228">
          <cell r="A228">
            <v>44655</v>
          </cell>
          <cell r="B228" t="str">
            <v>Shipped - Delivered to Buyer</v>
          </cell>
          <cell r="C228" t="str">
            <v>J0395</v>
          </cell>
          <cell r="D228" t="str">
            <v>J0395-DR-XXL</v>
          </cell>
          <cell r="E228" t="str">
            <v>402-0226384-8738726</v>
          </cell>
          <cell r="F228" t="str">
            <v>Western Dress</v>
          </cell>
          <cell r="G228" t="str">
            <v>XXL</v>
          </cell>
          <cell r="H228">
            <v>1</v>
          </cell>
          <cell r="I228">
            <v>1196</v>
          </cell>
          <cell r="J228">
            <v>700029</v>
          </cell>
        </row>
        <row r="229">
          <cell r="A229">
            <v>44655</v>
          </cell>
          <cell r="B229" t="str">
            <v>Shipped - Delivered to Buyer</v>
          </cell>
          <cell r="C229" t="str">
            <v>JNE3800</v>
          </cell>
          <cell r="D229" t="str">
            <v>JNE3800-KR-A-XXXL</v>
          </cell>
          <cell r="E229" t="str">
            <v>406-3146498-7149151</v>
          </cell>
          <cell r="F229" t="str">
            <v>Western Dress</v>
          </cell>
          <cell r="G229" t="str">
            <v>3XL</v>
          </cell>
          <cell r="H229">
            <v>1</v>
          </cell>
          <cell r="I229">
            <v>761</v>
          </cell>
          <cell r="J229">
            <v>495677</v>
          </cell>
        </row>
        <row r="230">
          <cell r="A230">
            <v>44655</v>
          </cell>
          <cell r="B230" t="str">
            <v>Shipped - Delivered to Buyer</v>
          </cell>
          <cell r="C230" t="str">
            <v>J0341</v>
          </cell>
          <cell r="D230" t="str">
            <v>J0341-DR-M</v>
          </cell>
          <cell r="E230" t="str">
            <v>171-5903984-0305110</v>
          </cell>
          <cell r="F230" t="str">
            <v>Western Dress</v>
          </cell>
          <cell r="G230" t="str">
            <v>M</v>
          </cell>
          <cell r="H230">
            <v>1</v>
          </cell>
          <cell r="I230">
            <v>1033</v>
          </cell>
          <cell r="J230">
            <v>360004</v>
          </cell>
        </row>
        <row r="231">
          <cell r="A231">
            <v>44809</v>
          </cell>
          <cell r="B231" t="str">
            <v>Shipped - Delivered to Buyer</v>
          </cell>
          <cell r="C231" t="str">
            <v>J0005</v>
          </cell>
          <cell r="D231" t="str">
            <v>J0005-DR-XL</v>
          </cell>
          <cell r="E231" t="str">
            <v>408-4299454-4622723</v>
          </cell>
          <cell r="F231" t="str">
            <v>Western Dress</v>
          </cell>
          <cell r="G231" t="str">
            <v>XL</v>
          </cell>
          <cell r="H231">
            <v>1</v>
          </cell>
          <cell r="I231">
            <v>899</v>
          </cell>
          <cell r="J231">
            <v>226016</v>
          </cell>
        </row>
        <row r="232">
          <cell r="A232">
            <v>44624</v>
          </cell>
          <cell r="B232" t="str">
            <v>Shipped - Delivered to Buyer</v>
          </cell>
          <cell r="C232" t="str">
            <v>BL104</v>
          </cell>
          <cell r="D232" t="str">
            <v>BL104-XXL</v>
          </cell>
          <cell r="E232" t="str">
            <v>404-3529376-1809152</v>
          </cell>
          <cell r="F232" t="str">
            <v>Blouse</v>
          </cell>
          <cell r="G232" t="str">
            <v>XXL</v>
          </cell>
          <cell r="H232">
            <v>1</v>
          </cell>
          <cell r="I232">
            <v>493</v>
          </cell>
          <cell r="J232">
            <v>560029</v>
          </cell>
        </row>
        <row r="233">
          <cell r="A233">
            <v>44624</v>
          </cell>
          <cell r="B233" t="str">
            <v>Shipped - Delivered to Buyer</v>
          </cell>
          <cell r="C233" t="str">
            <v>JNE3798</v>
          </cell>
          <cell r="D233" t="str">
            <v>JNE3798-KR-M</v>
          </cell>
          <cell r="E233" t="str">
            <v>406-6397577-5479515</v>
          </cell>
          <cell r="F233" t="str">
            <v>Western Dress</v>
          </cell>
          <cell r="G233" t="str">
            <v>M</v>
          </cell>
          <cell r="H233">
            <v>1</v>
          </cell>
          <cell r="I233">
            <v>715</v>
          </cell>
          <cell r="J233">
            <v>530040</v>
          </cell>
        </row>
        <row r="234">
          <cell r="A234">
            <v>44778</v>
          </cell>
          <cell r="B234" t="str">
            <v>Shipped - Delivered to Buyer</v>
          </cell>
          <cell r="C234" t="str">
            <v>J0005</v>
          </cell>
          <cell r="D234" t="str">
            <v>J0005-DR-XL</v>
          </cell>
          <cell r="E234" t="str">
            <v>408-0343457-8432365</v>
          </cell>
          <cell r="F234" t="str">
            <v>Western Dress</v>
          </cell>
          <cell r="G234" t="str">
            <v>XL</v>
          </cell>
          <cell r="H234">
            <v>1</v>
          </cell>
          <cell r="I234">
            <v>899</v>
          </cell>
          <cell r="J234">
            <v>201011</v>
          </cell>
        </row>
        <row r="235">
          <cell r="A235">
            <v>44778</v>
          </cell>
          <cell r="B235" t="str">
            <v>Shipped - Delivered to Buyer</v>
          </cell>
          <cell r="C235" t="str">
            <v>J0005</v>
          </cell>
          <cell r="D235" t="str">
            <v>J0005-DR-XL</v>
          </cell>
          <cell r="E235" t="str">
            <v>405-1056837-0070719</v>
          </cell>
          <cell r="F235" t="str">
            <v>Western Dress</v>
          </cell>
          <cell r="G235" t="str">
            <v>XL</v>
          </cell>
          <cell r="H235">
            <v>1</v>
          </cell>
          <cell r="I235">
            <v>899</v>
          </cell>
          <cell r="J235">
            <v>413006</v>
          </cell>
        </row>
        <row r="236">
          <cell r="A236">
            <v>44686</v>
          </cell>
          <cell r="B236" t="str">
            <v>Shipped - Delivered to Buyer</v>
          </cell>
          <cell r="C236" t="str">
            <v>J0005</v>
          </cell>
          <cell r="D236" t="str">
            <v>J0005-DR-XL</v>
          </cell>
          <cell r="E236" t="str">
            <v>408-4371959-5785121</v>
          </cell>
          <cell r="F236" t="str">
            <v>Western Dress</v>
          </cell>
          <cell r="G236" t="str">
            <v>XL</v>
          </cell>
          <cell r="H236">
            <v>1</v>
          </cell>
          <cell r="I236">
            <v>899</v>
          </cell>
          <cell r="J236">
            <v>560032</v>
          </cell>
        </row>
        <row r="237">
          <cell r="A237">
            <v>44624</v>
          </cell>
          <cell r="B237" t="str">
            <v>Shipped - Delivered to Buyer</v>
          </cell>
          <cell r="C237" t="str">
            <v>J0209</v>
          </cell>
          <cell r="D237" t="str">
            <v>J0209-DR-L</v>
          </cell>
          <cell r="E237" t="str">
            <v>402-1769286-1392333</v>
          </cell>
          <cell r="F237" t="str">
            <v>Ethnic Dress</v>
          </cell>
          <cell r="G237" t="str">
            <v>L</v>
          </cell>
          <cell r="H237">
            <v>1</v>
          </cell>
          <cell r="I237">
            <v>998</v>
          </cell>
          <cell r="J237">
            <v>131029</v>
          </cell>
        </row>
        <row r="238">
          <cell r="A238">
            <v>44624</v>
          </cell>
          <cell r="B238" t="str">
            <v>Shipped - Returned to Seller</v>
          </cell>
          <cell r="C238" t="str">
            <v>J0219</v>
          </cell>
          <cell r="D238" t="str">
            <v>J0219-BL-XXL</v>
          </cell>
          <cell r="E238" t="str">
            <v>402-2523336-3817902</v>
          </cell>
          <cell r="F238" t="str">
            <v>Blouse</v>
          </cell>
          <cell r="G238" t="str">
            <v>XXL</v>
          </cell>
          <cell r="H238">
            <v>1</v>
          </cell>
          <cell r="I238">
            <v>869</v>
          </cell>
          <cell r="J238">
            <v>395007</v>
          </cell>
        </row>
        <row r="239">
          <cell r="A239">
            <v>44624</v>
          </cell>
          <cell r="B239" t="str">
            <v>Shipped - Delivered to Buyer</v>
          </cell>
          <cell r="C239" t="str">
            <v>JNE3800</v>
          </cell>
          <cell r="D239" t="str">
            <v>JNE3800-KR-XXL</v>
          </cell>
          <cell r="E239" t="str">
            <v>406-7318479-5334701</v>
          </cell>
          <cell r="F239" t="str">
            <v>Western Dress</v>
          </cell>
          <cell r="G239" t="str">
            <v>XXL</v>
          </cell>
          <cell r="H239">
            <v>1</v>
          </cell>
          <cell r="I239">
            <v>761</v>
          </cell>
          <cell r="J239">
            <v>474001</v>
          </cell>
        </row>
        <row r="240">
          <cell r="A240">
            <v>44686</v>
          </cell>
          <cell r="B240" t="str">
            <v>Shipped - Delivered to Buyer</v>
          </cell>
          <cell r="C240" t="str">
            <v>J0005</v>
          </cell>
          <cell r="D240" t="str">
            <v>J0005-DR-XL</v>
          </cell>
          <cell r="E240" t="str">
            <v>405-0598876-1792316</v>
          </cell>
          <cell r="F240" t="str">
            <v>Western Dress</v>
          </cell>
          <cell r="G240" t="str">
            <v>XL</v>
          </cell>
          <cell r="H240">
            <v>1</v>
          </cell>
          <cell r="I240">
            <v>899</v>
          </cell>
          <cell r="J240">
            <v>560082</v>
          </cell>
        </row>
        <row r="241">
          <cell r="A241">
            <v>44624</v>
          </cell>
          <cell r="B241" t="str">
            <v>Shipped - Delivered to Buyer</v>
          </cell>
          <cell r="C241" t="str">
            <v>JNE3706</v>
          </cell>
          <cell r="D241" t="str">
            <v>JNE3706-DR-M</v>
          </cell>
          <cell r="E241" t="str">
            <v>171-2044117-2483512</v>
          </cell>
          <cell r="F241" t="str">
            <v>Western Dress</v>
          </cell>
          <cell r="G241" t="str">
            <v>M</v>
          </cell>
          <cell r="H241">
            <v>1</v>
          </cell>
          <cell r="I241">
            <v>399</v>
          </cell>
          <cell r="J241">
            <v>560005</v>
          </cell>
        </row>
        <row r="242">
          <cell r="A242">
            <v>44656</v>
          </cell>
          <cell r="B242" t="str">
            <v>Shipped - Delivered to Buyer</v>
          </cell>
          <cell r="C242" t="str">
            <v>J0005</v>
          </cell>
          <cell r="D242" t="str">
            <v>J0005-DR-XL</v>
          </cell>
          <cell r="E242" t="str">
            <v>405-1518094-8122700</v>
          </cell>
          <cell r="F242" t="str">
            <v>Western Dress</v>
          </cell>
          <cell r="G242" t="str">
            <v>XL</v>
          </cell>
          <cell r="H242">
            <v>1</v>
          </cell>
          <cell r="I242">
            <v>899</v>
          </cell>
          <cell r="J242">
            <v>523002</v>
          </cell>
        </row>
        <row r="243">
          <cell r="A243">
            <v>44624</v>
          </cell>
          <cell r="B243" t="str">
            <v>Shipped - Delivered to Buyer</v>
          </cell>
          <cell r="C243" t="str">
            <v>BL099</v>
          </cell>
          <cell r="D243" t="str">
            <v>BL099-L</v>
          </cell>
          <cell r="E243" t="str">
            <v>171-5605037-9248335</v>
          </cell>
          <cell r="F243" t="str">
            <v>Blouse</v>
          </cell>
          <cell r="G243" t="str">
            <v>L</v>
          </cell>
          <cell r="H243">
            <v>1</v>
          </cell>
          <cell r="I243">
            <v>259</v>
          </cell>
          <cell r="J243">
            <v>400025</v>
          </cell>
        </row>
        <row r="244">
          <cell r="A244">
            <v>44624</v>
          </cell>
          <cell r="B244" t="str">
            <v>Shipped - Delivered to Buyer</v>
          </cell>
          <cell r="C244" t="str">
            <v>JNE3798</v>
          </cell>
          <cell r="D244" t="str">
            <v>JNE3798-KR-M</v>
          </cell>
          <cell r="E244" t="str">
            <v>408-3381857-0421115</v>
          </cell>
          <cell r="F244" t="str">
            <v>Western Dress</v>
          </cell>
          <cell r="G244" t="str">
            <v>M</v>
          </cell>
          <cell r="H244">
            <v>1</v>
          </cell>
          <cell r="I244">
            <v>715</v>
          </cell>
          <cell r="J244">
            <v>503212</v>
          </cell>
        </row>
        <row r="245">
          <cell r="A245">
            <v>44624</v>
          </cell>
          <cell r="B245" t="str">
            <v>Shipped - Delivered to Buyer</v>
          </cell>
          <cell r="C245" t="str">
            <v>JNE3869</v>
          </cell>
          <cell r="D245" t="str">
            <v>JNE3869-DR-XXL</v>
          </cell>
          <cell r="E245" t="str">
            <v>408-7929552-7076310</v>
          </cell>
          <cell r="F245" t="str">
            <v>Western Dress</v>
          </cell>
          <cell r="G245" t="str">
            <v>XXL</v>
          </cell>
          <cell r="H245">
            <v>1</v>
          </cell>
          <cell r="I245">
            <v>998</v>
          </cell>
          <cell r="J245">
            <v>400097</v>
          </cell>
        </row>
        <row r="246">
          <cell r="A246">
            <v>44624</v>
          </cell>
          <cell r="B246" t="str">
            <v>Shipped - Delivered to Buyer</v>
          </cell>
          <cell r="C246" t="str">
            <v>JNE3798</v>
          </cell>
          <cell r="D246" t="str">
            <v>JNE3798-KR-S</v>
          </cell>
          <cell r="E246" t="str">
            <v>408-9926700-8633134</v>
          </cell>
          <cell r="F246" t="str">
            <v>Western Dress</v>
          </cell>
          <cell r="G246" t="str">
            <v>S</v>
          </cell>
          <cell r="H246">
            <v>1</v>
          </cell>
          <cell r="I246">
            <v>715</v>
          </cell>
          <cell r="J246">
            <v>641035</v>
          </cell>
        </row>
        <row r="247">
          <cell r="A247">
            <v>44624</v>
          </cell>
          <cell r="B247" t="str">
            <v>Shipped - Delivered to Buyer</v>
          </cell>
          <cell r="C247" t="str">
            <v>JNE3869</v>
          </cell>
          <cell r="D247" t="str">
            <v>JNE3869-DR-XXXL</v>
          </cell>
          <cell r="E247" t="str">
            <v>408-8610194-3493928</v>
          </cell>
          <cell r="F247" t="str">
            <v>Western Dress</v>
          </cell>
          <cell r="G247" t="str">
            <v>3XL</v>
          </cell>
          <cell r="H247">
            <v>1</v>
          </cell>
          <cell r="I247">
            <v>998</v>
          </cell>
          <cell r="J247">
            <v>110075</v>
          </cell>
        </row>
        <row r="248">
          <cell r="A248">
            <v>44624</v>
          </cell>
          <cell r="B248" t="str">
            <v>Shipped - Delivered to Buyer</v>
          </cell>
          <cell r="C248" t="str">
            <v>JNE3870</v>
          </cell>
          <cell r="D248" t="str">
            <v>JNE3870-DR-XXXL</v>
          </cell>
          <cell r="E248" t="str">
            <v>404-5818181-2194761</v>
          </cell>
          <cell r="F248" t="str">
            <v>Western Dress</v>
          </cell>
          <cell r="G248" t="str">
            <v>3XL</v>
          </cell>
          <cell r="H248">
            <v>1</v>
          </cell>
          <cell r="I248">
            <v>998</v>
          </cell>
          <cell r="J248">
            <v>507001</v>
          </cell>
        </row>
        <row r="249">
          <cell r="A249">
            <v>44596</v>
          </cell>
          <cell r="B249" t="str">
            <v>Shipped - Delivered to Buyer</v>
          </cell>
          <cell r="C249" t="str">
            <v>JNE3706</v>
          </cell>
          <cell r="D249" t="str">
            <v>JNE3706-DR-L</v>
          </cell>
          <cell r="E249" t="str">
            <v>404-4986192-8218712</v>
          </cell>
          <cell r="F249" t="str">
            <v>Western Dress</v>
          </cell>
          <cell r="G249" t="str">
            <v>L</v>
          </cell>
          <cell r="H249">
            <v>1</v>
          </cell>
          <cell r="I249">
            <v>399</v>
          </cell>
          <cell r="J249">
            <v>700124</v>
          </cell>
        </row>
        <row r="250">
          <cell r="A250">
            <v>44656</v>
          </cell>
          <cell r="B250" t="str">
            <v>Shipped - Delivered to Buyer</v>
          </cell>
          <cell r="C250" t="str">
            <v>J0005</v>
          </cell>
          <cell r="D250" t="str">
            <v>J0005-DR-XL</v>
          </cell>
          <cell r="E250" t="str">
            <v>407-8675974-4001952</v>
          </cell>
          <cell r="F250" t="str">
            <v>Western Dress</v>
          </cell>
          <cell r="G250" t="str">
            <v>XL</v>
          </cell>
          <cell r="H250">
            <v>1</v>
          </cell>
          <cell r="I250">
            <v>899</v>
          </cell>
          <cell r="J250">
            <v>605001</v>
          </cell>
        </row>
        <row r="251">
          <cell r="A251">
            <v>44596</v>
          </cell>
          <cell r="B251" t="str">
            <v>Shipped - Delivered to Buyer</v>
          </cell>
          <cell r="C251" t="str">
            <v>JNE3870</v>
          </cell>
          <cell r="D251" t="str">
            <v>JNE3870-DR-XXL</v>
          </cell>
          <cell r="E251" t="str">
            <v>402-0487627-3255545</v>
          </cell>
          <cell r="F251" t="str">
            <v>Western Dress</v>
          </cell>
          <cell r="G251" t="str">
            <v>XXL</v>
          </cell>
          <cell r="H251">
            <v>1</v>
          </cell>
          <cell r="I251">
            <v>998</v>
          </cell>
          <cell r="J251">
            <v>390022</v>
          </cell>
        </row>
        <row r="252">
          <cell r="A252">
            <v>44596</v>
          </cell>
          <cell r="B252" t="str">
            <v>Shipped - Delivered to Buyer</v>
          </cell>
          <cell r="C252" t="str">
            <v>JNE3798</v>
          </cell>
          <cell r="D252" t="str">
            <v>JNE3798-KR-XXL</v>
          </cell>
          <cell r="E252" t="str">
            <v>406-4427711-8634763</v>
          </cell>
          <cell r="F252" t="str">
            <v>Western Dress</v>
          </cell>
          <cell r="G252" t="str">
            <v>XXL</v>
          </cell>
          <cell r="H252">
            <v>1</v>
          </cell>
          <cell r="I252">
            <v>715</v>
          </cell>
          <cell r="J252">
            <v>110081</v>
          </cell>
        </row>
        <row r="253">
          <cell r="A253">
            <v>44566</v>
          </cell>
          <cell r="B253" t="str">
            <v>Shipped - Delivered to Buyer</v>
          </cell>
          <cell r="C253" t="str">
            <v>J0005</v>
          </cell>
          <cell r="D253" t="str">
            <v>J0005-DR-XL</v>
          </cell>
          <cell r="E253" t="str">
            <v>402-6560166-7413904</v>
          </cell>
          <cell r="F253" t="str">
            <v>Western Dress</v>
          </cell>
          <cell r="G253" t="str">
            <v>XL</v>
          </cell>
          <cell r="H253">
            <v>1</v>
          </cell>
          <cell r="I253">
            <v>899</v>
          </cell>
          <cell r="J253">
            <v>560078</v>
          </cell>
        </row>
        <row r="254">
          <cell r="A254">
            <v>44566</v>
          </cell>
          <cell r="B254" t="str">
            <v>Shipped - Delivered to Buyer</v>
          </cell>
          <cell r="C254" t="str">
            <v>J0005</v>
          </cell>
          <cell r="D254" t="str">
            <v>J0005-DR-XL</v>
          </cell>
          <cell r="E254" t="str">
            <v>406-0573548-4495540</v>
          </cell>
          <cell r="F254" t="str">
            <v>Western Dress</v>
          </cell>
          <cell r="G254" t="str">
            <v>XL</v>
          </cell>
          <cell r="H254">
            <v>1</v>
          </cell>
          <cell r="I254">
            <v>899</v>
          </cell>
          <cell r="J254">
            <v>641004</v>
          </cell>
        </row>
        <row r="255">
          <cell r="A255">
            <v>44596</v>
          </cell>
          <cell r="B255" t="str">
            <v>Shipped - Delivered to Buyer</v>
          </cell>
          <cell r="C255" t="str">
            <v>JNE3625</v>
          </cell>
          <cell r="D255" t="str">
            <v>JNE3625-DR-XXXL</v>
          </cell>
          <cell r="E255" t="str">
            <v>405-7943249-2302711</v>
          </cell>
          <cell r="F255" t="str">
            <v>Western Dress</v>
          </cell>
          <cell r="G255" t="str">
            <v>3XL</v>
          </cell>
          <cell r="H255">
            <v>1</v>
          </cell>
          <cell r="I255">
            <v>473</v>
          </cell>
          <cell r="J255">
            <v>600106</v>
          </cell>
        </row>
        <row r="256">
          <cell r="A256">
            <v>44596</v>
          </cell>
          <cell r="B256" t="str">
            <v>Shipped - Returned to Seller</v>
          </cell>
          <cell r="C256" t="str">
            <v>JNE3798</v>
          </cell>
          <cell r="D256" t="str">
            <v>JNE3798-KR-XXL</v>
          </cell>
          <cell r="E256" t="str">
            <v>407-3236156-8133906</v>
          </cell>
          <cell r="F256" t="str">
            <v>Western Dress</v>
          </cell>
          <cell r="G256" t="str">
            <v>XXL</v>
          </cell>
          <cell r="H256">
            <v>1</v>
          </cell>
          <cell r="I256">
            <v>715</v>
          </cell>
          <cell r="J256">
            <v>524137</v>
          </cell>
        </row>
        <row r="257">
          <cell r="A257">
            <v>44596</v>
          </cell>
          <cell r="B257" t="str">
            <v>Shipped - Delivered to Buyer</v>
          </cell>
          <cell r="C257" t="str">
            <v>JNE3706</v>
          </cell>
          <cell r="D257" t="str">
            <v>JNE3706-DR-XS</v>
          </cell>
          <cell r="E257" t="str">
            <v>408-3434507-0925927</v>
          </cell>
          <cell r="F257" t="str">
            <v>Western Dress</v>
          </cell>
          <cell r="G257" t="str">
            <v>XS</v>
          </cell>
          <cell r="H257">
            <v>1</v>
          </cell>
          <cell r="I257">
            <v>399</v>
          </cell>
          <cell r="J257">
            <v>503187</v>
          </cell>
        </row>
        <row r="258">
          <cell r="A258">
            <v>44596</v>
          </cell>
          <cell r="B258" t="str">
            <v>Shipped - Delivered to Buyer</v>
          </cell>
          <cell r="C258" t="str">
            <v>JNE3798</v>
          </cell>
          <cell r="D258" t="str">
            <v>JNE3798-KR-M</v>
          </cell>
          <cell r="E258" t="str">
            <v>407-2748850-6339541</v>
          </cell>
          <cell r="F258" t="str">
            <v>Western Dress</v>
          </cell>
          <cell r="G258" t="str">
            <v>M</v>
          </cell>
          <cell r="H258">
            <v>1</v>
          </cell>
          <cell r="I258">
            <v>715</v>
          </cell>
          <cell r="J258">
            <v>686002</v>
          </cell>
        </row>
        <row r="259">
          <cell r="A259">
            <v>44596</v>
          </cell>
          <cell r="B259" t="str">
            <v>Shipped - Delivered to Buyer</v>
          </cell>
          <cell r="C259" t="str">
            <v>JNE3706</v>
          </cell>
          <cell r="D259" t="str">
            <v>JNE3706-DR-XXL</v>
          </cell>
          <cell r="E259" t="str">
            <v>407-2065511-6005140</v>
          </cell>
          <cell r="F259" t="str">
            <v>Western Dress</v>
          </cell>
          <cell r="G259" t="str">
            <v>XXL</v>
          </cell>
          <cell r="H259">
            <v>1</v>
          </cell>
          <cell r="I259">
            <v>399</v>
          </cell>
          <cell r="J259">
            <v>603103</v>
          </cell>
        </row>
        <row r="260">
          <cell r="A260">
            <v>44596</v>
          </cell>
          <cell r="B260" t="str">
            <v>Shipped - Delivered to Buyer</v>
          </cell>
          <cell r="C260" t="str">
            <v>JNE3798</v>
          </cell>
          <cell r="D260" t="str">
            <v>JNE3798-KR-M</v>
          </cell>
          <cell r="E260" t="str">
            <v>408-9982347-0698715</v>
          </cell>
          <cell r="F260" t="str">
            <v>Western Dress</v>
          </cell>
          <cell r="G260" t="str">
            <v>M</v>
          </cell>
          <cell r="H260">
            <v>1</v>
          </cell>
          <cell r="I260">
            <v>715</v>
          </cell>
          <cell r="J260">
            <v>271002</v>
          </cell>
        </row>
        <row r="261">
          <cell r="A261">
            <v>44596</v>
          </cell>
          <cell r="B261" t="str">
            <v>Shipped - Delivered to Buyer</v>
          </cell>
          <cell r="C261" t="str">
            <v>JNE3798</v>
          </cell>
          <cell r="D261" t="str">
            <v>JNE3798-KR-M</v>
          </cell>
          <cell r="E261" t="str">
            <v>402-3759199-3177943</v>
          </cell>
          <cell r="F261" t="str">
            <v>Western Dress</v>
          </cell>
          <cell r="G261" t="str">
            <v>M</v>
          </cell>
          <cell r="H261">
            <v>1</v>
          </cell>
          <cell r="I261">
            <v>715</v>
          </cell>
          <cell r="J261">
            <v>500070</v>
          </cell>
        </row>
        <row r="262">
          <cell r="A262">
            <v>44565</v>
          </cell>
          <cell r="B262" t="str">
            <v>Shipped - Delivered to Buyer</v>
          </cell>
          <cell r="C262" t="str">
            <v>JNE3798</v>
          </cell>
          <cell r="D262" t="str">
            <v>JNE3798-KR-M</v>
          </cell>
          <cell r="E262" t="str">
            <v>408-8612054-3041138</v>
          </cell>
          <cell r="F262" t="str">
            <v>Western Dress</v>
          </cell>
          <cell r="G262" t="str">
            <v>M</v>
          </cell>
          <cell r="H262">
            <v>1</v>
          </cell>
          <cell r="I262">
            <v>715</v>
          </cell>
          <cell r="J262">
            <v>700023</v>
          </cell>
        </row>
        <row r="263">
          <cell r="A263">
            <v>44565</v>
          </cell>
          <cell r="B263" t="str">
            <v>Shipped - Delivered to Buyer</v>
          </cell>
          <cell r="C263" t="str">
            <v>JNE3798</v>
          </cell>
          <cell r="D263" t="str">
            <v>JNE3798-KR-XXL</v>
          </cell>
          <cell r="E263" t="str">
            <v>407-3621058-5564305</v>
          </cell>
          <cell r="F263" t="str">
            <v>Western Dress</v>
          </cell>
          <cell r="G263" t="str">
            <v>XXL</v>
          </cell>
          <cell r="H263">
            <v>1</v>
          </cell>
          <cell r="I263">
            <v>715</v>
          </cell>
          <cell r="J263">
            <v>532484</v>
          </cell>
        </row>
        <row r="264">
          <cell r="A264">
            <v>44565</v>
          </cell>
          <cell r="B264" t="str">
            <v>Shipped - Delivered to Buyer</v>
          </cell>
          <cell r="C264" t="str">
            <v>JNE3800</v>
          </cell>
          <cell r="D264" t="str">
            <v>JNE3800-KR-A-XXL</v>
          </cell>
          <cell r="E264" t="str">
            <v>403-4936397-0008352</v>
          </cell>
          <cell r="F264" t="str">
            <v>Western Dress</v>
          </cell>
          <cell r="G264" t="str">
            <v>XXL</v>
          </cell>
          <cell r="H264">
            <v>1</v>
          </cell>
          <cell r="I264">
            <v>761</v>
          </cell>
          <cell r="J264">
            <v>560050</v>
          </cell>
        </row>
        <row r="265">
          <cell r="A265">
            <v>44565</v>
          </cell>
          <cell r="B265" t="str">
            <v>Shipped - Delivered to Buyer</v>
          </cell>
          <cell r="C265" t="str">
            <v>JNE3706</v>
          </cell>
          <cell r="D265" t="str">
            <v>JNE3706-DR-M</v>
          </cell>
          <cell r="E265" t="str">
            <v>402-7819604-3103500</v>
          </cell>
          <cell r="F265" t="str">
            <v>Western Dress</v>
          </cell>
          <cell r="G265" t="str">
            <v>M</v>
          </cell>
          <cell r="H265">
            <v>1</v>
          </cell>
          <cell r="I265">
            <v>399</v>
          </cell>
          <cell r="J265">
            <v>700006</v>
          </cell>
        </row>
        <row r="266">
          <cell r="A266">
            <v>44565</v>
          </cell>
          <cell r="B266" t="str">
            <v>Shipped - Delivered to Buyer</v>
          </cell>
          <cell r="C266" t="str">
            <v>JNE3798</v>
          </cell>
          <cell r="D266" t="str">
            <v>JNE3798-KR-L</v>
          </cell>
          <cell r="E266" t="str">
            <v>408-5354886-9357959</v>
          </cell>
          <cell r="F266" t="str">
            <v>Western Dress</v>
          </cell>
          <cell r="G266" t="str">
            <v>L</v>
          </cell>
          <cell r="H266">
            <v>1</v>
          </cell>
          <cell r="I266">
            <v>715</v>
          </cell>
          <cell r="J266">
            <v>700078</v>
          </cell>
        </row>
        <row r="267">
          <cell r="A267">
            <v>44565</v>
          </cell>
          <cell r="B267" t="str">
            <v>Shipped - Delivered to Buyer</v>
          </cell>
          <cell r="C267" t="str">
            <v>JNE3798</v>
          </cell>
          <cell r="D267" t="str">
            <v>JNE3798-KR-M</v>
          </cell>
          <cell r="E267" t="str">
            <v>407-0012174-7444359</v>
          </cell>
          <cell r="F267" t="str">
            <v>Western Dress</v>
          </cell>
          <cell r="G267" t="str">
            <v>M</v>
          </cell>
          <cell r="H267">
            <v>1</v>
          </cell>
          <cell r="I267">
            <v>715</v>
          </cell>
          <cell r="J267">
            <v>673101</v>
          </cell>
        </row>
        <row r="268">
          <cell r="A268">
            <v>44565</v>
          </cell>
          <cell r="B268" t="str">
            <v>Shipped - Delivered to Buyer</v>
          </cell>
          <cell r="C268" t="str">
            <v>JNE3800</v>
          </cell>
          <cell r="D268" t="str">
            <v>JNE3800-KR-A-L</v>
          </cell>
          <cell r="E268" t="str">
            <v>407-7614843-0951556</v>
          </cell>
          <cell r="F268" t="str">
            <v>Western Dress</v>
          </cell>
          <cell r="G268" t="str">
            <v>L</v>
          </cell>
          <cell r="H268">
            <v>1</v>
          </cell>
          <cell r="I268">
            <v>761</v>
          </cell>
          <cell r="J268">
            <v>630001</v>
          </cell>
        </row>
        <row r="269">
          <cell r="A269">
            <v>44565</v>
          </cell>
          <cell r="B269" t="str">
            <v>Shipped - Delivered to Buyer</v>
          </cell>
          <cell r="C269" t="str">
            <v>JNE3869</v>
          </cell>
          <cell r="D269" t="str">
            <v>JNE3869-DR-S</v>
          </cell>
          <cell r="E269" t="str">
            <v>408-5982361-9059536</v>
          </cell>
          <cell r="F269" t="str">
            <v>Western Dress</v>
          </cell>
          <cell r="G269" t="str">
            <v>S</v>
          </cell>
          <cell r="H269">
            <v>1</v>
          </cell>
          <cell r="I269">
            <v>998</v>
          </cell>
          <cell r="J269">
            <v>631604</v>
          </cell>
        </row>
        <row r="270">
          <cell r="A270">
            <v>44871</v>
          </cell>
          <cell r="B270" t="str">
            <v>Shipped - Delivered to Buyer</v>
          </cell>
          <cell r="C270" t="str">
            <v>J0152</v>
          </cell>
          <cell r="D270" t="str">
            <v>J0152-DR-XL</v>
          </cell>
          <cell r="E270" t="str">
            <v>405-9897070-1381946</v>
          </cell>
          <cell r="F270" t="str">
            <v>Western Dress</v>
          </cell>
          <cell r="G270" t="str">
            <v>XL</v>
          </cell>
          <cell r="H270">
            <v>1</v>
          </cell>
          <cell r="I270">
            <v>899</v>
          </cell>
          <cell r="J270">
            <v>600116</v>
          </cell>
        </row>
        <row r="271">
          <cell r="A271">
            <v>44565</v>
          </cell>
          <cell r="B271" t="str">
            <v>Shipped - Delivered to Buyer</v>
          </cell>
          <cell r="C271" t="str">
            <v>JNE3798</v>
          </cell>
          <cell r="D271" t="str">
            <v>JNE3798-KR-XXL</v>
          </cell>
          <cell r="E271" t="str">
            <v>403-6709338-0137164</v>
          </cell>
          <cell r="F271" t="str">
            <v>Western Dress</v>
          </cell>
          <cell r="G271" t="str">
            <v>XXL</v>
          </cell>
          <cell r="H271">
            <v>1</v>
          </cell>
          <cell r="I271">
            <v>715</v>
          </cell>
          <cell r="J271">
            <v>638182</v>
          </cell>
        </row>
        <row r="272">
          <cell r="A272">
            <v>44565</v>
          </cell>
          <cell r="B272" t="str">
            <v>Shipped - Delivered to Buyer</v>
          </cell>
          <cell r="C272" t="str">
            <v>JNE3706</v>
          </cell>
          <cell r="D272" t="str">
            <v>JNE3706-DR-L</v>
          </cell>
          <cell r="E272" t="str">
            <v>171-2834072-202273139</v>
          </cell>
          <cell r="F272" t="str">
            <v>Western Dress</v>
          </cell>
          <cell r="G272" t="str">
            <v>L</v>
          </cell>
          <cell r="H272">
            <v>1</v>
          </cell>
          <cell r="I272">
            <v>399</v>
          </cell>
          <cell r="J272">
            <v>400057</v>
          </cell>
        </row>
        <row r="273">
          <cell r="A273">
            <v>44566</v>
          </cell>
          <cell r="B273" t="str">
            <v>Shipped - Delivered to Buyer</v>
          </cell>
          <cell r="C273" t="str">
            <v>J0152</v>
          </cell>
          <cell r="D273" t="str">
            <v>J0152-DR-XL</v>
          </cell>
          <cell r="E273" t="str">
            <v>406-5446619-3681924</v>
          </cell>
          <cell r="F273" t="str">
            <v>Western Dress</v>
          </cell>
          <cell r="G273" t="str">
            <v>XL</v>
          </cell>
          <cell r="H273">
            <v>1</v>
          </cell>
          <cell r="I273">
            <v>885</v>
          </cell>
          <cell r="J273">
            <v>400089</v>
          </cell>
        </row>
        <row r="274">
          <cell r="A274">
            <v>44567</v>
          </cell>
          <cell r="B274" t="str">
            <v>Shipped - Delivered to Buyer</v>
          </cell>
          <cell r="C274" t="str">
            <v>J0209</v>
          </cell>
          <cell r="D274" t="str">
            <v>J0209-DR-XL</v>
          </cell>
          <cell r="E274" t="str">
            <v>171-1619926-1450704</v>
          </cell>
          <cell r="F274" t="str">
            <v>Ethnic Dress</v>
          </cell>
          <cell r="G274" t="str">
            <v>XL</v>
          </cell>
          <cell r="H274">
            <v>1</v>
          </cell>
          <cell r="I274">
            <v>885</v>
          </cell>
          <cell r="J274">
            <v>305001</v>
          </cell>
        </row>
        <row r="275">
          <cell r="A275">
            <v>44565</v>
          </cell>
          <cell r="B275" t="str">
            <v>Shipped - Delivered to Buyer</v>
          </cell>
          <cell r="C275" t="str">
            <v>J0335</v>
          </cell>
          <cell r="D275" t="str">
            <v>J0335-DR-S</v>
          </cell>
          <cell r="E275" t="str">
            <v>406-9610690-4459564</v>
          </cell>
          <cell r="F275" t="str">
            <v>Western Dress</v>
          </cell>
          <cell r="G275" t="str">
            <v>S</v>
          </cell>
          <cell r="H275">
            <v>1</v>
          </cell>
          <cell r="I275">
            <v>1196</v>
          </cell>
          <cell r="J275">
            <v>520004</v>
          </cell>
        </row>
        <row r="276">
          <cell r="A276">
            <v>44565</v>
          </cell>
          <cell r="B276" t="str">
            <v>Shipped - Delivered to Buyer</v>
          </cell>
          <cell r="C276" t="str">
            <v>JNE3800</v>
          </cell>
          <cell r="D276" t="str">
            <v>JNE3800-KR-XXL</v>
          </cell>
          <cell r="E276" t="str">
            <v>405-3885266-7013123</v>
          </cell>
          <cell r="F276" t="str">
            <v>Western Dress</v>
          </cell>
          <cell r="G276" t="str">
            <v>XXL</v>
          </cell>
          <cell r="H276">
            <v>1</v>
          </cell>
          <cell r="I276">
            <v>761</v>
          </cell>
          <cell r="J276">
            <v>400058</v>
          </cell>
        </row>
        <row r="277">
          <cell r="A277">
            <v>44900</v>
          </cell>
          <cell r="B277" t="str">
            <v>Shipped - Delivered to Buyer</v>
          </cell>
          <cell r="C277" t="str">
            <v>J0005</v>
          </cell>
          <cell r="D277" t="str">
            <v>J0005-DR-XS</v>
          </cell>
          <cell r="E277" t="str">
            <v>171-4514676-6892340</v>
          </cell>
          <cell r="F277" t="str">
            <v>Western Dress</v>
          </cell>
          <cell r="G277" t="str">
            <v>XS</v>
          </cell>
          <cell r="H277">
            <v>1</v>
          </cell>
          <cell r="I277">
            <v>899</v>
          </cell>
          <cell r="J277">
            <v>411057</v>
          </cell>
        </row>
        <row r="278">
          <cell r="A278">
            <v>44900</v>
          </cell>
          <cell r="B278" t="str">
            <v>Shipped - Delivered to Buyer</v>
          </cell>
          <cell r="C278" t="str">
            <v>J0005</v>
          </cell>
          <cell r="D278" t="str">
            <v>J0005-DR-L</v>
          </cell>
          <cell r="E278" t="str">
            <v>408-6486291-3031559</v>
          </cell>
          <cell r="F278" t="str">
            <v>Western Dress</v>
          </cell>
          <cell r="G278" t="str">
            <v>L</v>
          </cell>
          <cell r="H278">
            <v>1</v>
          </cell>
          <cell r="I278">
            <v>899</v>
          </cell>
          <cell r="J278">
            <v>411013</v>
          </cell>
        </row>
        <row r="279">
          <cell r="A279">
            <v>44900</v>
          </cell>
          <cell r="B279" t="str">
            <v>Shipped - Delivered to Buyer</v>
          </cell>
          <cell r="C279" t="str">
            <v>J0341</v>
          </cell>
          <cell r="D279" t="str">
            <v>J0341-DR-M</v>
          </cell>
          <cell r="E279" t="str">
            <v>408-0846492-5145960</v>
          </cell>
          <cell r="F279" t="str">
            <v>Western Dress</v>
          </cell>
          <cell r="G279" t="str">
            <v>M</v>
          </cell>
          <cell r="H279">
            <v>1</v>
          </cell>
          <cell r="I279">
            <v>885</v>
          </cell>
          <cell r="J279">
            <v>412308</v>
          </cell>
        </row>
        <row r="280">
          <cell r="A280">
            <v>44900</v>
          </cell>
          <cell r="B280" t="str">
            <v>Shipped - Returned to Seller</v>
          </cell>
          <cell r="C280" t="str">
            <v>J0341</v>
          </cell>
          <cell r="D280" t="str">
            <v>J0341-DR-M</v>
          </cell>
          <cell r="E280" t="str">
            <v>171-8404376-3666752</v>
          </cell>
          <cell r="F280" t="str">
            <v>Western Dress</v>
          </cell>
          <cell r="G280" t="str">
            <v>M</v>
          </cell>
          <cell r="H280">
            <v>1</v>
          </cell>
          <cell r="I280">
            <v>885</v>
          </cell>
          <cell r="J280">
            <v>577205</v>
          </cell>
        </row>
        <row r="281">
          <cell r="A281">
            <v>44900</v>
          </cell>
          <cell r="B281" t="str">
            <v>Shipped - Delivered to Buyer</v>
          </cell>
          <cell r="C281" t="str">
            <v>J0152</v>
          </cell>
          <cell r="D281" t="str">
            <v>J0152-DR-L</v>
          </cell>
          <cell r="E281" t="str">
            <v>402-8304283-9398750</v>
          </cell>
          <cell r="F281" t="str">
            <v>Western Dress</v>
          </cell>
          <cell r="G281" t="str">
            <v>L</v>
          </cell>
          <cell r="H281">
            <v>1</v>
          </cell>
          <cell r="I281">
            <v>899</v>
          </cell>
          <cell r="J281">
            <v>500049</v>
          </cell>
        </row>
        <row r="282">
          <cell r="A282">
            <v>44900</v>
          </cell>
          <cell r="B282" t="str">
            <v>Shipped - Delivered to Buyer</v>
          </cell>
          <cell r="C282" t="str">
            <v>JNE3870</v>
          </cell>
          <cell r="D282" t="str">
            <v>JNE3870-DR-XXXL</v>
          </cell>
          <cell r="E282" t="str">
            <v>407-4576441-1741963</v>
          </cell>
          <cell r="F282" t="str">
            <v>Western Dress</v>
          </cell>
          <cell r="G282" t="str">
            <v>3XL</v>
          </cell>
          <cell r="H282">
            <v>1</v>
          </cell>
          <cell r="I282">
            <v>721</v>
          </cell>
          <cell r="J282">
            <v>181102</v>
          </cell>
        </row>
        <row r="283">
          <cell r="A283">
            <v>44900</v>
          </cell>
          <cell r="B283" t="str">
            <v>Shipped - Delivered to Buyer</v>
          </cell>
          <cell r="C283" t="str">
            <v>JNE3800</v>
          </cell>
          <cell r="D283" t="str">
            <v>JNE3800-KR-M</v>
          </cell>
          <cell r="E283" t="str">
            <v>407-4224673-5416320</v>
          </cell>
          <cell r="F283" t="str">
            <v>Western Dress</v>
          </cell>
          <cell r="G283" t="str">
            <v>M</v>
          </cell>
          <cell r="H283">
            <v>1</v>
          </cell>
          <cell r="I283">
            <v>771</v>
          </cell>
          <cell r="J283">
            <v>422605</v>
          </cell>
        </row>
        <row r="284">
          <cell r="A284">
            <v>44900</v>
          </cell>
          <cell r="B284" t="str">
            <v>Shipped - Delivered to Buyer</v>
          </cell>
          <cell r="C284" t="str">
            <v>J0341</v>
          </cell>
          <cell r="D284" t="str">
            <v>J0341-DR-L</v>
          </cell>
          <cell r="E284" t="str">
            <v>171-6562759-4468325</v>
          </cell>
          <cell r="F284" t="str">
            <v>Western Dress</v>
          </cell>
          <cell r="G284" t="str">
            <v>L</v>
          </cell>
          <cell r="H284">
            <v>1</v>
          </cell>
          <cell r="I284">
            <v>885</v>
          </cell>
          <cell r="J284">
            <v>500090</v>
          </cell>
        </row>
        <row r="285">
          <cell r="A285">
            <v>44900</v>
          </cell>
          <cell r="B285" t="str">
            <v>Shipped - Delivered to Buyer</v>
          </cell>
          <cell r="C285" t="str">
            <v>JNE3800</v>
          </cell>
          <cell r="D285" t="str">
            <v>JNE3800-KR-S</v>
          </cell>
          <cell r="E285" t="str">
            <v>405-5596145-5151522</v>
          </cell>
          <cell r="F285" t="str">
            <v>Western Dress</v>
          </cell>
          <cell r="G285" t="str">
            <v>S</v>
          </cell>
          <cell r="H285">
            <v>1</v>
          </cell>
          <cell r="I285">
            <v>771</v>
          </cell>
          <cell r="J285">
            <v>121010</v>
          </cell>
        </row>
        <row r="286">
          <cell r="A286">
            <v>44900</v>
          </cell>
          <cell r="B286" t="str">
            <v>Shipped - Delivered to Buyer</v>
          </cell>
          <cell r="C286" t="str">
            <v>J0341</v>
          </cell>
          <cell r="D286" t="str">
            <v>J0341-DR-XXL</v>
          </cell>
          <cell r="E286" t="str">
            <v>407-3139802-6319544</v>
          </cell>
          <cell r="F286" t="str">
            <v>Western Dress</v>
          </cell>
          <cell r="G286" t="str">
            <v>XXL</v>
          </cell>
          <cell r="H286">
            <v>1</v>
          </cell>
          <cell r="I286">
            <v>885</v>
          </cell>
          <cell r="J286">
            <v>560043</v>
          </cell>
        </row>
        <row r="287">
          <cell r="A287">
            <v>44900</v>
          </cell>
          <cell r="B287" t="str">
            <v>Shipped - Delivered to Buyer</v>
          </cell>
          <cell r="C287" t="str">
            <v>J0341</v>
          </cell>
          <cell r="D287" t="str">
            <v>J0341-DR-M</v>
          </cell>
          <cell r="E287" t="str">
            <v>171-9563849-8305110</v>
          </cell>
          <cell r="F287" t="str">
            <v>Western Dress</v>
          </cell>
          <cell r="G287" t="str">
            <v>M</v>
          </cell>
          <cell r="H287">
            <v>1</v>
          </cell>
          <cell r="I287">
            <v>885</v>
          </cell>
          <cell r="J287">
            <v>400709</v>
          </cell>
        </row>
        <row r="288">
          <cell r="A288">
            <v>44900</v>
          </cell>
          <cell r="B288" t="str">
            <v>Shipped - Delivered to Buyer</v>
          </cell>
          <cell r="C288" t="str">
            <v>J0341</v>
          </cell>
          <cell r="D288" t="str">
            <v>J0341-DR-XXXL</v>
          </cell>
          <cell r="E288" t="str">
            <v>405-0340746-8021146</v>
          </cell>
          <cell r="F288" t="str">
            <v>Western Dress</v>
          </cell>
          <cell r="G288" t="str">
            <v>3XL</v>
          </cell>
          <cell r="H288">
            <v>1</v>
          </cell>
          <cell r="I288">
            <v>885</v>
          </cell>
          <cell r="J288">
            <v>571401</v>
          </cell>
        </row>
        <row r="289">
          <cell r="A289">
            <v>44900</v>
          </cell>
          <cell r="B289" t="str">
            <v>Shipped - Delivered to Buyer</v>
          </cell>
          <cell r="C289" t="str">
            <v>J0153</v>
          </cell>
          <cell r="D289" t="str">
            <v>J0153-DR-S</v>
          </cell>
          <cell r="E289" t="str">
            <v>405-9611928-0778751</v>
          </cell>
          <cell r="F289" t="str">
            <v>Western Dress</v>
          </cell>
          <cell r="G289" t="str">
            <v>S</v>
          </cell>
          <cell r="H289">
            <v>1</v>
          </cell>
          <cell r="I289">
            <v>443</v>
          </cell>
          <cell r="J289">
            <v>400037</v>
          </cell>
        </row>
        <row r="290">
          <cell r="A290">
            <v>44900</v>
          </cell>
          <cell r="B290" t="str">
            <v>Shipped - Delivered to Buyer</v>
          </cell>
          <cell r="C290" t="str">
            <v>J0341</v>
          </cell>
          <cell r="D290" t="str">
            <v>J0341-DR-XXL</v>
          </cell>
          <cell r="E290" t="str">
            <v>402-3409979-3686701</v>
          </cell>
          <cell r="F290" t="str">
            <v>Western Dress</v>
          </cell>
          <cell r="G290" t="str">
            <v>XXL</v>
          </cell>
          <cell r="H290">
            <v>1</v>
          </cell>
          <cell r="I290">
            <v>885</v>
          </cell>
          <cell r="J290">
            <v>211001</v>
          </cell>
        </row>
        <row r="291">
          <cell r="A291">
            <v>44900</v>
          </cell>
          <cell r="B291" t="str">
            <v>Shipped - Delivered to Buyer</v>
          </cell>
          <cell r="C291" t="str">
            <v>JNE3905</v>
          </cell>
          <cell r="D291" t="str">
            <v>JNE3905-DR-L</v>
          </cell>
          <cell r="E291" t="str">
            <v>405-3627714-9705927</v>
          </cell>
          <cell r="F291" t="str">
            <v>Western Dress</v>
          </cell>
          <cell r="G291" t="str">
            <v>L</v>
          </cell>
          <cell r="H291">
            <v>1</v>
          </cell>
          <cell r="I291">
            <v>625</v>
          </cell>
          <cell r="J291">
            <v>201301</v>
          </cell>
        </row>
        <row r="292">
          <cell r="A292">
            <v>44900</v>
          </cell>
          <cell r="B292" t="str">
            <v>Shipped - Delivered to Buyer</v>
          </cell>
          <cell r="C292" t="str">
            <v>J0341</v>
          </cell>
          <cell r="D292" t="str">
            <v>J0341-DR-L</v>
          </cell>
          <cell r="E292" t="str">
            <v>406-2993364-3493910</v>
          </cell>
          <cell r="F292" t="str">
            <v>Western Dress</v>
          </cell>
          <cell r="G292" t="str">
            <v>L</v>
          </cell>
          <cell r="H292">
            <v>1</v>
          </cell>
          <cell r="I292">
            <v>885</v>
          </cell>
          <cell r="J292">
            <v>382041</v>
          </cell>
        </row>
        <row r="293">
          <cell r="A293">
            <v>44778</v>
          </cell>
          <cell r="B293" t="str">
            <v>Shipped - Delivered to Buyer</v>
          </cell>
          <cell r="C293" t="str">
            <v>J0341</v>
          </cell>
          <cell r="D293" t="str">
            <v>J0341-DR-XL</v>
          </cell>
          <cell r="E293" t="str">
            <v>407-6328125-4170745</v>
          </cell>
          <cell r="F293" t="str">
            <v>Western Dress</v>
          </cell>
          <cell r="G293" t="str">
            <v>XL</v>
          </cell>
          <cell r="H293">
            <v>1</v>
          </cell>
          <cell r="I293">
            <v>842</v>
          </cell>
          <cell r="J293">
            <v>411041</v>
          </cell>
        </row>
        <row r="294">
          <cell r="A294">
            <v>44747</v>
          </cell>
          <cell r="B294" t="str">
            <v>Shipped - Delivered to Buyer</v>
          </cell>
          <cell r="C294" t="str">
            <v>J0341</v>
          </cell>
          <cell r="D294" t="str">
            <v>J0341-DR-XL</v>
          </cell>
          <cell r="E294" t="str">
            <v>171-2361787-7498720</v>
          </cell>
          <cell r="F294" t="str">
            <v>Western Dress</v>
          </cell>
          <cell r="G294" t="str">
            <v>XL</v>
          </cell>
          <cell r="H294">
            <v>1</v>
          </cell>
          <cell r="I294">
            <v>842</v>
          </cell>
          <cell r="J294">
            <v>626001</v>
          </cell>
        </row>
        <row r="295">
          <cell r="A295">
            <v>44900</v>
          </cell>
          <cell r="B295" t="str">
            <v>Shipped - Returned to Seller</v>
          </cell>
          <cell r="C295" t="str">
            <v>J0341</v>
          </cell>
          <cell r="D295" t="str">
            <v>J0341-DR-L</v>
          </cell>
          <cell r="E295" t="str">
            <v>405-6886678-6158709</v>
          </cell>
          <cell r="F295" t="str">
            <v>Western Dress</v>
          </cell>
          <cell r="G295" t="str">
            <v>L</v>
          </cell>
          <cell r="H295">
            <v>1</v>
          </cell>
          <cell r="I295">
            <v>885</v>
          </cell>
          <cell r="J295">
            <v>831012</v>
          </cell>
        </row>
        <row r="296">
          <cell r="A296">
            <v>44900</v>
          </cell>
          <cell r="B296" t="str">
            <v>Shipped - Delivered to Buyer</v>
          </cell>
          <cell r="C296" t="str">
            <v>J0341</v>
          </cell>
          <cell r="D296" t="str">
            <v>J0341-DR-XXL</v>
          </cell>
          <cell r="E296" t="str">
            <v>171-0547664-9399519</v>
          </cell>
          <cell r="F296" t="str">
            <v>Western Dress</v>
          </cell>
          <cell r="G296" t="str">
            <v>XXL</v>
          </cell>
          <cell r="H296">
            <v>1</v>
          </cell>
          <cell r="I296">
            <v>885</v>
          </cell>
          <cell r="J296">
            <v>560040</v>
          </cell>
        </row>
        <row r="297">
          <cell r="A297">
            <v>44900</v>
          </cell>
          <cell r="B297" t="str">
            <v>Shipped - Delivered to Buyer</v>
          </cell>
          <cell r="C297" t="str">
            <v>J0341</v>
          </cell>
          <cell r="D297" t="str">
            <v>J0341-DR-M</v>
          </cell>
          <cell r="E297" t="str">
            <v>403-8639214-6240350</v>
          </cell>
          <cell r="F297" t="str">
            <v>Western Dress</v>
          </cell>
          <cell r="G297" t="str">
            <v>M</v>
          </cell>
          <cell r="H297">
            <v>1</v>
          </cell>
          <cell r="I297">
            <v>885</v>
          </cell>
          <cell r="J297">
            <v>626189</v>
          </cell>
        </row>
        <row r="298">
          <cell r="A298">
            <v>44900</v>
          </cell>
          <cell r="B298" t="str">
            <v>Shipped - Delivered to Buyer</v>
          </cell>
          <cell r="C298" t="str">
            <v>J0341</v>
          </cell>
          <cell r="D298" t="str">
            <v>J0341-DR-M</v>
          </cell>
          <cell r="E298" t="str">
            <v>403-7844036-1725918</v>
          </cell>
          <cell r="F298" t="str">
            <v>Western Dress</v>
          </cell>
          <cell r="G298" t="str">
            <v>M</v>
          </cell>
          <cell r="H298">
            <v>1</v>
          </cell>
          <cell r="I298">
            <v>885</v>
          </cell>
          <cell r="J298">
            <v>502032</v>
          </cell>
        </row>
        <row r="299">
          <cell r="A299">
            <v>44900</v>
          </cell>
          <cell r="B299" t="str">
            <v>Shipped - Delivered to Buyer</v>
          </cell>
          <cell r="C299" t="str">
            <v>J0341</v>
          </cell>
          <cell r="D299" t="str">
            <v>J0341-DR-M</v>
          </cell>
          <cell r="E299" t="str">
            <v>403-7647927-1706704</v>
          </cell>
          <cell r="F299" t="str">
            <v>Western Dress</v>
          </cell>
          <cell r="G299" t="str">
            <v>M</v>
          </cell>
          <cell r="H299">
            <v>1</v>
          </cell>
          <cell r="I299">
            <v>885</v>
          </cell>
          <cell r="J299">
            <v>600091</v>
          </cell>
        </row>
        <row r="300">
          <cell r="A300">
            <v>44900</v>
          </cell>
          <cell r="B300" t="str">
            <v>Shipped - Delivered to Buyer</v>
          </cell>
          <cell r="C300" t="str">
            <v>J0153</v>
          </cell>
          <cell r="D300" t="str">
            <v>J0153-DR-XXL</v>
          </cell>
          <cell r="E300" t="str">
            <v>408-7169909-0417962</v>
          </cell>
          <cell r="F300" t="str">
            <v>Western Dress</v>
          </cell>
          <cell r="G300" t="str">
            <v>XXL</v>
          </cell>
          <cell r="H300">
            <v>1</v>
          </cell>
          <cell r="I300">
            <v>443</v>
          </cell>
          <cell r="J300">
            <v>400057</v>
          </cell>
        </row>
        <row r="301">
          <cell r="A301">
            <v>44900</v>
          </cell>
          <cell r="B301" t="str">
            <v>Shipped - Delivered to Buyer</v>
          </cell>
          <cell r="C301" t="str">
            <v>J0341</v>
          </cell>
          <cell r="D301" t="str">
            <v>J0341-DR-XXXL</v>
          </cell>
          <cell r="E301" t="str">
            <v>407-2038602-3755523</v>
          </cell>
          <cell r="F301" t="str">
            <v>Western Dress</v>
          </cell>
          <cell r="G301" t="str">
            <v>3XL</v>
          </cell>
          <cell r="H301">
            <v>1</v>
          </cell>
          <cell r="I301">
            <v>885</v>
          </cell>
          <cell r="J301">
            <v>380052</v>
          </cell>
        </row>
        <row r="302">
          <cell r="A302">
            <v>44900</v>
          </cell>
          <cell r="B302" t="str">
            <v>Shipped - Delivered to Buyer</v>
          </cell>
          <cell r="C302" t="str">
            <v>JNE3881</v>
          </cell>
          <cell r="D302" t="str">
            <v>JNE3881-DR-XXL</v>
          </cell>
          <cell r="E302" t="str">
            <v>405-5157218-7300327</v>
          </cell>
          <cell r="F302" t="str">
            <v>Western Dress</v>
          </cell>
          <cell r="G302" t="str">
            <v>XXL</v>
          </cell>
          <cell r="H302">
            <v>1</v>
          </cell>
          <cell r="I302">
            <v>825</v>
          </cell>
          <cell r="J302">
            <v>400016</v>
          </cell>
        </row>
        <row r="303">
          <cell r="A303">
            <v>44900</v>
          </cell>
          <cell r="B303" t="str">
            <v>Shipped - Delivered to Buyer</v>
          </cell>
          <cell r="C303" t="str">
            <v>J0207</v>
          </cell>
          <cell r="D303" t="str">
            <v>J0207-DR-XXXL</v>
          </cell>
          <cell r="E303" t="str">
            <v>171-7523180-2397117</v>
          </cell>
          <cell r="F303" t="str">
            <v>Western Dress</v>
          </cell>
          <cell r="G303" t="str">
            <v>3XL</v>
          </cell>
          <cell r="H303">
            <v>1</v>
          </cell>
          <cell r="I303">
            <v>885</v>
          </cell>
          <cell r="J303">
            <v>411057</v>
          </cell>
        </row>
        <row r="304">
          <cell r="A304">
            <v>44900</v>
          </cell>
          <cell r="B304" t="str">
            <v>Shipped - Delivered to Buyer</v>
          </cell>
          <cell r="C304" t="str">
            <v>J0341</v>
          </cell>
          <cell r="D304" t="str">
            <v>J0341-DR-S</v>
          </cell>
          <cell r="E304" t="str">
            <v>407-5565642-5101967</v>
          </cell>
          <cell r="F304" t="str">
            <v>Western Dress</v>
          </cell>
          <cell r="G304" t="str">
            <v>S</v>
          </cell>
          <cell r="H304">
            <v>1</v>
          </cell>
          <cell r="I304">
            <v>885</v>
          </cell>
          <cell r="J304">
            <v>500001</v>
          </cell>
        </row>
        <row r="305">
          <cell r="A305">
            <v>44900</v>
          </cell>
          <cell r="B305" t="str">
            <v>Shipped - Delivered to Buyer</v>
          </cell>
          <cell r="C305" t="str">
            <v>J0295</v>
          </cell>
          <cell r="D305" t="str">
            <v>J0295-DR-M</v>
          </cell>
          <cell r="E305" t="str">
            <v>407-3032148-6253931</v>
          </cell>
          <cell r="F305" t="str">
            <v>Western Dress</v>
          </cell>
          <cell r="G305" t="str">
            <v>M</v>
          </cell>
          <cell r="H305">
            <v>1</v>
          </cell>
          <cell r="I305">
            <v>859</v>
          </cell>
          <cell r="J305">
            <v>143530</v>
          </cell>
        </row>
        <row r="306">
          <cell r="A306">
            <v>44900</v>
          </cell>
          <cell r="B306" t="str">
            <v>Shipped - Delivered to Buyer</v>
          </cell>
          <cell r="C306" t="str">
            <v>JNE3798</v>
          </cell>
          <cell r="D306" t="str">
            <v>JNE3798-KR-M</v>
          </cell>
          <cell r="E306" t="str">
            <v>171-9275242-4227537</v>
          </cell>
          <cell r="F306" t="str">
            <v>Western Dress</v>
          </cell>
          <cell r="G306" t="str">
            <v>M</v>
          </cell>
          <cell r="H306">
            <v>1</v>
          </cell>
          <cell r="I306">
            <v>771</v>
          </cell>
          <cell r="J306">
            <v>500020</v>
          </cell>
        </row>
        <row r="307">
          <cell r="A307">
            <v>44900</v>
          </cell>
          <cell r="B307" t="str">
            <v>Shipped - Delivered to Buyer</v>
          </cell>
          <cell r="C307" t="str">
            <v>JNE3905</v>
          </cell>
          <cell r="D307" t="str">
            <v>JNE3905-DR-XXL</v>
          </cell>
          <cell r="E307" t="str">
            <v>406-9585706-7137958</v>
          </cell>
          <cell r="F307" t="str">
            <v>Western Dress</v>
          </cell>
          <cell r="G307" t="str">
            <v>XXL</v>
          </cell>
          <cell r="H307">
            <v>1</v>
          </cell>
          <cell r="I307">
            <v>625</v>
          </cell>
          <cell r="J307">
            <v>560094</v>
          </cell>
        </row>
        <row r="308">
          <cell r="A308">
            <v>44900</v>
          </cell>
          <cell r="B308" t="str">
            <v>Shipped - Delivered to Buyer</v>
          </cell>
          <cell r="C308" t="str">
            <v>JNE3800</v>
          </cell>
          <cell r="D308" t="str">
            <v>JNE3800-KR-A-XS</v>
          </cell>
          <cell r="E308" t="str">
            <v>171-6903990-6033964</v>
          </cell>
          <cell r="F308" t="str">
            <v>Western Dress</v>
          </cell>
          <cell r="G308" t="str">
            <v>XS</v>
          </cell>
          <cell r="H308">
            <v>1</v>
          </cell>
          <cell r="I308">
            <v>771</v>
          </cell>
          <cell r="J308">
            <v>682507</v>
          </cell>
        </row>
        <row r="309">
          <cell r="A309">
            <v>44900</v>
          </cell>
          <cell r="B309" t="str">
            <v>Shipped - Delivered to Buyer</v>
          </cell>
          <cell r="C309" t="str">
            <v>J0216</v>
          </cell>
          <cell r="D309" t="str">
            <v>J0216-BL-M</v>
          </cell>
          <cell r="E309" t="str">
            <v>403-7905121-4719525</v>
          </cell>
          <cell r="F309" t="str">
            <v>Blouse</v>
          </cell>
          <cell r="G309" t="str">
            <v>M</v>
          </cell>
          <cell r="H309">
            <v>1</v>
          </cell>
          <cell r="I309">
            <v>625</v>
          </cell>
          <cell r="J309">
            <v>560054</v>
          </cell>
        </row>
        <row r="310">
          <cell r="A310">
            <v>44900</v>
          </cell>
          <cell r="B310" t="str">
            <v>Shipped - Delivered to Buyer</v>
          </cell>
          <cell r="C310" t="str">
            <v>JNE3905</v>
          </cell>
          <cell r="D310" t="str">
            <v>JNE3905-DR-XXXL</v>
          </cell>
          <cell r="E310" t="str">
            <v>408-3096238-4155557</v>
          </cell>
          <cell r="F310" t="str">
            <v>Western Dress</v>
          </cell>
          <cell r="G310" t="str">
            <v>3XL</v>
          </cell>
          <cell r="H310">
            <v>1</v>
          </cell>
          <cell r="I310">
            <v>625</v>
          </cell>
          <cell r="J310">
            <v>400086</v>
          </cell>
        </row>
        <row r="311">
          <cell r="A311">
            <v>44900</v>
          </cell>
          <cell r="B311" t="str">
            <v>Shipped - Returned to Seller</v>
          </cell>
          <cell r="C311" t="str">
            <v>JNE3800</v>
          </cell>
          <cell r="D311" t="str">
            <v>JNE3800-KR-L</v>
          </cell>
          <cell r="E311" t="str">
            <v>402-4404733-0917907</v>
          </cell>
          <cell r="F311" t="str">
            <v>Western Dress</v>
          </cell>
          <cell r="G311" t="str">
            <v>L</v>
          </cell>
          <cell r="H311">
            <v>1</v>
          </cell>
          <cell r="I311">
            <v>771</v>
          </cell>
          <cell r="J311">
            <v>560049</v>
          </cell>
        </row>
        <row r="312">
          <cell r="A312">
            <v>44900</v>
          </cell>
          <cell r="B312" t="str">
            <v>Shipped - Delivered to Buyer</v>
          </cell>
          <cell r="C312" t="str">
            <v>JNE3798</v>
          </cell>
          <cell r="D312" t="str">
            <v>JNE3798-KR-XXXL</v>
          </cell>
          <cell r="E312" t="str">
            <v>171-4042937-3794722</v>
          </cell>
          <cell r="F312" t="str">
            <v>Western Dress</v>
          </cell>
          <cell r="G312" t="str">
            <v>3XL</v>
          </cell>
          <cell r="H312">
            <v>1</v>
          </cell>
          <cell r="I312">
            <v>771</v>
          </cell>
          <cell r="J312">
            <v>641604</v>
          </cell>
        </row>
        <row r="313">
          <cell r="A313">
            <v>44900</v>
          </cell>
          <cell r="B313" t="str">
            <v>Shipped - Delivered to Buyer</v>
          </cell>
          <cell r="C313" t="str">
            <v>J0341</v>
          </cell>
          <cell r="D313" t="str">
            <v>J0341-DR-M</v>
          </cell>
          <cell r="E313" t="str">
            <v>408-2316532-8445102</v>
          </cell>
          <cell r="F313" t="str">
            <v>Western Dress</v>
          </cell>
          <cell r="G313" t="str">
            <v>M</v>
          </cell>
          <cell r="H313">
            <v>1</v>
          </cell>
          <cell r="I313">
            <v>885</v>
          </cell>
          <cell r="J313">
            <v>562106</v>
          </cell>
        </row>
        <row r="314">
          <cell r="A314">
            <v>44900</v>
          </cell>
          <cell r="B314" t="str">
            <v>Shipped - Delivered to Buyer</v>
          </cell>
          <cell r="C314" t="str">
            <v>JNE3870</v>
          </cell>
          <cell r="D314" t="str">
            <v>JNE3870-DR-XXXL</v>
          </cell>
          <cell r="E314" t="str">
            <v>407-8392488-8238734</v>
          </cell>
          <cell r="F314" t="str">
            <v>Western Dress</v>
          </cell>
          <cell r="G314" t="str">
            <v>3XL</v>
          </cell>
          <cell r="H314">
            <v>1</v>
          </cell>
          <cell r="I314">
            <v>721</v>
          </cell>
          <cell r="J314">
            <v>400068</v>
          </cell>
        </row>
        <row r="315">
          <cell r="A315">
            <v>44900</v>
          </cell>
          <cell r="B315" t="str">
            <v>Shipped - Delivered to Buyer</v>
          </cell>
          <cell r="C315" t="str">
            <v>J0341</v>
          </cell>
          <cell r="D315" t="str">
            <v>J0341-DR-XXXL</v>
          </cell>
          <cell r="E315" t="str">
            <v>406-4151301-0505144</v>
          </cell>
          <cell r="F315" t="str">
            <v>Western Dress</v>
          </cell>
          <cell r="G315" t="str">
            <v>3XL</v>
          </cell>
          <cell r="H315">
            <v>1</v>
          </cell>
          <cell r="I315">
            <v>885</v>
          </cell>
          <cell r="J315">
            <v>575007</v>
          </cell>
        </row>
        <row r="316">
          <cell r="A316">
            <v>44900</v>
          </cell>
          <cell r="B316" t="str">
            <v>Shipped - Delivered to Buyer</v>
          </cell>
          <cell r="C316" t="str">
            <v>JNE3798</v>
          </cell>
          <cell r="D316" t="str">
            <v>JNE3798-KR-XXL</v>
          </cell>
          <cell r="E316" t="str">
            <v>402-0220901-3700358</v>
          </cell>
          <cell r="F316" t="str">
            <v>Western Dress</v>
          </cell>
          <cell r="G316" t="str">
            <v>XXL</v>
          </cell>
          <cell r="H316">
            <v>1</v>
          </cell>
          <cell r="I316">
            <v>771</v>
          </cell>
          <cell r="J316">
            <v>500089</v>
          </cell>
        </row>
        <row r="317">
          <cell r="A317">
            <v>44900</v>
          </cell>
          <cell r="B317" t="str">
            <v>Shipped - Delivered to Buyer</v>
          </cell>
          <cell r="C317" t="str">
            <v>J0005</v>
          </cell>
          <cell r="D317" t="str">
            <v>J0005-DR-XS</v>
          </cell>
          <cell r="E317" t="str">
            <v>407-0795671-4816367</v>
          </cell>
          <cell r="F317" t="str">
            <v>Western Dress</v>
          </cell>
          <cell r="G317" t="str">
            <v>XS</v>
          </cell>
          <cell r="H317">
            <v>1</v>
          </cell>
          <cell r="I317">
            <v>899</v>
          </cell>
          <cell r="J317">
            <v>400093</v>
          </cell>
        </row>
        <row r="318">
          <cell r="A318">
            <v>44900</v>
          </cell>
          <cell r="B318" t="str">
            <v>Shipped - Delivered to Buyer</v>
          </cell>
          <cell r="C318" t="str">
            <v>J0295</v>
          </cell>
          <cell r="D318" t="str">
            <v>J0295-DR-M</v>
          </cell>
          <cell r="E318" t="str">
            <v>171-7924645-2192322</v>
          </cell>
          <cell r="F318" t="str">
            <v>Western Dress</v>
          </cell>
          <cell r="G318" t="str">
            <v>M</v>
          </cell>
          <cell r="H318">
            <v>1</v>
          </cell>
          <cell r="I318">
            <v>859</v>
          </cell>
          <cell r="J318">
            <v>522202</v>
          </cell>
        </row>
        <row r="319">
          <cell r="A319">
            <v>44900</v>
          </cell>
          <cell r="B319" t="str">
            <v>Shipped - Delivered to Buyer</v>
          </cell>
          <cell r="C319" t="str">
            <v>JNE3710</v>
          </cell>
          <cell r="D319" t="str">
            <v>JNE3710-DR-M</v>
          </cell>
          <cell r="E319" t="str">
            <v>171-7924645-2192322</v>
          </cell>
          <cell r="F319" t="str">
            <v>Western Dress</v>
          </cell>
          <cell r="G319" t="str">
            <v>M</v>
          </cell>
          <cell r="H319">
            <v>1</v>
          </cell>
          <cell r="I319">
            <v>699</v>
          </cell>
          <cell r="J319">
            <v>522202</v>
          </cell>
        </row>
        <row r="320">
          <cell r="A320">
            <v>44900</v>
          </cell>
          <cell r="B320" t="str">
            <v>Shipped - Delivered to Buyer</v>
          </cell>
          <cell r="C320" t="str">
            <v>J0335</v>
          </cell>
          <cell r="D320" t="str">
            <v>J0335-DR-M</v>
          </cell>
          <cell r="E320" t="str">
            <v>171-7924645-2192322</v>
          </cell>
          <cell r="F320" t="str">
            <v>Western Dress</v>
          </cell>
          <cell r="G320" t="str">
            <v>M</v>
          </cell>
          <cell r="H320">
            <v>1</v>
          </cell>
          <cell r="I320">
            <v>989</v>
          </cell>
          <cell r="J320">
            <v>522202</v>
          </cell>
        </row>
        <row r="321">
          <cell r="A321">
            <v>44900</v>
          </cell>
          <cell r="B321" t="str">
            <v>Shipped - Returned to Seller</v>
          </cell>
          <cell r="C321" t="str">
            <v>JNE3798</v>
          </cell>
          <cell r="D321" t="str">
            <v>JNE3798-KR-A-XXXL</v>
          </cell>
          <cell r="E321" t="str">
            <v>403-3003861-5876332</v>
          </cell>
          <cell r="F321" t="str">
            <v>Western Dress</v>
          </cell>
          <cell r="G321" t="str">
            <v>3XL</v>
          </cell>
          <cell r="H321">
            <v>1</v>
          </cell>
          <cell r="I321">
            <v>771</v>
          </cell>
          <cell r="J321">
            <v>560064</v>
          </cell>
        </row>
        <row r="322">
          <cell r="A322">
            <v>44900</v>
          </cell>
          <cell r="B322" t="str">
            <v>Shipped - Delivered to Buyer</v>
          </cell>
          <cell r="C322" t="str">
            <v>JNE3904</v>
          </cell>
          <cell r="D322" t="str">
            <v>JNE3904-DR-M</v>
          </cell>
          <cell r="E322" t="str">
            <v>171-7833040-1365933</v>
          </cell>
          <cell r="F322" t="str">
            <v>Western Dress</v>
          </cell>
          <cell r="G322" t="str">
            <v>M</v>
          </cell>
          <cell r="H322">
            <v>1</v>
          </cell>
          <cell r="I322">
            <v>599</v>
          </cell>
          <cell r="J322">
            <v>201014</v>
          </cell>
        </row>
        <row r="323">
          <cell r="A323">
            <v>44747</v>
          </cell>
          <cell r="B323" t="str">
            <v>Shipped - Delivered to Buyer</v>
          </cell>
          <cell r="C323" t="str">
            <v>J0341</v>
          </cell>
          <cell r="D323" t="str">
            <v>J0341-DR-XL</v>
          </cell>
          <cell r="E323" t="str">
            <v>408-2136554-2969907</v>
          </cell>
          <cell r="F323" t="str">
            <v>Western Dress</v>
          </cell>
          <cell r="G323" t="str">
            <v>XL</v>
          </cell>
          <cell r="H323">
            <v>1</v>
          </cell>
          <cell r="I323">
            <v>842</v>
          </cell>
          <cell r="J323">
            <v>302004</v>
          </cell>
        </row>
        <row r="324">
          <cell r="A324">
            <v>44900</v>
          </cell>
          <cell r="B324" t="str">
            <v>Shipped - Delivered to Buyer</v>
          </cell>
          <cell r="C324" t="str">
            <v>JNE3710</v>
          </cell>
          <cell r="D324" t="str">
            <v>JNE3710-DR-XXXL</v>
          </cell>
          <cell r="E324" t="str">
            <v>406-0096358-9607569</v>
          </cell>
          <cell r="F324" t="str">
            <v>Western Dress</v>
          </cell>
          <cell r="G324" t="str">
            <v>3XL</v>
          </cell>
          <cell r="H324">
            <v>1</v>
          </cell>
          <cell r="I324">
            <v>699</v>
          </cell>
          <cell r="J324">
            <v>500015</v>
          </cell>
        </row>
        <row r="325">
          <cell r="A325">
            <v>44900</v>
          </cell>
          <cell r="B325" t="str">
            <v>Shipped - Delivered to Buyer</v>
          </cell>
          <cell r="C325" t="str">
            <v>JNE3800</v>
          </cell>
          <cell r="D325" t="str">
            <v>JNE3800-KR-A-M</v>
          </cell>
          <cell r="E325" t="str">
            <v>404-2557224-3279566</v>
          </cell>
          <cell r="F325" t="str">
            <v>Western Dress</v>
          </cell>
          <cell r="G325" t="str">
            <v>M</v>
          </cell>
          <cell r="H325">
            <v>1</v>
          </cell>
          <cell r="I325">
            <v>771</v>
          </cell>
          <cell r="J325">
            <v>560061</v>
          </cell>
        </row>
        <row r="326">
          <cell r="A326">
            <v>44870</v>
          </cell>
          <cell r="B326" t="str">
            <v>Shipped - Delivered to Buyer</v>
          </cell>
          <cell r="C326" t="str">
            <v>J0335</v>
          </cell>
          <cell r="D326" t="str">
            <v>J0335-DR-XXL</v>
          </cell>
          <cell r="E326" t="str">
            <v>405-8592894-9930711</v>
          </cell>
          <cell r="F326" t="str">
            <v>Western Dress</v>
          </cell>
          <cell r="G326" t="str">
            <v>XXL</v>
          </cell>
          <cell r="H326">
            <v>1</v>
          </cell>
          <cell r="I326">
            <v>989</v>
          </cell>
          <cell r="J326">
            <v>500085</v>
          </cell>
        </row>
        <row r="327">
          <cell r="A327">
            <v>44870</v>
          </cell>
          <cell r="B327" t="str">
            <v>Shipped - Delivered to Buyer</v>
          </cell>
          <cell r="C327" t="str">
            <v>J0339</v>
          </cell>
          <cell r="D327" t="str">
            <v>J0339-DR-XXXL</v>
          </cell>
          <cell r="E327" t="str">
            <v>408-4448488-5996369</v>
          </cell>
          <cell r="F327" t="str">
            <v>Western Dress</v>
          </cell>
          <cell r="G327" t="str">
            <v>3XL</v>
          </cell>
          <cell r="H327">
            <v>1</v>
          </cell>
          <cell r="I327">
            <v>825</v>
          </cell>
          <cell r="J327">
            <v>641035</v>
          </cell>
        </row>
        <row r="328">
          <cell r="A328">
            <v>44870</v>
          </cell>
          <cell r="B328" t="str">
            <v>Shipped - Delivered to Buyer</v>
          </cell>
          <cell r="C328" t="str">
            <v>J0219</v>
          </cell>
          <cell r="D328" t="str">
            <v>J0219-BL-XXL</v>
          </cell>
          <cell r="E328" t="str">
            <v>171-4093689-5726722</v>
          </cell>
          <cell r="F328" t="str">
            <v>Blouse</v>
          </cell>
          <cell r="G328" t="str">
            <v>XXL</v>
          </cell>
          <cell r="H328">
            <v>1</v>
          </cell>
          <cell r="I328">
            <v>599</v>
          </cell>
          <cell r="J328">
            <v>201301</v>
          </cell>
        </row>
        <row r="329">
          <cell r="A329">
            <v>44870</v>
          </cell>
          <cell r="B329" t="str">
            <v>Shipped - Returned to Seller</v>
          </cell>
          <cell r="C329" t="str">
            <v>J0005</v>
          </cell>
          <cell r="D329" t="str">
            <v>J0005-DR-XXL</v>
          </cell>
          <cell r="E329" t="str">
            <v>408-2107852-0816352</v>
          </cell>
          <cell r="F329" t="str">
            <v>Western Dress</v>
          </cell>
          <cell r="G329" t="str">
            <v>XXL</v>
          </cell>
          <cell r="H329">
            <v>1</v>
          </cell>
          <cell r="I329">
            <v>899</v>
          </cell>
          <cell r="J329">
            <v>301001</v>
          </cell>
        </row>
        <row r="330">
          <cell r="A330">
            <v>44870</v>
          </cell>
          <cell r="B330" t="str">
            <v>Shipped - Delivered to Buyer</v>
          </cell>
          <cell r="C330" t="str">
            <v>JNE3800</v>
          </cell>
          <cell r="D330" t="str">
            <v>JNE3800-KR-L</v>
          </cell>
          <cell r="E330" t="str">
            <v>406-6895979-2889150</v>
          </cell>
          <cell r="F330" t="str">
            <v>Western Dress</v>
          </cell>
          <cell r="G330" t="str">
            <v>L</v>
          </cell>
          <cell r="H330">
            <v>1</v>
          </cell>
          <cell r="I330">
            <v>771</v>
          </cell>
          <cell r="J330">
            <v>695019</v>
          </cell>
        </row>
        <row r="331">
          <cell r="A331">
            <v>44870</v>
          </cell>
          <cell r="B331" t="str">
            <v>Shipped - Delivered to Buyer</v>
          </cell>
          <cell r="C331" t="str">
            <v>J0220</v>
          </cell>
          <cell r="D331" t="str">
            <v>J0220-BL-L</v>
          </cell>
          <cell r="E331" t="str">
            <v>171-3572061-3603514</v>
          </cell>
          <cell r="F331" t="str">
            <v>Blouse</v>
          </cell>
          <cell r="G331" t="str">
            <v>L</v>
          </cell>
          <cell r="H331">
            <v>1</v>
          </cell>
          <cell r="I331">
            <v>625</v>
          </cell>
          <cell r="J331">
            <v>560024</v>
          </cell>
        </row>
        <row r="332">
          <cell r="A332">
            <v>44870</v>
          </cell>
          <cell r="B332" t="str">
            <v>Shipped - Delivered to Buyer</v>
          </cell>
          <cell r="C332" t="str">
            <v>J0209</v>
          </cell>
          <cell r="D332" t="str">
            <v>J0209-DR-L</v>
          </cell>
          <cell r="E332" t="str">
            <v>402-2751345-7487559</v>
          </cell>
          <cell r="F332" t="str">
            <v>Ethnic Dress</v>
          </cell>
          <cell r="G332" t="str">
            <v>L</v>
          </cell>
          <cell r="H332">
            <v>1</v>
          </cell>
          <cell r="I332">
            <v>885</v>
          </cell>
          <cell r="J332">
            <v>500010</v>
          </cell>
        </row>
        <row r="333">
          <cell r="A333">
            <v>44870</v>
          </cell>
          <cell r="B333" t="str">
            <v>Shipped - Delivered to Buyer</v>
          </cell>
          <cell r="C333" t="str">
            <v>J0217</v>
          </cell>
          <cell r="D333" t="str">
            <v>J0217-BL-S</v>
          </cell>
          <cell r="E333" t="str">
            <v>408-5341602-9834754</v>
          </cell>
          <cell r="F333" t="str">
            <v>Blouse</v>
          </cell>
          <cell r="G333" t="str">
            <v>S</v>
          </cell>
          <cell r="H333">
            <v>1</v>
          </cell>
          <cell r="I333">
            <v>665</v>
          </cell>
          <cell r="J333">
            <v>500090</v>
          </cell>
        </row>
        <row r="334">
          <cell r="A334">
            <v>44598</v>
          </cell>
          <cell r="B334" t="str">
            <v>Shipped - Delivered to Buyer</v>
          </cell>
          <cell r="C334" t="str">
            <v>J0341</v>
          </cell>
          <cell r="D334" t="str">
            <v>J0341-DR-XL</v>
          </cell>
          <cell r="E334" t="str">
            <v>406-1203327-3031542</v>
          </cell>
          <cell r="F334" t="str">
            <v>Western Dress</v>
          </cell>
          <cell r="G334" t="str">
            <v>XL</v>
          </cell>
          <cell r="H334">
            <v>1</v>
          </cell>
          <cell r="I334">
            <v>842</v>
          </cell>
          <cell r="J334">
            <v>110064</v>
          </cell>
        </row>
        <row r="335">
          <cell r="A335">
            <v>44870</v>
          </cell>
          <cell r="B335" t="str">
            <v>Shipped - Delivered to Buyer</v>
          </cell>
          <cell r="C335" t="str">
            <v>J0341</v>
          </cell>
          <cell r="D335" t="str">
            <v>J0341-DR-XXL</v>
          </cell>
          <cell r="E335" t="str">
            <v>405-1760150-2633940</v>
          </cell>
          <cell r="F335" t="str">
            <v>Western Dress</v>
          </cell>
          <cell r="G335" t="str">
            <v>XXL</v>
          </cell>
          <cell r="H335">
            <v>1</v>
          </cell>
          <cell r="I335">
            <v>885</v>
          </cell>
          <cell r="J335">
            <v>500055</v>
          </cell>
        </row>
        <row r="336">
          <cell r="A336">
            <v>44870</v>
          </cell>
          <cell r="B336" t="str">
            <v>Shipped - Delivered to Buyer</v>
          </cell>
          <cell r="C336" t="str">
            <v>JNE3800</v>
          </cell>
          <cell r="D336" t="str">
            <v>JNE3800-KR-M</v>
          </cell>
          <cell r="E336" t="str">
            <v>171-2466720-0865950</v>
          </cell>
          <cell r="F336" t="str">
            <v>Western Dress</v>
          </cell>
          <cell r="G336" t="str">
            <v>M</v>
          </cell>
          <cell r="H336">
            <v>1</v>
          </cell>
          <cell r="I336">
            <v>771</v>
          </cell>
          <cell r="J336">
            <v>400057</v>
          </cell>
        </row>
        <row r="337">
          <cell r="A337">
            <v>44870</v>
          </cell>
          <cell r="B337" t="str">
            <v>Shipped - Delivered to Buyer</v>
          </cell>
          <cell r="C337" t="str">
            <v>J0157</v>
          </cell>
          <cell r="D337" t="str">
            <v>J0157-DR-XXXL</v>
          </cell>
          <cell r="E337" t="str">
            <v>405-0998166-1612324</v>
          </cell>
          <cell r="F337" t="str">
            <v>Western Dress</v>
          </cell>
          <cell r="G337" t="str">
            <v>3XL</v>
          </cell>
          <cell r="H337">
            <v>1</v>
          </cell>
          <cell r="I337">
            <v>690</v>
          </cell>
          <cell r="J337">
            <v>560037</v>
          </cell>
        </row>
        <row r="338">
          <cell r="A338">
            <v>44567</v>
          </cell>
          <cell r="B338" t="str">
            <v>Shipped - Delivered to Buyer</v>
          </cell>
          <cell r="C338" t="str">
            <v>J0401</v>
          </cell>
          <cell r="D338" t="str">
            <v>J0401-DR-XL</v>
          </cell>
          <cell r="E338" t="str">
            <v>406-2604506-0533125</v>
          </cell>
          <cell r="F338" t="str">
            <v>Western Dress</v>
          </cell>
          <cell r="G338" t="str">
            <v>XL</v>
          </cell>
          <cell r="H338">
            <v>1</v>
          </cell>
          <cell r="I338">
            <v>842</v>
          </cell>
          <cell r="J338">
            <v>411021</v>
          </cell>
        </row>
        <row r="339">
          <cell r="A339">
            <v>44870</v>
          </cell>
          <cell r="B339" t="str">
            <v>Shipped - Delivered to Buyer</v>
          </cell>
          <cell r="C339" t="str">
            <v>J0341</v>
          </cell>
          <cell r="D339" t="str">
            <v>J0341-DR-S</v>
          </cell>
          <cell r="E339" t="str">
            <v>405-2402262-4161142</v>
          </cell>
          <cell r="F339" t="str">
            <v>Western Dress</v>
          </cell>
          <cell r="G339" t="str">
            <v>S</v>
          </cell>
          <cell r="H339">
            <v>1</v>
          </cell>
          <cell r="I339">
            <v>885</v>
          </cell>
          <cell r="J339">
            <v>533221</v>
          </cell>
        </row>
        <row r="340">
          <cell r="A340">
            <v>44870</v>
          </cell>
          <cell r="B340" t="str">
            <v>Shipped - Delivered to Buyer</v>
          </cell>
          <cell r="C340" t="str">
            <v>JNE3800</v>
          </cell>
          <cell r="D340" t="str">
            <v>JNE3800-KR-L</v>
          </cell>
          <cell r="E340" t="str">
            <v>406-0810536-1862715</v>
          </cell>
          <cell r="F340" t="str">
            <v>Western Dress</v>
          </cell>
          <cell r="G340" t="str">
            <v>L</v>
          </cell>
          <cell r="H340">
            <v>1</v>
          </cell>
          <cell r="I340">
            <v>771</v>
          </cell>
          <cell r="J340">
            <v>826005</v>
          </cell>
        </row>
        <row r="341">
          <cell r="A341">
            <v>44870</v>
          </cell>
          <cell r="B341" t="str">
            <v>Shipped - Delivered to Buyer</v>
          </cell>
          <cell r="C341" t="str">
            <v>J0219</v>
          </cell>
          <cell r="D341" t="str">
            <v>J0219-BL-S</v>
          </cell>
          <cell r="E341" t="str">
            <v>406-4814708-2836314</v>
          </cell>
          <cell r="F341" t="str">
            <v>Blouse</v>
          </cell>
          <cell r="G341" t="str">
            <v>S</v>
          </cell>
          <cell r="H341">
            <v>1</v>
          </cell>
          <cell r="I341">
            <v>599</v>
          </cell>
          <cell r="J341">
            <v>500026</v>
          </cell>
        </row>
        <row r="342">
          <cell r="A342">
            <v>44870</v>
          </cell>
          <cell r="B342" t="str">
            <v>Shipped - Delivered to Buyer</v>
          </cell>
          <cell r="C342" t="str">
            <v>JNE3905</v>
          </cell>
          <cell r="D342" t="str">
            <v>JNE3905-DR-L</v>
          </cell>
          <cell r="E342" t="str">
            <v>407-8628064-1862743</v>
          </cell>
          <cell r="F342" t="str">
            <v>Western Dress</v>
          </cell>
          <cell r="G342" t="str">
            <v>L</v>
          </cell>
          <cell r="H342">
            <v>1</v>
          </cell>
          <cell r="I342">
            <v>625</v>
          </cell>
          <cell r="J342">
            <v>500035</v>
          </cell>
        </row>
        <row r="343">
          <cell r="A343">
            <v>44656</v>
          </cell>
          <cell r="B343" t="str">
            <v>Shipped - Delivered to Buyer</v>
          </cell>
          <cell r="C343" t="str">
            <v>JNE3709</v>
          </cell>
          <cell r="D343" t="str">
            <v>JNE3709-DR-XL</v>
          </cell>
          <cell r="E343" t="str">
            <v>407-4476703-5575556</v>
          </cell>
          <cell r="F343" t="str">
            <v>Western Dress</v>
          </cell>
          <cell r="G343" t="str">
            <v>XL</v>
          </cell>
          <cell r="H343">
            <v>1</v>
          </cell>
          <cell r="I343">
            <v>833</v>
          </cell>
          <cell r="J343">
            <v>400021</v>
          </cell>
        </row>
        <row r="344">
          <cell r="A344">
            <v>44717</v>
          </cell>
          <cell r="B344" t="str">
            <v>Shipped - Delivered to Buyer</v>
          </cell>
          <cell r="C344" t="str">
            <v>J0341</v>
          </cell>
          <cell r="D344" t="str">
            <v>J0341-DR-XL</v>
          </cell>
          <cell r="E344" t="str">
            <v>408-1334175-202290753</v>
          </cell>
          <cell r="F344" t="str">
            <v>Western Dress</v>
          </cell>
          <cell r="G344" t="str">
            <v>XL</v>
          </cell>
          <cell r="H344">
            <v>1</v>
          </cell>
          <cell r="I344">
            <v>832</v>
          </cell>
          <cell r="J344">
            <v>360490</v>
          </cell>
        </row>
        <row r="345">
          <cell r="A345">
            <v>44870</v>
          </cell>
          <cell r="B345" t="str">
            <v>Shipped - Delivered to Buyer</v>
          </cell>
          <cell r="C345" t="str">
            <v>J0152</v>
          </cell>
          <cell r="D345" t="str">
            <v>J0152-DR-L</v>
          </cell>
          <cell r="E345" t="str">
            <v>407-6334082-5649910</v>
          </cell>
          <cell r="F345" t="str">
            <v>Western Dress</v>
          </cell>
          <cell r="G345" t="str">
            <v>L</v>
          </cell>
          <cell r="H345">
            <v>1</v>
          </cell>
          <cell r="I345">
            <v>899</v>
          </cell>
          <cell r="J345">
            <v>600093</v>
          </cell>
        </row>
        <row r="346">
          <cell r="A346">
            <v>44870</v>
          </cell>
          <cell r="B346" t="str">
            <v>Shipped - Delivered to Buyer</v>
          </cell>
          <cell r="C346" t="str">
            <v>JNE3798</v>
          </cell>
          <cell r="D346" t="str">
            <v>JNE3798-KR-S</v>
          </cell>
          <cell r="E346" t="str">
            <v>407-2801236-3184346</v>
          </cell>
          <cell r="F346" t="str">
            <v>Western Dress</v>
          </cell>
          <cell r="G346" t="str">
            <v>S</v>
          </cell>
          <cell r="H346">
            <v>1</v>
          </cell>
          <cell r="I346">
            <v>771</v>
          </cell>
          <cell r="J346">
            <v>695014</v>
          </cell>
        </row>
        <row r="347">
          <cell r="A347">
            <v>44870</v>
          </cell>
          <cell r="B347" t="str">
            <v>Shipped - Delivered to Buyer</v>
          </cell>
          <cell r="C347" t="str">
            <v>JNE3905</v>
          </cell>
          <cell r="D347" t="str">
            <v>JNE3905-DR-XXL</v>
          </cell>
          <cell r="E347" t="str">
            <v>403-9314247-8961152</v>
          </cell>
          <cell r="F347" t="str">
            <v>Western Dress</v>
          </cell>
          <cell r="G347" t="str">
            <v>XXL</v>
          </cell>
          <cell r="H347">
            <v>1</v>
          </cell>
          <cell r="I347">
            <v>625</v>
          </cell>
          <cell r="J347">
            <v>201301</v>
          </cell>
        </row>
        <row r="348">
          <cell r="A348">
            <v>44870</v>
          </cell>
          <cell r="B348" t="str">
            <v>Shipped - Delivered to Buyer</v>
          </cell>
          <cell r="C348" t="str">
            <v>J0339</v>
          </cell>
          <cell r="D348" t="str">
            <v>J0339-DR-XXXL</v>
          </cell>
          <cell r="E348" t="str">
            <v>402-9210026-6913107</v>
          </cell>
          <cell r="F348" t="str">
            <v>Western Dress</v>
          </cell>
          <cell r="G348" t="str">
            <v>3XL</v>
          </cell>
          <cell r="H348">
            <v>1</v>
          </cell>
          <cell r="I348">
            <v>825</v>
          </cell>
          <cell r="J348">
            <v>201017</v>
          </cell>
        </row>
        <row r="349">
          <cell r="A349">
            <v>44870</v>
          </cell>
          <cell r="B349" t="str">
            <v>Shipped - Delivered to Buyer</v>
          </cell>
          <cell r="C349" t="str">
            <v>J0341</v>
          </cell>
          <cell r="D349" t="str">
            <v>J0341-DR-XXL</v>
          </cell>
          <cell r="E349" t="str">
            <v>405-9331197-1994729</v>
          </cell>
          <cell r="F349" t="str">
            <v>Western Dress</v>
          </cell>
          <cell r="G349" t="str">
            <v>XXL</v>
          </cell>
          <cell r="H349">
            <v>1</v>
          </cell>
          <cell r="I349">
            <v>885</v>
          </cell>
          <cell r="J349">
            <v>461775</v>
          </cell>
        </row>
        <row r="350">
          <cell r="A350">
            <v>44870</v>
          </cell>
          <cell r="B350" t="str">
            <v>Shipped - Delivered to Buyer</v>
          </cell>
          <cell r="C350" t="str">
            <v>J0341</v>
          </cell>
          <cell r="D350" t="str">
            <v>J0341-DR-XXL</v>
          </cell>
          <cell r="E350" t="str">
            <v>405-3249649-5199557</v>
          </cell>
          <cell r="F350" t="str">
            <v>Western Dress</v>
          </cell>
          <cell r="G350" t="str">
            <v>XXL</v>
          </cell>
          <cell r="H350">
            <v>1</v>
          </cell>
          <cell r="I350">
            <v>885</v>
          </cell>
          <cell r="J350">
            <v>560100</v>
          </cell>
        </row>
        <row r="351">
          <cell r="A351">
            <v>44870</v>
          </cell>
          <cell r="B351" t="str">
            <v>Shipped - Delivered to Buyer</v>
          </cell>
          <cell r="C351" t="str">
            <v>J0302</v>
          </cell>
          <cell r="D351" t="str">
            <v>J0302-DR-XXL</v>
          </cell>
          <cell r="E351" t="str">
            <v>405-3249649-5199557</v>
          </cell>
          <cell r="F351" t="str">
            <v>Western Dress</v>
          </cell>
          <cell r="G351" t="str">
            <v>XXL</v>
          </cell>
          <cell r="H351">
            <v>1</v>
          </cell>
          <cell r="I351">
            <v>539</v>
          </cell>
          <cell r="J351">
            <v>560100</v>
          </cell>
        </row>
        <row r="352">
          <cell r="A352">
            <v>44870</v>
          </cell>
          <cell r="B352" t="str">
            <v>Shipped - Delivered to Buyer</v>
          </cell>
          <cell r="C352" t="str">
            <v>J0152</v>
          </cell>
          <cell r="D352" t="str">
            <v>J0152-DR-L</v>
          </cell>
          <cell r="E352" t="str">
            <v>406-7498905-9840323</v>
          </cell>
          <cell r="F352" t="str">
            <v>Western Dress</v>
          </cell>
          <cell r="G352" t="str">
            <v>L</v>
          </cell>
          <cell r="H352">
            <v>1</v>
          </cell>
          <cell r="I352">
            <v>899</v>
          </cell>
          <cell r="J352">
            <v>400095</v>
          </cell>
        </row>
        <row r="353">
          <cell r="A353">
            <v>44870</v>
          </cell>
          <cell r="B353" t="str">
            <v>Shipped - Delivered to Buyer</v>
          </cell>
          <cell r="C353" t="str">
            <v>JNE3798</v>
          </cell>
          <cell r="D353" t="str">
            <v>JNE3798-KR-A-XXL</v>
          </cell>
          <cell r="E353" t="str">
            <v>171-4278396-6081943</v>
          </cell>
          <cell r="F353" t="str">
            <v>Western Dress</v>
          </cell>
          <cell r="G353" t="str">
            <v>XXL</v>
          </cell>
          <cell r="H353">
            <v>1</v>
          </cell>
          <cell r="I353">
            <v>771</v>
          </cell>
          <cell r="J353">
            <v>641044</v>
          </cell>
        </row>
        <row r="354">
          <cell r="A354">
            <v>44870</v>
          </cell>
          <cell r="B354" t="str">
            <v>Shipped - Delivered to Buyer</v>
          </cell>
          <cell r="C354" t="str">
            <v>JNE3800</v>
          </cell>
          <cell r="D354" t="str">
            <v>JNE3800-KR-M</v>
          </cell>
          <cell r="E354" t="str">
            <v>404-1472570-9371503</v>
          </cell>
          <cell r="F354" t="str">
            <v>Western Dress</v>
          </cell>
          <cell r="G354" t="str">
            <v>M</v>
          </cell>
          <cell r="H354">
            <v>1</v>
          </cell>
          <cell r="I354">
            <v>771</v>
          </cell>
          <cell r="J354">
            <v>302034</v>
          </cell>
        </row>
        <row r="355">
          <cell r="A355">
            <v>44870</v>
          </cell>
          <cell r="B355" t="str">
            <v>Shipped - Delivered to Buyer</v>
          </cell>
          <cell r="C355" t="str">
            <v>JNE3905</v>
          </cell>
          <cell r="D355" t="str">
            <v>JNE3905-DR-XXL</v>
          </cell>
          <cell r="E355" t="str">
            <v>408-7889893-4629907</v>
          </cell>
          <cell r="F355" t="str">
            <v>Western Dress</v>
          </cell>
          <cell r="G355" t="str">
            <v>XXL</v>
          </cell>
          <cell r="H355">
            <v>1</v>
          </cell>
          <cell r="I355">
            <v>625</v>
          </cell>
          <cell r="J355">
            <v>110092</v>
          </cell>
        </row>
        <row r="356">
          <cell r="A356">
            <v>44870</v>
          </cell>
          <cell r="B356" t="str">
            <v>Shipped - Delivered to Buyer</v>
          </cell>
          <cell r="C356" t="str">
            <v>JNE3798</v>
          </cell>
          <cell r="D356" t="str">
            <v>JNE3798-KR-S</v>
          </cell>
          <cell r="E356" t="str">
            <v>403-5239046-6543522</v>
          </cell>
          <cell r="F356" t="str">
            <v>Western Dress</v>
          </cell>
          <cell r="G356" t="str">
            <v>S</v>
          </cell>
          <cell r="H356">
            <v>1</v>
          </cell>
          <cell r="I356">
            <v>771</v>
          </cell>
          <cell r="J356">
            <v>500032</v>
          </cell>
        </row>
        <row r="357">
          <cell r="A357">
            <v>44870</v>
          </cell>
          <cell r="B357" t="str">
            <v>Shipped - Delivered to Buyer</v>
          </cell>
          <cell r="C357" t="str">
            <v>JNE3800</v>
          </cell>
          <cell r="D357" t="str">
            <v>JNE3800-KR-S</v>
          </cell>
          <cell r="E357" t="str">
            <v>405-0932332-6652359</v>
          </cell>
          <cell r="F357" t="str">
            <v>Western Dress</v>
          </cell>
          <cell r="G357" t="str">
            <v>S</v>
          </cell>
          <cell r="H357">
            <v>1</v>
          </cell>
          <cell r="I357">
            <v>771</v>
          </cell>
          <cell r="J357">
            <v>576104</v>
          </cell>
        </row>
        <row r="358">
          <cell r="A358">
            <v>44870</v>
          </cell>
          <cell r="B358" t="str">
            <v>Shipped - Delivered to Buyer</v>
          </cell>
          <cell r="C358" t="str">
            <v>JNE3625</v>
          </cell>
          <cell r="D358" t="str">
            <v>JNE3625-DR-M</v>
          </cell>
          <cell r="E358" t="str">
            <v>402-4148500-4341944</v>
          </cell>
          <cell r="F358" t="str">
            <v>Western Dress</v>
          </cell>
          <cell r="G358" t="str">
            <v>M</v>
          </cell>
          <cell r="H358">
            <v>1</v>
          </cell>
          <cell r="I358">
            <v>434</v>
          </cell>
          <cell r="J358">
            <v>560055</v>
          </cell>
        </row>
        <row r="359">
          <cell r="A359">
            <v>44870</v>
          </cell>
          <cell r="B359" t="str">
            <v>Shipped - Delivered to Buyer</v>
          </cell>
          <cell r="C359" t="str">
            <v>JNE3905</v>
          </cell>
          <cell r="D359" t="str">
            <v>JNE3905-DR-M</v>
          </cell>
          <cell r="E359" t="str">
            <v>405-3235985-7528348</v>
          </cell>
          <cell r="F359" t="str">
            <v>Western Dress</v>
          </cell>
          <cell r="G359" t="str">
            <v>M</v>
          </cell>
          <cell r="H359">
            <v>1</v>
          </cell>
          <cell r="I359">
            <v>625</v>
          </cell>
          <cell r="J359">
            <v>501203</v>
          </cell>
        </row>
        <row r="360">
          <cell r="A360">
            <v>44870</v>
          </cell>
          <cell r="B360" t="str">
            <v>Shipped - Returned to Seller</v>
          </cell>
          <cell r="C360" t="str">
            <v>JNE3798</v>
          </cell>
          <cell r="D360" t="str">
            <v>JNE3798-KR-A-XS</v>
          </cell>
          <cell r="E360" t="str">
            <v>403-6211758-7399548</v>
          </cell>
          <cell r="F360" t="str">
            <v>Western Dress</v>
          </cell>
          <cell r="G360" t="str">
            <v>XS</v>
          </cell>
          <cell r="H360">
            <v>1</v>
          </cell>
          <cell r="I360">
            <v>771</v>
          </cell>
          <cell r="J360">
            <v>680010</v>
          </cell>
        </row>
        <row r="361">
          <cell r="A361">
            <v>44870</v>
          </cell>
          <cell r="B361" t="str">
            <v>Shipped - Delivered to Buyer</v>
          </cell>
          <cell r="C361" t="str">
            <v>JNE3798</v>
          </cell>
          <cell r="D361" t="str">
            <v>JNE3798-KR-A-XXXL</v>
          </cell>
          <cell r="E361" t="str">
            <v>404-4357489-7977940</v>
          </cell>
          <cell r="F361" t="str">
            <v>Western Dress</v>
          </cell>
          <cell r="G361" t="str">
            <v>3XL</v>
          </cell>
          <cell r="H361">
            <v>1</v>
          </cell>
          <cell r="I361">
            <v>771</v>
          </cell>
          <cell r="J361">
            <v>421203</v>
          </cell>
        </row>
        <row r="362">
          <cell r="A362">
            <v>44686</v>
          </cell>
          <cell r="B362" t="str">
            <v>Shipped - Delivered to Buyer</v>
          </cell>
          <cell r="C362" t="str">
            <v>J0341</v>
          </cell>
          <cell r="D362" t="str">
            <v>J0341-DR-XL</v>
          </cell>
          <cell r="E362" t="str">
            <v>402-5698785-7057917</v>
          </cell>
          <cell r="F362" t="str">
            <v>Western Dress</v>
          </cell>
          <cell r="G362" t="str">
            <v>XL</v>
          </cell>
          <cell r="H362">
            <v>1</v>
          </cell>
          <cell r="I362">
            <v>832</v>
          </cell>
          <cell r="J362">
            <v>600004</v>
          </cell>
        </row>
        <row r="363">
          <cell r="A363">
            <v>44870</v>
          </cell>
          <cell r="B363" t="str">
            <v>Shipped - Delivered to Buyer</v>
          </cell>
          <cell r="C363" t="str">
            <v>JNE3798</v>
          </cell>
          <cell r="D363" t="str">
            <v>JNE3798-KR-M</v>
          </cell>
          <cell r="E363" t="str">
            <v>407-6755231-0470706</v>
          </cell>
          <cell r="F363" t="str">
            <v>Western Dress</v>
          </cell>
          <cell r="G363" t="str">
            <v>M</v>
          </cell>
          <cell r="H363">
            <v>1</v>
          </cell>
          <cell r="I363">
            <v>771</v>
          </cell>
          <cell r="J363">
            <v>734001</v>
          </cell>
        </row>
        <row r="364">
          <cell r="A364">
            <v>44686</v>
          </cell>
          <cell r="B364" t="str">
            <v>Shipped - Delivered to Buyer</v>
          </cell>
          <cell r="C364" t="str">
            <v>J0341</v>
          </cell>
          <cell r="D364" t="str">
            <v>J0341-DR-XL</v>
          </cell>
          <cell r="E364" t="str">
            <v>408-0318131-4587539</v>
          </cell>
          <cell r="F364" t="str">
            <v>Western Dress</v>
          </cell>
          <cell r="G364" t="str">
            <v>XL</v>
          </cell>
          <cell r="H364">
            <v>1</v>
          </cell>
          <cell r="I364">
            <v>832</v>
          </cell>
          <cell r="J364">
            <v>491001</v>
          </cell>
        </row>
        <row r="365">
          <cell r="A365">
            <v>44839</v>
          </cell>
          <cell r="B365" t="str">
            <v>Shipped - Delivered to Buyer</v>
          </cell>
          <cell r="C365" t="str">
            <v>JNE3798</v>
          </cell>
          <cell r="D365" t="str">
            <v>JNE3798-KR-XXXL</v>
          </cell>
          <cell r="E365" t="str">
            <v>402-3117530-9702739</v>
          </cell>
          <cell r="F365" t="str">
            <v>Western Dress</v>
          </cell>
          <cell r="G365" t="str">
            <v>3XL</v>
          </cell>
          <cell r="H365">
            <v>1</v>
          </cell>
          <cell r="I365">
            <v>771</v>
          </cell>
          <cell r="J365">
            <v>605013</v>
          </cell>
        </row>
        <row r="366">
          <cell r="A366">
            <v>44839</v>
          </cell>
          <cell r="B366" t="str">
            <v>Shipped - Delivered to Buyer</v>
          </cell>
          <cell r="C366" t="str">
            <v>J0339</v>
          </cell>
          <cell r="D366" t="str">
            <v>J0339-DR-XXXL</v>
          </cell>
          <cell r="E366" t="str">
            <v>402-4416964-6755536</v>
          </cell>
          <cell r="F366" t="str">
            <v>Western Dress</v>
          </cell>
          <cell r="G366" t="str">
            <v>3XL</v>
          </cell>
          <cell r="H366">
            <v>1</v>
          </cell>
          <cell r="I366">
            <v>825</v>
          </cell>
          <cell r="J366">
            <v>144601</v>
          </cell>
        </row>
        <row r="367">
          <cell r="A367">
            <v>44839</v>
          </cell>
          <cell r="B367" t="str">
            <v>Shipped - Delivered to Buyer</v>
          </cell>
          <cell r="C367" t="str">
            <v>J0397</v>
          </cell>
          <cell r="D367" t="str">
            <v>J0397-DR-XXXL</v>
          </cell>
          <cell r="E367" t="str">
            <v>171-5838064-7337118</v>
          </cell>
          <cell r="F367" t="str">
            <v>Western Dress</v>
          </cell>
          <cell r="G367" t="str">
            <v>3XL</v>
          </cell>
          <cell r="H367">
            <v>1</v>
          </cell>
          <cell r="I367">
            <v>999</v>
          </cell>
          <cell r="J367">
            <v>400067</v>
          </cell>
        </row>
        <row r="368">
          <cell r="A368">
            <v>44839</v>
          </cell>
          <cell r="B368" t="str">
            <v>Shipped - Delivered to Buyer</v>
          </cell>
          <cell r="C368" t="str">
            <v>J0209</v>
          </cell>
          <cell r="D368" t="str">
            <v>J0209-DR-M</v>
          </cell>
          <cell r="E368" t="str">
            <v>403-1758183-9641143</v>
          </cell>
          <cell r="F368" t="str">
            <v>Ethnic Dress</v>
          </cell>
          <cell r="G368" t="str">
            <v>M</v>
          </cell>
          <cell r="H368">
            <v>1</v>
          </cell>
          <cell r="I368">
            <v>885</v>
          </cell>
          <cell r="J368">
            <v>226021</v>
          </cell>
        </row>
        <row r="369">
          <cell r="A369">
            <v>44839</v>
          </cell>
          <cell r="B369" t="str">
            <v>Shipped - Delivered to Buyer</v>
          </cell>
          <cell r="C369" t="str">
            <v>J0341</v>
          </cell>
          <cell r="D369" t="str">
            <v>J0341-DR-M</v>
          </cell>
          <cell r="E369" t="str">
            <v>406-7033265-0192363</v>
          </cell>
          <cell r="F369" t="str">
            <v>Western Dress</v>
          </cell>
          <cell r="G369" t="str">
            <v>M</v>
          </cell>
          <cell r="H369">
            <v>1</v>
          </cell>
          <cell r="I369">
            <v>885</v>
          </cell>
          <cell r="J369">
            <v>441904</v>
          </cell>
        </row>
        <row r="370">
          <cell r="A370">
            <v>44839</v>
          </cell>
          <cell r="B370" t="str">
            <v>Shipped - Delivered to Buyer</v>
          </cell>
          <cell r="C370" t="str">
            <v>JNE3800</v>
          </cell>
          <cell r="D370" t="str">
            <v>JNE3800-KR-XS</v>
          </cell>
          <cell r="E370" t="str">
            <v>403-4792787-3486709</v>
          </cell>
          <cell r="F370" t="str">
            <v>Western Dress</v>
          </cell>
          <cell r="G370" t="str">
            <v>XS</v>
          </cell>
          <cell r="H370">
            <v>1</v>
          </cell>
          <cell r="I370">
            <v>771</v>
          </cell>
          <cell r="J370">
            <v>688539</v>
          </cell>
        </row>
        <row r="371">
          <cell r="A371">
            <v>44839</v>
          </cell>
          <cell r="B371" t="str">
            <v>Shipped - Delivered to Buyer</v>
          </cell>
          <cell r="C371" t="str">
            <v>J0106</v>
          </cell>
          <cell r="D371" t="str">
            <v>J0106-KR-M</v>
          </cell>
          <cell r="E371" t="str">
            <v>404-5515092-1959561</v>
          </cell>
          <cell r="F371" t="str">
            <v>Western Dress</v>
          </cell>
          <cell r="G371" t="str">
            <v>M</v>
          </cell>
          <cell r="H371">
            <v>1</v>
          </cell>
          <cell r="I371">
            <v>999</v>
          </cell>
          <cell r="J371">
            <v>700136</v>
          </cell>
        </row>
        <row r="372">
          <cell r="A372">
            <v>44839</v>
          </cell>
          <cell r="B372" t="str">
            <v>Shipped - Delivered to Buyer</v>
          </cell>
          <cell r="C372" t="str">
            <v>J0005</v>
          </cell>
          <cell r="D372" t="str">
            <v>J0005-DR-XXL</v>
          </cell>
          <cell r="E372" t="str">
            <v>403-9067125-7726740</v>
          </cell>
          <cell r="F372" t="str">
            <v>Western Dress</v>
          </cell>
          <cell r="G372" t="str">
            <v>XXL</v>
          </cell>
          <cell r="H372">
            <v>1</v>
          </cell>
          <cell r="I372">
            <v>899</v>
          </cell>
          <cell r="J372">
            <v>400092</v>
          </cell>
        </row>
        <row r="373">
          <cell r="A373">
            <v>44839</v>
          </cell>
          <cell r="B373" t="str">
            <v>Shipped - Delivered to Buyer</v>
          </cell>
          <cell r="C373" t="str">
            <v>J0341</v>
          </cell>
          <cell r="D373" t="str">
            <v>J0341-DR-M</v>
          </cell>
          <cell r="E373" t="str">
            <v>404-9764691-4274768</v>
          </cell>
          <cell r="F373" t="str">
            <v>Western Dress</v>
          </cell>
          <cell r="G373" t="str">
            <v>M</v>
          </cell>
          <cell r="H373">
            <v>1</v>
          </cell>
          <cell r="I373">
            <v>885</v>
          </cell>
          <cell r="J373">
            <v>500026</v>
          </cell>
        </row>
        <row r="374">
          <cell r="A374">
            <v>44839</v>
          </cell>
          <cell r="B374" t="str">
            <v>Shipped - Delivered to Buyer</v>
          </cell>
          <cell r="C374" t="str">
            <v>JNE3798</v>
          </cell>
          <cell r="D374" t="str">
            <v>JNE3798-KR-XXL</v>
          </cell>
          <cell r="E374" t="str">
            <v>404-2538219-3097143</v>
          </cell>
          <cell r="F374" t="str">
            <v>Western Dress</v>
          </cell>
          <cell r="G374" t="str">
            <v>XXL</v>
          </cell>
          <cell r="H374">
            <v>1</v>
          </cell>
          <cell r="I374">
            <v>771</v>
          </cell>
          <cell r="J374">
            <v>412207</v>
          </cell>
        </row>
        <row r="375">
          <cell r="A375">
            <v>44900</v>
          </cell>
          <cell r="B375" t="str">
            <v>Shipped - Delivered to Buyer</v>
          </cell>
          <cell r="C375" t="str">
            <v>J0212</v>
          </cell>
          <cell r="D375" t="str">
            <v>J0212-DR-XL</v>
          </cell>
          <cell r="E375" t="str">
            <v>171-2479334-9324300</v>
          </cell>
          <cell r="F375" t="str">
            <v>Ethnic Dress</v>
          </cell>
          <cell r="G375" t="str">
            <v>XL</v>
          </cell>
          <cell r="H375">
            <v>1</v>
          </cell>
          <cell r="I375">
            <v>791</v>
          </cell>
          <cell r="J375">
            <v>602024</v>
          </cell>
        </row>
        <row r="376">
          <cell r="A376">
            <v>44839</v>
          </cell>
          <cell r="B376" t="str">
            <v>Shipped - Delivered to Buyer</v>
          </cell>
          <cell r="C376" t="str">
            <v>J0341</v>
          </cell>
          <cell r="D376" t="str">
            <v>J0341-DR-M</v>
          </cell>
          <cell r="E376" t="str">
            <v>171-1133544-9051522</v>
          </cell>
          <cell r="F376" t="str">
            <v>Western Dress</v>
          </cell>
          <cell r="G376" t="str">
            <v>M</v>
          </cell>
          <cell r="H376">
            <v>1</v>
          </cell>
          <cell r="I376">
            <v>885</v>
          </cell>
          <cell r="J376">
            <v>232103</v>
          </cell>
        </row>
        <row r="377">
          <cell r="A377">
            <v>44839</v>
          </cell>
          <cell r="B377" t="str">
            <v>Shipped - Delivered to Buyer</v>
          </cell>
          <cell r="C377" t="str">
            <v>JNE3905</v>
          </cell>
          <cell r="D377" t="str">
            <v>JNE3905-DR-XXL</v>
          </cell>
          <cell r="E377" t="str">
            <v>405-1980051-0373931</v>
          </cell>
          <cell r="F377" t="str">
            <v>Western Dress</v>
          </cell>
          <cell r="G377" t="str">
            <v>XXL</v>
          </cell>
          <cell r="H377">
            <v>1</v>
          </cell>
          <cell r="I377">
            <v>625</v>
          </cell>
          <cell r="J377">
            <v>201301</v>
          </cell>
        </row>
        <row r="378">
          <cell r="A378">
            <v>44839</v>
          </cell>
          <cell r="B378" t="str">
            <v>Shipped - Delivered to Buyer</v>
          </cell>
          <cell r="C378" t="str">
            <v>J0005</v>
          </cell>
          <cell r="D378" t="str">
            <v>J0005-DR-S</v>
          </cell>
          <cell r="E378" t="str">
            <v>403-7222830-5678727</v>
          </cell>
          <cell r="F378" t="str">
            <v>Western Dress</v>
          </cell>
          <cell r="G378" t="str">
            <v>S</v>
          </cell>
          <cell r="H378">
            <v>1</v>
          </cell>
          <cell r="I378">
            <v>899</v>
          </cell>
          <cell r="J378">
            <v>500032</v>
          </cell>
        </row>
        <row r="379">
          <cell r="A379">
            <v>44839</v>
          </cell>
          <cell r="B379" t="str">
            <v>Shipped - Delivered to Buyer</v>
          </cell>
          <cell r="C379" t="str">
            <v>JNE3800</v>
          </cell>
          <cell r="D379" t="str">
            <v>JNE3800-KR-A-M</v>
          </cell>
          <cell r="E379" t="str">
            <v>405-3893506-5131543</v>
          </cell>
          <cell r="F379" t="str">
            <v>Western Dress</v>
          </cell>
          <cell r="G379" t="str">
            <v>M</v>
          </cell>
          <cell r="H379">
            <v>1</v>
          </cell>
          <cell r="I379">
            <v>771</v>
          </cell>
          <cell r="J379">
            <v>441206</v>
          </cell>
        </row>
        <row r="380">
          <cell r="A380">
            <v>44839</v>
          </cell>
          <cell r="B380" t="str">
            <v>Shipped - Delivered to Buyer</v>
          </cell>
          <cell r="C380" t="str">
            <v>J0341</v>
          </cell>
          <cell r="D380" t="str">
            <v>J0341-DR-M</v>
          </cell>
          <cell r="E380" t="str">
            <v>407-0600072-0959549</v>
          </cell>
          <cell r="F380" t="str">
            <v>Western Dress</v>
          </cell>
          <cell r="G380" t="str">
            <v>M</v>
          </cell>
          <cell r="H380">
            <v>1</v>
          </cell>
          <cell r="I380">
            <v>885</v>
          </cell>
          <cell r="J380">
            <v>212404</v>
          </cell>
        </row>
        <row r="381">
          <cell r="A381">
            <v>44839</v>
          </cell>
          <cell r="B381" t="str">
            <v>Shipped - Delivered to Buyer</v>
          </cell>
          <cell r="C381" t="str">
            <v>J0341</v>
          </cell>
          <cell r="D381" t="str">
            <v>J0341-DR-M</v>
          </cell>
          <cell r="E381" t="str">
            <v>171-1850325-6841103</v>
          </cell>
          <cell r="F381" t="str">
            <v>Western Dress</v>
          </cell>
          <cell r="G381" t="str">
            <v>M</v>
          </cell>
          <cell r="H381">
            <v>1</v>
          </cell>
          <cell r="I381">
            <v>885</v>
          </cell>
          <cell r="J381">
            <v>751018</v>
          </cell>
        </row>
        <row r="382">
          <cell r="A382">
            <v>44839</v>
          </cell>
          <cell r="B382" t="str">
            <v>Shipped - Delivered to Buyer</v>
          </cell>
          <cell r="C382" t="str">
            <v>J0306</v>
          </cell>
          <cell r="D382" t="str">
            <v>J0306-DR-XS</v>
          </cell>
          <cell r="E382" t="str">
            <v>404-5900055-5321127</v>
          </cell>
          <cell r="F382" t="str">
            <v>Western Dress</v>
          </cell>
          <cell r="G382" t="str">
            <v>XS</v>
          </cell>
          <cell r="H382">
            <v>1</v>
          </cell>
          <cell r="I382">
            <v>791</v>
          </cell>
          <cell r="J382">
            <v>560037</v>
          </cell>
        </row>
        <row r="383">
          <cell r="A383">
            <v>44839</v>
          </cell>
          <cell r="B383" t="str">
            <v>Shipped - Delivered to Buyer</v>
          </cell>
          <cell r="C383" t="str">
            <v>J0339</v>
          </cell>
          <cell r="D383" t="str">
            <v>J0339-DR-XXXL</v>
          </cell>
          <cell r="E383" t="str">
            <v>404-4127343-5196345</v>
          </cell>
          <cell r="F383" t="str">
            <v>Western Dress</v>
          </cell>
          <cell r="G383" t="str">
            <v>3XL</v>
          </cell>
          <cell r="H383">
            <v>1</v>
          </cell>
          <cell r="I383">
            <v>825</v>
          </cell>
          <cell r="J383">
            <v>560082</v>
          </cell>
        </row>
        <row r="384">
          <cell r="A384">
            <v>44686</v>
          </cell>
          <cell r="B384" t="str">
            <v>Shipped - Delivered to Buyer</v>
          </cell>
          <cell r="C384" t="str">
            <v>J0212</v>
          </cell>
          <cell r="D384" t="str">
            <v>J0212-DR-XL</v>
          </cell>
          <cell r="E384" t="str">
            <v>403-6548438-8782741</v>
          </cell>
          <cell r="F384" t="str">
            <v>Ethnic Dress</v>
          </cell>
          <cell r="G384" t="str">
            <v>XL</v>
          </cell>
          <cell r="H384">
            <v>1</v>
          </cell>
          <cell r="I384">
            <v>791</v>
          </cell>
          <cell r="J384">
            <v>500091</v>
          </cell>
        </row>
        <row r="385">
          <cell r="A385">
            <v>44839</v>
          </cell>
          <cell r="B385" t="str">
            <v>Shipped - Delivered to Buyer</v>
          </cell>
          <cell r="C385" t="str">
            <v>J0339</v>
          </cell>
          <cell r="D385" t="str">
            <v>J0339-DR-XXXL</v>
          </cell>
          <cell r="E385" t="str">
            <v>405-2994007-4625158</v>
          </cell>
          <cell r="F385" t="str">
            <v>Western Dress</v>
          </cell>
          <cell r="G385" t="str">
            <v>3XL</v>
          </cell>
          <cell r="H385">
            <v>1</v>
          </cell>
          <cell r="I385">
            <v>825</v>
          </cell>
          <cell r="J385">
            <v>144001</v>
          </cell>
        </row>
        <row r="386">
          <cell r="A386">
            <v>44839</v>
          </cell>
          <cell r="B386" t="str">
            <v>Shipped - Delivered to Buyer</v>
          </cell>
          <cell r="C386" t="str">
            <v>JNE3710</v>
          </cell>
          <cell r="D386" t="str">
            <v>JNE3710-DR-L</v>
          </cell>
          <cell r="E386" t="str">
            <v>408-4393100-202267550</v>
          </cell>
          <cell r="F386" t="str">
            <v>Western Dress</v>
          </cell>
          <cell r="G386" t="str">
            <v>L</v>
          </cell>
          <cell r="H386">
            <v>1</v>
          </cell>
          <cell r="I386">
            <v>699</v>
          </cell>
          <cell r="J386">
            <v>400705</v>
          </cell>
        </row>
        <row r="387">
          <cell r="A387">
            <v>44839</v>
          </cell>
          <cell r="B387" t="str">
            <v>Shipped - Delivered to Buyer</v>
          </cell>
          <cell r="C387" t="str">
            <v>JNE3798</v>
          </cell>
          <cell r="D387" t="str">
            <v>JNE3798-KR-XXL</v>
          </cell>
          <cell r="E387" t="str">
            <v>404-4959240-4068311</v>
          </cell>
          <cell r="F387" t="str">
            <v>Western Dress</v>
          </cell>
          <cell r="G387" t="str">
            <v>XXL</v>
          </cell>
          <cell r="H387">
            <v>1</v>
          </cell>
          <cell r="I387">
            <v>771</v>
          </cell>
          <cell r="J387">
            <v>560064</v>
          </cell>
        </row>
        <row r="388">
          <cell r="A388">
            <v>44839</v>
          </cell>
          <cell r="B388" t="str">
            <v>Shipped - Delivered to Buyer</v>
          </cell>
          <cell r="C388" t="str">
            <v>JNE3800</v>
          </cell>
          <cell r="D388" t="str">
            <v>JNE3800-KR-XXL</v>
          </cell>
          <cell r="E388" t="str">
            <v>404-4959240-4068311</v>
          </cell>
          <cell r="F388" t="str">
            <v>Western Dress</v>
          </cell>
          <cell r="G388" t="str">
            <v>XXL</v>
          </cell>
          <cell r="H388">
            <v>1</v>
          </cell>
          <cell r="I388">
            <v>771</v>
          </cell>
          <cell r="J388">
            <v>560064</v>
          </cell>
        </row>
        <row r="389">
          <cell r="A389">
            <v>44839</v>
          </cell>
          <cell r="B389" t="str">
            <v>Shipped - Delivered to Buyer</v>
          </cell>
          <cell r="C389" t="str">
            <v>JNE3706</v>
          </cell>
          <cell r="D389" t="str">
            <v>JNE3706-DR-XXL</v>
          </cell>
          <cell r="E389" t="str">
            <v>404-1834722-4248320</v>
          </cell>
          <cell r="F389" t="str">
            <v>Western Dress</v>
          </cell>
          <cell r="G389" t="str">
            <v>XXL</v>
          </cell>
          <cell r="H389">
            <v>1</v>
          </cell>
          <cell r="I389">
            <v>443</v>
          </cell>
          <cell r="J389">
            <v>134107</v>
          </cell>
        </row>
        <row r="390">
          <cell r="A390">
            <v>44839</v>
          </cell>
          <cell r="B390" t="str">
            <v>Shipped - Delivered to Buyer</v>
          </cell>
          <cell r="C390" t="str">
            <v>J0295</v>
          </cell>
          <cell r="D390" t="str">
            <v>J0295-DR-XXXL</v>
          </cell>
          <cell r="E390" t="str">
            <v>405-1000611-9544306</v>
          </cell>
          <cell r="F390" t="str">
            <v>Western Dress</v>
          </cell>
          <cell r="G390" t="str">
            <v>3XL</v>
          </cell>
          <cell r="H390">
            <v>1</v>
          </cell>
          <cell r="I390">
            <v>859</v>
          </cell>
          <cell r="J390">
            <v>600028</v>
          </cell>
        </row>
        <row r="391">
          <cell r="A391">
            <v>44839</v>
          </cell>
          <cell r="B391" t="str">
            <v>Shipped - Delivered to Buyer</v>
          </cell>
          <cell r="C391" t="str">
            <v>J0209</v>
          </cell>
          <cell r="D391" t="str">
            <v>J0209-DR-L</v>
          </cell>
          <cell r="E391" t="str">
            <v>407-4894814-6385139</v>
          </cell>
          <cell r="F391" t="str">
            <v>Ethnic Dress</v>
          </cell>
          <cell r="G391" t="str">
            <v>L</v>
          </cell>
          <cell r="H391">
            <v>1</v>
          </cell>
          <cell r="I391">
            <v>885</v>
          </cell>
          <cell r="J391">
            <v>700112</v>
          </cell>
        </row>
        <row r="392">
          <cell r="A392">
            <v>44839</v>
          </cell>
          <cell r="B392" t="str">
            <v>Shipped - Delivered to Buyer</v>
          </cell>
          <cell r="C392" t="str">
            <v>J0341</v>
          </cell>
          <cell r="D392" t="str">
            <v>J0341-DR-XXXL</v>
          </cell>
          <cell r="E392" t="str">
            <v>403-2064486-8327508</v>
          </cell>
          <cell r="F392" t="str">
            <v>Western Dress</v>
          </cell>
          <cell r="G392" t="str">
            <v>3XL</v>
          </cell>
          <cell r="H392">
            <v>1</v>
          </cell>
          <cell r="I392">
            <v>885</v>
          </cell>
          <cell r="J392">
            <v>370001</v>
          </cell>
        </row>
        <row r="393">
          <cell r="A393">
            <v>44839</v>
          </cell>
          <cell r="B393" t="str">
            <v>Shipped - Delivered to Buyer</v>
          </cell>
          <cell r="C393" t="str">
            <v>J0161</v>
          </cell>
          <cell r="D393" t="str">
            <v>J0161-DR-XS</v>
          </cell>
          <cell r="E393" t="str">
            <v>405-7547835-6479548</v>
          </cell>
          <cell r="F393" t="str">
            <v>Western Dress</v>
          </cell>
          <cell r="G393" t="str">
            <v>XS</v>
          </cell>
          <cell r="H393">
            <v>1</v>
          </cell>
          <cell r="I393">
            <v>473</v>
          </cell>
          <cell r="J393">
            <v>411038</v>
          </cell>
        </row>
        <row r="394">
          <cell r="A394">
            <v>44839</v>
          </cell>
          <cell r="B394" t="str">
            <v>Shipped - Delivered to Buyer</v>
          </cell>
          <cell r="C394" t="str">
            <v>JNE3870</v>
          </cell>
          <cell r="D394" t="str">
            <v>JNE3870-DR-S</v>
          </cell>
          <cell r="E394" t="str">
            <v>406-5389582-2784325</v>
          </cell>
          <cell r="F394" t="str">
            <v>Western Dress</v>
          </cell>
          <cell r="G394" t="str">
            <v>S</v>
          </cell>
          <cell r="H394">
            <v>1</v>
          </cell>
          <cell r="I394">
            <v>721</v>
          </cell>
          <cell r="J394">
            <v>517152</v>
          </cell>
        </row>
        <row r="395">
          <cell r="A395">
            <v>44839</v>
          </cell>
          <cell r="B395" t="str">
            <v>Shipped - Delivered to Buyer</v>
          </cell>
          <cell r="C395" t="str">
            <v>J0341</v>
          </cell>
          <cell r="D395" t="str">
            <v>J0341-DR-L</v>
          </cell>
          <cell r="E395" t="str">
            <v>408-5455332-7555562</v>
          </cell>
          <cell r="F395" t="str">
            <v>Western Dress</v>
          </cell>
          <cell r="G395" t="str">
            <v>L</v>
          </cell>
          <cell r="H395">
            <v>1</v>
          </cell>
          <cell r="I395">
            <v>885</v>
          </cell>
          <cell r="J395">
            <v>824101</v>
          </cell>
        </row>
        <row r="396">
          <cell r="A396">
            <v>44839</v>
          </cell>
          <cell r="B396" t="str">
            <v>Shipped - Delivered to Buyer</v>
          </cell>
          <cell r="C396" t="str">
            <v>JNE3798</v>
          </cell>
          <cell r="D396" t="str">
            <v>JNE3798-KR-XXXL</v>
          </cell>
          <cell r="E396" t="str">
            <v>402-2167488-9837957</v>
          </cell>
          <cell r="F396" t="str">
            <v>Western Dress</v>
          </cell>
          <cell r="G396" t="str">
            <v>3XL</v>
          </cell>
          <cell r="H396">
            <v>1</v>
          </cell>
          <cell r="I396">
            <v>771</v>
          </cell>
          <cell r="J396">
            <v>244901</v>
          </cell>
        </row>
        <row r="397">
          <cell r="A397">
            <v>44839</v>
          </cell>
          <cell r="B397" t="str">
            <v>Shipped - Delivered to Buyer</v>
          </cell>
          <cell r="C397" t="str">
            <v>J0341</v>
          </cell>
          <cell r="D397" t="str">
            <v>J0341-DR-XXL</v>
          </cell>
          <cell r="E397" t="str">
            <v>406-1114136-1321929</v>
          </cell>
          <cell r="F397" t="str">
            <v>Western Dress</v>
          </cell>
          <cell r="G397" t="str">
            <v>XXL</v>
          </cell>
          <cell r="H397">
            <v>1</v>
          </cell>
          <cell r="I397">
            <v>885</v>
          </cell>
          <cell r="J397">
            <v>395006</v>
          </cell>
        </row>
        <row r="398">
          <cell r="A398">
            <v>44625</v>
          </cell>
          <cell r="B398" t="str">
            <v>Shipped - Delivered to Buyer</v>
          </cell>
          <cell r="C398" t="str">
            <v>J0212</v>
          </cell>
          <cell r="D398" t="str">
            <v>J0212-DR-XL</v>
          </cell>
          <cell r="E398" t="str">
            <v>407-8047624-0677143</v>
          </cell>
          <cell r="F398" t="str">
            <v>Ethnic Dress</v>
          </cell>
          <cell r="G398" t="str">
            <v>XL</v>
          </cell>
          <cell r="H398">
            <v>1</v>
          </cell>
          <cell r="I398">
            <v>791</v>
          </cell>
          <cell r="J398">
            <v>400077</v>
          </cell>
        </row>
        <row r="399">
          <cell r="A399">
            <v>44839</v>
          </cell>
          <cell r="B399" t="str">
            <v>Shipped - Delivered to Buyer</v>
          </cell>
          <cell r="C399" t="str">
            <v>JNE3798</v>
          </cell>
          <cell r="D399" t="str">
            <v>JNE3798-KR-A-M</v>
          </cell>
          <cell r="E399" t="str">
            <v>407-4527397-2173907</v>
          </cell>
          <cell r="F399" t="str">
            <v>Western Dress</v>
          </cell>
          <cell r="G399" t="str">
            <v>M</v>
          </cell>
          <cell r="H399">
            <v>1</v>
          </cell>
          <cell r="I399">
            <v>771</v>
          </cell>
          <cell r="J399">
            <v>431005</v>
          </cell>
        </row>
        <row r="400">
          <cell r="A400">
            <v>44839</v>
          </cell>
          <cell r="B400" t="str">
            <v>Shipped - Delivered to Buyer</v>
          </cell>
          <cell r="C400" t="str">
            <v>JNE3798</v>
          </cell>
          <cell r="D400" t="str">
            <v>JNE3798-KR-XXL</v>
          </cell>
          <cell r="E400" t="str">
            <v>408-4686513-4382719</v>
          </cell>
          <cell r="F400" t="str">
            <v>Western Dress</v>
          </cell>
          <cell r="G400" t="str">
            <v>XXL</v>
          </cell>
          <cell r="H400">
            <v>1</v>
          </cell>
          <cell r="I400">
            <v>771</v>
          </cell>
          <cell r="J400">
            <v>562114</v>
          </cell>
        </row>
        <row r="401">
          <cell r="A401">
            <v>44566</v>
          </cell>
          <cell r="B401" t="str">
            <v>Shipped - Delivered to Buyer</v>
          </cell>
          <cell r="C401" t="str">
            <v>J0341</v>
          </cell>
          <cell r="D401" t="str">
            <v>J0341-DR-XL</v>
          </cell>
          <cell r="E401" t="str">
            <v>406-8541860-3005945</v>
          </cell>
          <cell r="F401" t="str">
            <v>Western Dress</v>
          </cell>
          <cell r="G401" t="str">
            <v>XL</v>
          </cell>
          <cell r="H401">
            <v>1</v>
          </cell>
          <cell r="I401">
            <v>791</v>
          </cell>
          <cell r="J401">
            <v>600040</v>
          </cell>
        </row>
        <row r="402">
          <cell r="A402">
            <v>44839</v>
          </cell>
          <cell r="B402" t="str">
            <v>Shipped - Delivered to Buyer</v>
          </cell>
          <cell r="C402" t="str">
            <v>J0341</v>
          </cell>
          <cell r="D402" t="str">
            <v>J0341-DR-XXL</v>
          </cell>
          <cell r="E402" t="str">
            <v>407-7549923-1962760</v>
          </cell>
          <cell r="F402" t="str">
            <v>Western Dress</v>
          </cell>
          <cell r="G402" t="str">
            <v>XXL</v>
          </cell>
          <cell r="H402">
            <v>1</v>
          </cell>
          <cell r="I402">
            <v>885</v>
          </cell>
          <cell r="J402">
            <v>370001</v>
          </cell>
        </row>
        <row r="403">
          <cell r="A403">
            <v>44839</v>
          </cell>
          <cell r="B403" t="str">
            <v>Shipped - Delivered to Buyer</v>
          </cell>
          <cell r="C403" t="str">
            <v>JNE3905</v>
          </cell>
          <cell r="D403" t="str">
            <v>JNE3905-DR-L</v>
          </cell>
          <cell r="E403" t="str">
            <v>408-2196108-0365924</v>
          </cell>
          <cell r="F403" t="str">
            <v>Western Dress</v>
          </cell>
          <cell r="G403" t="str">
            <v>L</v>
          </cell>
          <cell r="H403">
            <v>1</v>
          </cell>
          <cell r="I403">
            <v>625</v>
          </cell>
          <cell r="J403">
            <v>122011</v>
          </cell>
        </row>
        <row r="404">
          <cell r="A404">
            <v>44566</v>
          </cell>
          <cell r="B404" t="str">
            <v>Shipped - Delivered to Buyer</v>
          </cell>
          <cell r="C404" t="str">
            <v>J0341</v>
          </cell>
          <cell r="D404" t="str">
            <v>J0341-DR-XL</v>
          </cell>
          <cell r="E404" t="str">
            <v>171-0985573-1766713</v>
          </cell>
          <cell r="F404" t="str">
            <v>Western Dress</v>
          </cell>
          <cell r="G404" t="str">
            <v>XL</v>
          </cell>
          <cell r="H404">
            <v>1</v>
          </cell>
          <cell r="I404">
            <v>791</v>
          </cell>
          <cell r="J404">
            <v>562125</v>
          </cell>
        </row>
        <row r="405">
          <cell r="A405">
            <v>44839</v>
          </cell>
          <cell r="B405" t="str">
            <v>Shipped - Delivered to Buyer</v>
          </cell>
          <cell r="C405" t="str">
            <v>JNE3798</v>
          </cell>
          <cell r="D405" t="str">
            <v>JNE3798-KR-A-M</v>
          </cell>
          <cell r="E405" t="str">
            <v>407-3646861-8989968</v>
          </cell>
          <cell r="F405" t="str">
            <v>Western Dress</v>
          </cell>
          <cell r="G405" t="str">
            <v>M</v>
          </cell>
          <cell r="H405">
            <v>1</v>
          </cell>
          <cell r="I405">
            <v>771</v>
          </cell>
          <cell r="J405">
            <v>673641</v>
          </cell>
        </row>
        <row r="406">
          <cell r="A406">
            <v>44839</v>
          </cell>
          <cell r="B406" t="str">
            <v>Shipped - Delivered to Buyer</v>
          </cell>
          <cell r="C406" t="str">
            <v>J0306</v>
          </cell>
          <cell r="D406" t="str">
            <v>J0306-DR-L</v>
          </cell>
          <cell r="E406" t="str">
            <v>403-4908433-2578704</v>
          </cell>
          <cell r="F406" t="str">
            <v>Western Dress</v>
          </cell>
          <cell r="G406" t="str">
            <v>L</v>
          </cell>
          <cell r="H406">
            <v>1</v>
          </cell>
          <cell r="I406">
            <v>791</v>
          </cell>
          <cell r="J406">
            <v>201305</v>
          </cell>
        </row>
        <row r="407">
          <cell r="A407">
            <v>44839</v>
          </cell>
          <cell r="B407" t="str">
            <v>Shipped - Delivered to Buyer</v>
          </cell>
          <cell r="C407" t="str">
            <v>JNE3800</v>
          </cell>
          <cell r="D407" t="str">
            <v>JNE3800-KR-A-S</v>
          </cell>
          <cell r="E407" t="str">
            <v>171-2933503-0181938</v>
          </cell>
          <cell r="F407" t="str">
            <v>Western Dress</v>
          </cell>
          <cell r="G407" t="str">
            <v>S</v>
          </cell>
          <cell r="H407">
            <v>1</v>
          </cell>
          <cell r="I407">
            <v>771</v>
          </cell>
          <cell r="J407">
            <v>632404</v>
          </cell>
        </row>
        <row r="408">
          <cell r="A408">
            <v>44839</v>
          </cell>
          <cell r="B408" t="str">
            <v>Shipped - Delivered to Buyer</v>
          </cell>
          <cell r="C408" t="str">
            <v>J0341</v>
          </cell>
          <cell r="D408" t="str">
            <v>J0341-DR-XXXL</v>
          </cell>
          <cell r="E408" t="str">
            <v>408-5339718-8611562</v>
          </cell>
          <cell r="F408" t="str">
            <v>Western Dress</v>
          </cell>
          <cell r="G408" t="str">
            <v>3XL</v>
          </cell>
          <cell r="H408">
            <v>1</v>
          </cell>
          <cell r="I408">
            <v>885</v>
          </cell>
          <cell r="J408">
            <v>533005</v>
          </cell>
        </row>
        <row r="409">
          <cell r="A409">
            <v>44839</v>
          </cell>
          <cell r="B409" t="str">
            <v>Shipped - Returned to Seller</v>
          </cell>
          <cell r="C409" t="str">
            <v>J0215</v>
          </cell>
          <cell r="D409" t="str">
            <v>J0215-BL-L</v>
          </cell>
          <cell r="E409" t="str">
            <v>402-7636613-6949958</v>
          </cell>
          <cell r="F409" t="str">
            <v>Blouse</v>
          </cell>
          <cell r="G409" t="str">
            <v>L</v>
          </cell>
          <cell r="H409">
            <v>1</v>
          </cell>
          <cell r="I409">
            <v>545</v>
          </cell>
          <cell r="J409">
            <v>400005</v>
          </cell>
        </row>
        <row r="410">
          <cell r="A410">
            <v>44598</v>
          </cell>
          <cell r="B410" t="str">
            <v>Shipped - Delivered to Buyer</v>
          </cell>
          <cell r="C410" t="str">
            <v>J0339</v>
          </cell>
          <cell r="D410" t="str">
            <v>J0339-DR-XL</v>
          </cell>
          <cell r="E410" t="str">
            <v>402-0281176-5793972</v>
          </cell>
          <cell r="F410" t="str">
            <v>Western Dress</v>
          </cell>
          <cell r="G410" t="str">
            <v>XL</v>
          </cell>
          <cell r="H410">
            <v>1</v>
          </cell>
          <cell r="I410">
            <v>786</v>
          </cell>
          <cell r="J410">
            <v>600042</v>
          </cell>
        </row>
        <row r="411">
          <cell r="A411">
            <v>44717</v>
          </cell>
          <cell r="B411" t="str">
            <v>Shipped - Returned to Seller</v>
          </cell>
          <cell r="C411" t="str">
            <v>JNE3881</v>
          </cell>
          <cell r="D411" t="str">
            <v>JNE3881-DR-XL</v>
          </cell>
          <cell r="E411" t="str">
            <v>406-9400202-2932362</v>
          </cell>
          <cell r="F411" t="str">
            <v>Western Dress</v>
          </cell>
          <cell r="G411" t="str">
            <v>XL</v>
          </cell>
          <cell r="H411">
            <v>1</v>
          </cell>
          <cell r="I411">
            <v>776</v>
          </cell>
          <cell r="J411">
            <v>691525</v>
          </cell>
        </row>
        <row r="412">
          <cell r="A412">
            <v>44839</v>
          </cell>
          <cell r="B412" t="str">
            <v>Shipped - Delivered to Buyer</v>
          </cell>
          <cell r="C412" t="str">
            <v>J0341</v>
          </cell>
          <cell r="D412" t="str">
            <v>J0341-DR-XXXL</v>
          </cell>
          <cell r="E412" t="str">
            <v>407-1736313-7319521</v>
          </cell>
          <cell r="F412" t="str">
            <v>Western Dress</v>
          </cell>
          <cell r="G412" t="str">
            <v>3XL</v>
          </cell>
          <cell r="H412">
            <v>1</v>
          </cell>
          <cell r="I412">
            <v>885</v>
          </cell>
          <cell r="J412">
            <v>560095</v>
          </cell>
        </row>
        <row r="413">
          <cell r="A413">
            <v>44808</v>
          </cell>
          <cell r="B413" t="str">
            <v>Shipped - Delivered to Buyer</v>
          </cell>
          <cell r="C413" t="str">
            <v>JNE3798</v>
          </cell>
          <cell r="D413" t="str">
            <v>JNE3798-KR-XL</v>
          </cell>
          <cell r="E413" t="str">
            <v>171-5393144-1314712</v>
          </cell>
          <cell r="F413" t="str">
            <v>Western Dress</v>
          </cell>
          <cell r="G413" t="str">
            <v>XL</v>
          </cell>
          <cell r="H413">
            <v>1</v>
          </cell>
          <cell r="I413">
            <v>771</v>
          </cell>
          <cell r="J413">
            <v>500032</v>
          </cell>
        </row>
        <row r="414">
          <cell r="A414">
            <v>44839</v>
          </cell>
          <cell r="B414" t="str">
            <v>Shipped - Delivered to Buyer</v>
          </cell>
          <cell r="C414" t="str">
            <v>JNE3905</v>
          </cell>
          <cell r="D414" t="str">
            <v>JNE3905-DR-L</v>
          </cell>
          <cell r="E414" t="str">
            <v>403-1648497-9893945</v>
          </cell>
          <cell r="F414" t="str">
            <v>Western Dress</v>
          </cell>
          <cell r="G414" t="str">
            <v>L</v>
          </cell>
          <cell r="H414">
            <v>1</v>
          </cell>
          <cell r="I414">
            <v>625</v>
          </cell>
          <cell r="J414">
            <v>403802</v>
          </cell>
        </row>
        <row r="415">
          <cell r="A415">
            <v>44777</v>
          </cell>
          <cell r="B415" t="str">
            <v>Shipped - Delivered to Buyer</v>
          </cell>
          <cell r="C415" t="str">
            <v>JNE3798</v>
          </cell>
          <cell r="D415" t="str">
            <v>JNE3798-KR-A-XL</v>
          </cell>
          <cell r="E415" t="str">
            <v>171-9993443-4221961</v>
          </cell>
          <cell r="F415" t="str">
            <v>Western Dress</v>
          </cell>
          <cell r="G415" t="str">
            <v>XL</v>
          </cell>
          <cell r="H415">
            <v>1</v>
          </cell>
          <cell r="I415">
            <v>771</v>
          </cell>
          <cell r="J415">
            <v>500017</v>
          </cell>
        </row>
        <row r="416">
          <cell r="A416">
            <v>44809</v>
          </cell>
          <cell r="B416" t="str">
            <v>Shipped - Delivered to Buyer</v>
          </cell>
          <cell r="C416" t="str">
            <v>J0216</v>
          </cell>
          <cell r="D416" t="str">
            <v>J0216-BL-M</v>
          </cell>
          <cell r="E416" t="str">
            <v>402-2852126-2831504</v>
          </cell>
          <cell r="F416" t="str">
            <v>Blouse</v>
          </cell>
          <cell r="G416" t="str">
            <v>M</v>
          </cell>
          <cell r="H416">
            <v>1</v>
          </cell>
          <cell r="I416">
            <v>625</v>
          </cell>
          <cell r="J416">
            <v>517408</v>
          </cell>
        </row>
        <row r="417">
          <cell r="A417">
            <v>44809</v>
          </cell>
          <cell r="B417" t="str">
            <v>Shipped - Delivered to Buyer</v>
          </cell>
          <cell r="C417" t="str">
            <v>JNE3798</v>
          </cell>
          <cell r="D417" t="str">
            <v>JNE3798-KR-XS</v>
          </cell>
          <cell r="E417" t="str">
            <v>171-0594228-6649103</v>
          </cell>
          <cell r="F417" t="str">
            <v>Western Dress</v>
          </cell>
          <cell r="G417" t="str">
            <v>XS</v>
          </cell>
          <cell r="H417">
            <v>1</v>
          </cell>
          <cell r="I417">
            <v>771</v>
          </cell>
          <cell r="J417">
            <v>403401</v>
          </cell>
        </row>
        <row r="418">
          <cell r="A418">
            <v>44809</v>
          </cell>
          <cell r="B418" t="str">
            <v>Shipped - Delivered to Buyer</v>
          </cell>
          <cell r="C418" t="str">
            <v>J0217</v>
          </cell>
          <cell r="D418" t="str">
            <v>J0217-BL-S</v>
          </cell>
          <cell r="E418" t="str">
            <v>171-4244542-6621121</v>
          </cell>
          <cell r="F418" t="str">
            <v>Blouse</v>
          </cell>
          <cell r="G418" t="str">
            <v>S</v>
          </cell>
          <cell r="H418">
            <v>1</v>
          </cell>
          <cell r="I418">
            <v>665</v>
          </cell>
          <cell r="J418">
            <v>560050</v>
          </cell>
        </row>
        <row r="419">
          <cell r="A419">
            <v>44809</v>
          </cell>
          <cell r="B419" t="str">
            <v>Shipped - Delivered to Buyer</v>
          </cell>
          <cell r="C419" t="str">
            <v>J0217</v>
          </cell>
          <cell r="D419" t="str">
            <v>J0217-BL-M</v>
          </cell>
          <cell r="E419" t="str">
            <v>403-6978334-4266730</v>
          </cell>
          <cell r="F419" t="str">
            <v>Blouse</v>
          </cell>
          <cell r="G419" t="str">
            <v>M</v>
          </cell>
          <cell r="H419">
            <v>1</v>
          </cell>
          <cell r="I419">
            <v>665</v>
          </cell>
          <cell r="J419">
            <v>834003</v>
          </cell>
        </row>
        <row r="420">
          <cell r="A420">
            <v>44777</v>
          </cell>
          <cell r="B420" t="str">
            <v>Shipped - Delivered to Buyer</v>
          </cell>
          <cell r="C420" t="str">
            <v>JNE3798</v>
          </cell>
          <cell r="D420" t="str">
            <v>JNE3798-KR-XL</v>
          </cell>
          <cell r="E420" t="str">
            <v>405-3941109-6167531</v>
          </cell>
          <cell r="F420" t="str">
            <v>Western Dress</v>
          </cell>
          <cell r="G420" t="str">
            <v>XL</v>
          </cell>
          <cell r="H420">
            <v>1</v>
          </cell>
          <cell r="I420">
            <v>771</v>
          </cell>
          <cell r="J420">
            <v>600005</v>
          </cell>
        </row>
        <row r="421">
          <cell r="A421">
            <v>44809</v>
          </cell>
          <cell r="B421" t="str">
            <v>Shipped - Delivered to Buyer</v>
          </cell>
          <cell r="C421" t="str">
            <v>J0341</v>
          </cell>
          <cell r="D421" t="str">
            <v>J0341-DR-XXL</v>
          </cell>
          <cell r="E421" t="str">
            <v>171-3338833-8381939</v>
          </cell>
          <cell r="F421" t="str">
            <v>Western Dress</v>
          </cell>
          <cell r="G421" t="str">
            <v>XXL</v>
          </cell>
          <cell r="H421">
            <v>1</v>
          </cell>
          <cell r="I421">
            <v>885</v>
          </cell>
          <cell r="J421">
            <v>600096</v>
          </cell>
        </row>
        <row r="422">
          <cell r="A422">
            <v>44809</v>
          </cell>
          <cell r="B422" t="str">
            <v>Shipped - Delivered to Buyer</v>
          </cell>
          <cell r="C422" t="str">
            <v>J0341</v>
          </cell>
          <cell r="D422" t="str">
            <v>J0341-DR-XS</v>
          </cell>
          <cell r="E422" t="str">
            <v>171-8215922-7344319</v>
          </cell>
          <cell r="F422" t="str">
            <v>Western Dress</v>
          </cell>
          <cell r="G422" t="str">
            <v>XS</v>
          </cell>
          <cell r="H422">
            <v>1</v>
          </cell>
          <cell r="I422">
            <v>885</v>
          </cell>
          <cell r="J422">
            <v>500018</v>
          </cell>
        </row>
        <row r="423">
          <cell r="A423">
            <v>44809</v>
          </cell>
          <cell r="B423" t="str">
            <v>Shipped - Delivered to Buyer</v>
          </cell>
          <cell r="C423" t="str">
            <v>JNE3798</v>
          </cell>
          <cell r="D423" t="str">
            <v>JNE3798-KR-XS</v>
          </cell>
          <cell r="E423" t="str">
            <v>408-0188608-2757967</v>
          </cell>
          <cell r="F423" t="str">
            <v>Western Dress</v>
          </cell>
          <cell r="G423" t="str">
            <v>XS</v>
          </cell>
          <cell r="H423">
            <v>1</v>
          </cell>
          <cell r="I423">
            <v>771</v>
          </cell>
          <cell r="J423">
            <v>560103</v>
          </cell>
        </row>
        <row r="424">
          <cell r="A424">
            <v>44809</v>
          </cell>
          <cell r="B424" t="str">
            <v>Shipped - Delivered to Buyer</v>
          </cell>
          <cell r="C424" t="str">
            <v>JNE3706</v>
          </cell>
          <cell r="D424" t="str">
            <v>JNE3706-DR-L</v>
          </cell>
          <cell r="E424" t="str">
            <v>403-9462133-8401925</v>
          </cell>
          <cell r="F424" t="str">
            <v>Western Dress</v>
          </cell>
          <cell r="G424" t="str">
            <v>L</v>
          </cell>
          <cell r="H424">
            <v>1</v>
          </cell>
          <cell r="I424">
            <v>443</v>
          </cell>
          <cell r="J424">
            <v>180002</v>
          </cell>
        </row>
        <row r="425">
          <cell r="A425">
            <v>44809</v>
          </cell>
          <cell r="B425" t="str">
            <v>Shipped - Delivered to Buyer</v>
          </cell>
          <cell r="C425" t="str">
            <v>JNE3798</v>
          </cell>
          <cell r="D425" t="str">
            <v>JNE3798-KR-M</v>
          </cell>
          <cell r="E425" t="str">
            <v>402-4021726-0469103</v>
          </cell>
          <cell r="F425" t="str">
            <v>Western Dress</v>
          </cell>
          <cell r="G425" t="str">
            <v>M</v>
          </cell>
          <cell r="H425">
            <v>1</v>
          </cell>
          <cell r="I425">
            <v>771</v>
          </cell>
          <cell r="J425">
            <v>781003</v>
          </cell>
        </row>
        <row r="426">
          <cell r="A426">
            <v>44809</v>
          </cell>
          <cell r="B426" t="str">
            <v>Shipped - Returned to Seller</v>
          </cell>
          <cell r="C426" t="str">
            <v>J0341</v>
          </cell>
          <cell r="D426" t="str">
            <v>J0341-DR-XS</v>
          </cell>
          <cell r="E426" t="str">
            <v>171-6662265-8908336</v>
          </cell>
          <cell r="F426" t="str">
            <v>Western Dress</v>
          </cell>
          <cell r="G426" t="str">
            <v>XS</v>
          </cell>
          <cell r="H426">
            <v>1</v>
          </cell>
          <cell r="I426">
            <v>885</v>
          </cell>
          <cell r="J426">
            <v>635112</v>
          </cell>
        </row>
        <row r="427">
          <cell r="A427">
            <v>44809</v>
          </cell>
          <cell r="B427" t="str">
            <v>Shipped - Delivered to Buyer</v>
          </cell>
          <cell r="C427" t="str">
            <v>JNE3798</v>
          </cell>
          <cell r="D427" t="str">
            <v>JNE3798-KR-A-M</v>
          </cell>
          <cell r="E427" t="str">
            <v>171-7217278-2575523</v>
          </cell>
          <cell r="F427" t="str">
            <v>Western Dress</v>
          </cell>
          <cell r="G427" t="str">
            <v>M</v>
          </cell>
          <cell r="H427">
            <v>1</v>
          </cell>
          <cell r="I427">
            <v>771</v>
          </cell>
          <cell r="J427">
            <v>411021</v>
          </cell>
        </row>
        <row r="428">
          <cell r="A428">
            <v>44809</v>
          </cell>
          <cell r="B428" t="str">
            <v>Shipped - Delivered to Buyer</v>
          </cell>
          <cell r="C428" t="str">
            <v>JNE3625</v>
          </cell>
          <cell r="D428" t="str">
            <v>JNE3625-DR-M</v>
          </cell>
          <cell r="E428" t="str">
            <v>171-7217278-2575523</v>
          </cell>
          <cell r="F428" t="str">
            <v>Western Dress</v>
          </cell>
          <cell r="G428" t="str">
            <v>M</v>
          </cell>
          <cell r="H428">
            <v>1</v>
          </cell>
          <cell r="I428">
            <v>434</v>
          </cell>
          <cell r="J428">
            <v>411021</v>
          </cell>
        </row>
        <row r="429">
          <cell r="A429">
            <v>44746</v>
          </cell>
          <cell r="B429" t="str">
            <v>Shipped - Delivered to Buyer</v>
          </cell>
          <cell r="C429" t="str">
            <v>JNE3798</v>
          </cell>
          <cell r="D429" t="str">
            <v>JNE3798-KR-XL</v>
          </cell>
          <cell r="E429" t="str">
            <v>408-8300621-9585116</v>
          </cell>
          <cell r="F429" t="str">
            <v>Western Dress</v>
          </cell>
          <cell r="G429" t="str">
            <v>XL</v>
          </cell>
          <cell r="H429">
            <v>1</v>
          </cell>
          <cell r="I429">
            <v>771</v>
          </cell>
          <cell r="J429">
            <v>670643</v>
          </cell>
        </row>
        <row r="430">
          <cell r="A430">
            <v>44809</v>
          </cell>
          <cell r="B430" t="str">
            <v>Shipped - Delivered to Buyer</v>
          </cell>
          <cell r="C430" t="str">
            <v>JNE3869</v>
          </cell>
          <cell r="D430" t="str">
            <v>JNE3869-DR-XS</v>
          </cell>
          <cell r="E430" t="str">
            <v>408-4121947-5325914</v>
          </cell>
          <cell r="F430" t="str">
            <v>Western Dress</v>
          </cell>
          <cell r="G430" t="str">
            <v>XS</v>
          </cell>
          <cell r="H430">
            <v>1</v>
          </cell>
          <cell r="I430">
            <v>721</v>
          </cell>
          <cell r="J430">
            <v>144012</v>
          </cell>
        </row>
        <row r="431">
          <cell r="A431">
            <v>44809</v>
          </cell>
          <cell r="B431" t="str">
            <v>Shipped - Delivered to Buyer</v>
          </cell>
          <cell r="C431" t="str">
            <v>J0153</v>
          </cell>
          <cell r="D431" t="str">
            <v>J0153-DR-XS</v>
          </cell>
          <cell r="E431" t="str">
            <v>407-1097957-4499539</v>
          </cell>
          <cell r="F431" t="str">
            <v>Western Dress</v>
          </cell>
          <cell r="G431" t="str">
            <v>XS</v>
          </cell>
          <cell r="H431">
            <v>1</v>
          </cell>
          <cell r="I431">
            <v>443</v>
          </cell>
          <cell r="J431">
            <v>110007</v>
          </cell>
        </row>
        <row r="432">
          <cell r="A432">
            <v>44746</v>
          </cell>
          <cell r="B432" t="str">
            <v>Shipped - Delivered to Buyer</v>
          </cell>
          <cell r="C432" t="str">
            <v>JNE3798</v>
          </cell>
          <cell r="D432" t="str">
            <v>JNE3798-KR-XL</v>
          </cell>
          <cell r="E432" t="str">
            <v>407-2142256-5217135</v>
          </cell>
          <cell r="F432" t="str">
            <v>Western Dress</v>
          </cell>
          <cell r="G432" t="str">
            <v>XL</v>
          </cell>
          <cell r="H432">
            <v>1</v>
          </cell>
          <cell r="I432">
            <v>771</v>
          </cell>
          <cell r="J432">
            <v>560100</v>
          </cell>
        </row>
        <row r="433">
          <cell r="A433">
            <v>44809</v>
          </cell>
          <cell r="B433" t="str">
            <v>Shipped - Delivered to Buyer</v>
          </cell>
          <cell r="C433" t="str">
            <v>J0005</v>
          </cell>
          <cell r="D433" t="str">
            <v>J0005-DR-L</v>
          </cell>
          <cell r="E433" t="str">
            <v>407-2492560-7043526</v>
          </cell>
          <cell r="F433" t="str">
            <v>Western Dress</v>
          </cell>
          <cell r="G433" t="str">
            <v>L</v>
          </cell>
          <cell r="H433">
            <v>1</v>
          </cell>
          <cell r="I433">
            <v>899</v>
          </cell>
          <cell r="J433">
            <v>770016</v>
          </cell>
        </row>
        <row r="434">
          <cell r="A434">
            <v>44716</v>
          </cell>
          <cell r="B434" t="str">
            <v>Shipped - Delivered to Buyer</v>
          </cell>
          <cell r="C434" t="str">
            <v>JNE3798</v>
          </cell>
          <cell r="D434" t="str">
            <v>JNE3798-KR-XL</v>
          </cell>
          <cell r="E434" t="str">
            <v>402-5725211-8489919</v>
          </cell>
          <cell r="F434" t="str">
            <v>Western Dress</v>
          </cell>
          <cell r="G434" t="str">
            <v>XL</v>
          </cell>
          <cell r="H434">
            <v>1</v>
          </cell>
          <cell r="I434">
            <v>771</v>
          </cell>
          <cell r="J434">
            <v>679322</v>
          </cell>
        </row>
        <row r="435">
          <cell r="A435">
            <v>44809</v>
          </cell>
          <cell r="B435" t="str">
            <v>Shipped - Delivered to Buyer</v>
          </cell>
          <cell r="C435" t="str">
            <v>J0152</v>
          </cell>
          <cell r="D435" t="str">
            <v>J0152-DR-L</v>
          </cell>
          <cell r="E435" t="str">
            <v>171-9743854-1607540</v>
          </cell>
          <cell r="F435" t="str">
            <v>Western Dress</v>
          </cell>
          <cell r="G435" t="str">
            <v>L</v>
          </cell>
          <cell r="H435">
            <v>1</v>
          </cell>
          <cell r="I435">
            <v>899</v>
          </cell>
          <cell r="J435">
            <v>421201</v>
          </cell>
        </row>
        <row r="436">
          <cell r="A436">
            <v>44900</v>
          </cell>
          <cell r="B436" t="str">
            <v>Shipped - Delivered to Buyer</v>
          </cell>
          <cell r="C436" t="str">
            <v>JNE3798</v>
          </cell>
          <cell r="D436" t="str">
            <v>JNE3798-KR-XL</v>
          </cell>
          <cell r="E436" t="str">
            <v>403-1431311-8976333</v>
          </cell>
          <cell r="F436" t="str">
            <v>Western Dress</v>
          </cell>
          <cell r="G436" t="str">
            <v>XL</v>
          </cell>
          <cell r="H436">
            <v>1</v>
          </cell>
          <cell r="I436">
            <v>771</v>
          </cell>
          <cell r="J436">
            <v>509103</v>
          </cell>
        </row>
        <row r="437">
          <cell r="A437">
            <v>44900</v>
          </cell>
          <cell r="B437" t="str">
            <v>Shipped - Delivered to Buyer</v>
          </cell>
          <cell r="C437" t="str">
            <v>JNE3800</v>
          </cell>
          <cell r="D437" t="str">
            <v>JNE3800-KR-A-XL</v>
          </cell>
          <cell r="E437" t="str">
            <v>403-2305500-1987535</v>
          </cell>
          <cell r="F437" t="str">
            <v>Western Dress</v>
          </cell>
          <cell r="G437" t="str">
            <v>XL</v>
          </cell>
          <cell r="H437">
            <v>1</v>
          </cell>
          <cell r="I437">
            <v>771</v>
          </cell>
          <cell r="J437">
            <v>577501</v>
          </cell>
        </row>
        <row r="438">
          <cell r="A438">
            <v>44809</v>
          </cell>
          <cell r="B438" t="str">
            <v>Shipped - Delivered to Buyer</v>
          </cell>
          <cell r="C438" t="str">
            <v>JNE3798</v>
          </cell>
          <cell r="D438" t="str">
            <v>JNE3798-KR-S</v>
          </cell>
          <cell r="E438" t="str">
            <v>403-8869760-5133111</v>
          </cell>
          <cell r="F438" t="str">
            <v>Western Dress</v>
          </cell>
          <cell r="G438" t="str">
            <v>S</v>
          </cell>
          <cell r="H438">
            <v>1</v>
          </cell>
          <cell r="I438">
            <v>771</v>
          </cell>
          <cell r="J438">
            <v>500034</v>
          </cell>
        </row>
        <row r="439">
          <cell r="A439">
            <v>44809</v>
          </cell>
          <cell r="B439" t="str">
            <v>Shipped - Delivered to Buyer</v>
          </cell>
          <cell r="C439" t="str">
            <v>JNE3798</v>
          </cell>
          <cell r="D439" t="str">
            <v>JNE3798-KR-XS</v>
          </cell>
          <cell r="E439" t="str">
            <v>407-0097826-2881154</v>
          </cell>
          <cell r="F439" t="str">
            <v>Western Dress</v>
          </cell>
          <cell r="G439" t="str">
            <v>XS</v>
          </cell>
          <cell r="H439">
            <v>1</v>
          </cell>
          <cell r="I439">
            <v>771</v>
          </cell>
          <cell r="J439">
            <v>517501</v>
          </cell>
        </row>
        <row r="440">
          <cell r="A440">
            <v>44809</v>
          </cell>
          <cell r="B440" t="str">
            <v>Shipped - Delivered to Buyer</v>
          </cell>
          <cell r="C440" t="str">
            <v>JNE3870</v>
          </cell>
          <cell r="D440" t="str">
            <v>JNE3870-DR-XXXL</v>
          </cell>
          <cell r="E440" t="str">
            <v>402-6598524-6828345</v>
          </cell>
          <cell r="F440" t="str">
            <v>Western Dress</v>
          </cell>
          <cell r="G440" t="str">
            <v>3XL</v>
          </cell>
          <cell r="H440">
            <v>1</v>
          </cell>
          <cell r="I440">
            <v>721</v>
          </cell>
          <cell r="J440">
            <v>560105</v>
          </cell>
        </row>
        <row r="441">
          <cell r="A441">
            <v>44870</v>
          </cell>
          <cell r="B441" t="str">
            <v>Shipped - Delivered to Buyer</v>
          </cell>
          <cell r="C441" t="str">
            <v>JNE3800</v>
          </cell>
          <cell r="D441" t="str">
            <v>JNE3800-KR-XL</v>
          </cell>
          <cell r="E441" t="str">
            <v>407-9987929-2369958</v>
          </cell>
          <cell r="F441" t="str">
            <v>Western Dress</v>
          </cell>
          <cell r="G441" t="str">
            <v>XL</v>
          </cell>
          <cell r="H441">
            <v>1</v>
          </cell>
          <cell r="I441">
            <v>771</v>
          </cell>
          <cell r="J441">
            <v>380013</v>
          </cell>
        </row>
        <row r="442">
          <cell r="A442">
            <v>44839</v>
          </cell>
          <cell r="B442" t="str">
            <v>Shipped - Delivered to Buyer</v>
          </cell>
          <cell r="C442" t="str">
            <v>JNE3798</v>
          </cell>
          <cell r="D442" t="str">
            <v>JNE3798-KR-XL</v>
          </cell>
          <cell r="E442" t="str">
            <v>406-7870008-5794702</v>
          </cell>
          <cell r="F442" t="str">
            <v>Western Dress</v>
          </cell>
          <cell r="G442" t="str">
            <v>XL</v>
          </cell>
          <cell r="H442">
            <v>1</v>
          </cell>
          <cell r="I442">
            <v>771</v>
          </cell>
          <cell r="J442">
            <v>601203</v>
          </cell>
        </row>
        <row r="443">
          <cell r="A443">
            <v>44809</v>
          </cell>
          <cell r="B443" t="str">
            <v>Shipped - Delivered to Buyer</v>
          </cell>
          <cell r="C443" t="str">
            <v>J0295</v>
          </cell>
          <cell r="D443" t="str">
            <v>J0295-DR-XXXL</v>
          </cell>
          <cell r="E443" t="str">
            <v>406-2888189-4512362</v>
          </cell>
          <cell r="F443" t="str">
            <v>Western Dress</v>
          </cell>
          <cell r="G443" t="str">
            <v>3XL</v>
          </cell>
          <cell r="H443">
            <v>1</v>
          </cell>
          <cell r="I443">
            <v>859</v>
          </cell>
          <cell r="J443">
            <v>160062</v>
          </cell>
        </row>
        <row r="444">
          <cell r="A444">
            <v>44809</v>
          </cell>
          <cell r="B444" t="str">
            <v>Shipped - Delivered to Buyer</v>
          </cell>
          <cell r="C444" t="str">
            <v>J0332</v>
          </cell>
          <cell r="D444" t="str">
            <v>J0332-DR-XXXL</v>
          </cell>
          <cell r="E444" t="str">
            <v>406-2888189-4512362</v>
          </cell>
          <cell r="F444" t="str">
            <v>Western Dress</v>
          </cell>
          <cell r="G444" t="str">
            <v>3XL</v>
          </cell>
          <cell r="H444">
            <v>1</v>
          </cell>
          <cell r="I444">
            <v>668</v>
          </cell>
          <cell r="J444">
            <v>160062</v>
          </cell>
        </row>
        <row r="445">
          <cell r="A445">
            <v>44778</v>
          </cell>
          <cell r="B445" t="str">
            <v>Shipped - Delivered to Buyer</v>
          </cell>
          <cell r="C445" t="str">
            <v>JNE3798</v>
          </cell>
          <cell r="D445" t="str">
            <v>JNE3798-KR-A-XS</v>
          </cell>
          <cell r="E445" t="str">
            <v>171-2194188-7144326</v>
          </cell>
          <cell r="F445" t="str">
            <v>Western Dress</v>
          </cell>
          <cell r="G445" t="str">
            <v>XS</v>
          </cell>
          <cell r="H445">
            <v>1</v>
          </cell>
          <cell r="I445">
            <v>725</v>
          </cell>
          <cell r="J445">
            <v>695006</v>
          </cell>
        </row>
        <row r="446">
          <cell r="A446">
            <v>44778</v>
          </cell>
          <cell r="B446" t="str">
            <v>Shipped - Delivered to Buyer</v>
          </cell>
          <cell r="C446" t="str">
            <v>J0341</v>
          </cell>
          <cell r="D446" t="str">
            <v>J0341-DR-XXXL</v>
          </cell>
          <cell r="E446" t="str">
            <v>407-8358712-8637162</v>
          </cell>
          <cell r="F446" t="str">
            <v>Western Dress</v>
          </cell>
          <cell r="G446" t="str">
            <v>3XL</v>
          </cell>
          <cell r="H446">
            <v>1</v>
          </cell>
          <cell r="I446">
            <v>842</v>
          </cell>
          <cell r="J446">
            <v>530032</v>
          </cell>
        </row>
        <row r="447">
          <cell r="A447">
            <v>44778</v>
          </cell>
          <cell r="B447" t="str">
            <v>Shipped - Delivered to Buyer</v>
          </cell>
          <cell r="C447" t="str">
            <v>JNE3800</v>
          </cell>
          <cell r="D447" t="str">
            <v>JNE3800-KR-A-XXXL</v>
          </cell>
          <cell r="E447" t="str">
            <v>408-0452041-3721933</v>
          </cell>
          <cell r="F447" t="str">
            <v>Western Dress</v>
          </cell>
          <cell r="G447" t="str">
            <v>3XL</v>
          </cell>
          <cell r="H447">
            <v>1</v>
          </cell>
          <cell r="I447">
            <v>725</v>
          </cell>
          <cell r="J447">
            <v>110008</v>
          </cell>
        </row>
        <row r="448">
          <cell r="A448">
            <v>44778</v>
          </cell>
          <cell r="B448" t="str">
            <v>Shipped - Delivered to Buyer</v>
          </cell>
          <cell r="C448" t="str">
            <v>JNE3800</v>
          </cell>
          <cell r="D448" t="str">
            <v>JNE3800-KR-L</v>
          </cell>
          <cell r="E448" t="str">
            <v>402-3504498-8134716</v>
          </cell>
          <cell r="F448" t="str">
            <v>Western Dress</v>
          </cell>
          <cell r="G448" t="str">
            <v>L</v>
          </cell>
          <cell r="H448">
            <v>1</v>
          </cell>
          <cell r="I448">
            <v>735</v>
          </cell>
          <cell r="J448">
            <v>400052</v>
          </cell>
        </row>
        <row r="449">
          <cell r="A449">
            <v>44778</v>
          </cell>
          <cell r="B449" t="str">
            <v>Shipped - Delivered to Buyer</v>
          </cell>
          <cell r="C449" t="str">
            <v>J0153</v>
          </cell>
          <cell r="D449" t="str">
            <v>J0153-DR-XS</v>
          </cell>
          <cell r="E449" t="str">
            <v>405-9664078-8413145</v>
          </cell>
          <cell r="F449" t="str">
            <v>Western Dress</v>
          </cell>
          <cell r="G449" t="str">
            <v>XS</v>
          </cell>
          <cell r="H449">
            <v>1</v>
          </cell>
          <cell r="I449">
            <v>430</v>
          </cell>
          <cell r="J449">
            <v>400037</v>
          </cell>
        </row>
        <row r="450">
          <cell r="A450">
            <v>44778</v>
          </cell>
          <cell r="B450" t="str">
            <v>Shipped - Delivered to Buyer</v>
          </cell>
          <cell r="C450" t="str">
            <v>J0341</v>
          </cell>
          <cell r="D450" t="str">
            <v>J0341-DR-XXL</v>
          </cell>
          <cell r="E450" t="str">
            <v>171-0985211-3014717</v>
          </cell>
          <cell r="F450" t="str">
            <v>Western Dress</v>
          </cell>
          <cell r="G450" t="str">
            <v>XXL</v>
          </cell>
          <cell r="H450">
            <v>1</v>
          </cell>
          <cell r="I450">
            <v>842</v>
          </cell>
          <cell r="J450">
            <v>560079</v>
          </cell>
        </row>
        <row r="451">
          <cell r="A451">
            <v>44778</v>
          </cell>
          <cell r="B451" t="str">
            <v>Shipped - Delivered to Buyer</v>
          </cell>
          <cell r="C451" t="str">
            <v>J0341</v>
          </cell>
          <cell r="D451" t="str">
            <v>J0341-DR-XXL</v>
          </cell>
          <cell r="E451" t="str">
            <v>406-3173728-8721949</v>
          </cell>
          <cell r="F451" t="str">
            <v>Western Dress</v>
          </cell>
          <cell r="G451" t="str">
            <v>XXL</v>
          </cell>
          <cell r="H451">
            <v>1</v>
          </cell>
          <cell r="I451">
            <v>842</v>
          </cell>
          <cell r="J451">
            <v>500055</v>
          </cell>
        </row>
        <row r="452">
          <cell r="A452">
            <v>44778</v>
          </cell>
          <cell r="B452" t="str">
            <v>Shipped - Delivered to Buyer</v>
          </cell>
          <cell r="C452" t="str">
            <v>J0339</v>
          </cell>
          <cell r="D452" t="str">
            <v>J0339-DR-XXL</v>
          </cell>
          <cell r="E452" t="str">
            <v>171-7132227-8854756</v>
          </cell>
          <cell r="F452" t="str">
            <v>Western Dress</v>
          </cell>
          <cell r="G452" t="str">
            <v>XXL</v>
          </cell>
          <cell r="H452">
            <v>1</v>
          </cell>
          <cell r="I452">
            <v>786</v>
          </cell>
          <cell r="J452">
            <v>560029</v>
          </cell>
        </row>
        <row r="453">
          <cell r="A453">
            <v>44778</v>
          </cell>
          <cell r="B453" t="str">
            <v>Shipped - Delivered to Buyer</v>
          </cell>
          <cell r="C453" t="str">
            <v>J0005</v>
          </cell>
          <cell r="D453" t="str">
            <v>J0005-DR-L</v>
          </cell>
          <cell r="E453" t="str">
            <v>407-3283122-7381968</v>
          </cell>
          <cell r="F453" t="str">
            <v>Western Dress</v>
          </cell>
          <cell r="G453" t="str">
            <v>L</v>
          </cell>
          <cell r="H453">
            <v>1</v>
          </cell>
          <cell r="I453">
            <v>899</v>
          </cell>
          <cell r="J453">
            <v>575002</v>
          </cell>
        </row>
        <row r="454">
          <cell r="A454">
            <v>44778</v>
          </cell>
          <cell r="B454" t="str">
            <v>Shipped - Delivered to Buyer</v>
          </cell>
          <cell r="C454" t="str">
            <v>J0341</v>
          </cell>
          <cell r="D454" t="str">
            <v>J0341-DR-XXL</v>
          </cell>
          <cell r="E454" t="str">
            <v>407-4049206-3273125</v>
          </cell>
          <cell r="F454" t="str">
            <v>Western Dress</v>
          </cell>
          <cell r="G454" t="str">
            <v>XXL</v>
          </cell>
          <cell r="H454">
            <v>1</v>
          </cell>
          <cell r="I454">
            <v>842</v>
          </cell>
          <cell r="J454">
            <v>636006</v>
          </cell>
        </row>
        <row r="455">
          <cell r="A455">
            <v>44778</v>
          </cell>
          <cell r="B455" t="str">
            <v>Shipped - Delivered to Buyer</v>
          </cell>
          <cell r="C455" t="str">
            <v>J0341</v>
          </cell>
          <cell r="D455" t="str">
            <v>J0341-DR-M</v>
          </cell>
          <cell r="E455" t="str">
            <v>171-2802534-9962701</v>
          </cell>
          <cell r="F455" t="str">
            <v>Western Dress</v>
          </cell>
          <cell r="G455" t="str">
            <v>M</v>
          </cell>
          <cell r="H455">
            <v>1</v>
          </cell>
          <cell r="I455">
            <v>842</v>
          </cell>
          <cell r="J455">
            <v>201310</v>
          </cell>
        </row>
        <row r="456">
          <cell r="A456">
            <v>44778</v>
          </cell>
          <cell r="B456" t="str">
            <v>Shipped - Delivered to Buyer</v>
          </cell>
          <cell r="C456" t="str">
            <v>J0401</v>
          </cell>
          <cell r="D456" t="str">
            <v>J0401-DR-XS</v>
          </cell>
          <cell r="E456" t="str">
            <v>408-8154275-9383546</v>
          </cell>
          <cell r="F456" t="str">
            <v>Western Dress</v>
          </cell>
          <cell r="G456" t="str">
            <v>XS</v>
          </cell>
          <cell r="H456">
            <v>1</v>
          </cell>
          <cell r="I456">
            <v>832</v>
          </cell>
          <cell r="J456">
            <v>411028</v>
          </cell>
        </row>
        <row r="457">
          <cell r="A457">
            <v>44839</v>
          </cell>
          <cell r="B457" t="str">
            <v>Shipped - Delivered to Buyer</v>
          </cell>
          <cell r="C457" t="str">
            <v>JNE3800</v>
          </cell>
          <cell r="D457" t="str">
            <v>JNE3800-KR-XL</v>
          </cell>
          <cell r="E457" t="str">
            <v>402-3024374-5033102</v>
          </cell>
          <cell r="F457" t="str">
            <v>Western Dress</v>
          </cell>
          <cell r="G457" t="str">
            <v>XL</v>
          </cell>
          <cell r="H457">
            <v>1</v>
          </cell>
          <cell r="I457">
            <v>771</v>
          </cell>
          <cell r="J457">
            <v>679577</v>
          </cell>
        </row>
        <row r="458">
          <cell r="A458">
            <v>44778</v>
          </cell>
          <cell r="B458" t="str">
            <v>Shipped - Delivered to Buyer</v>
          </cell>
          <cell r="C458" t="str">
            <v>JNE3798</v>
          </cell>
          <cell r="D458" t="str">
            <v>JNE3798-KR-XXXL</v>
          </cell>
          <cell r="E458" t="str">
            <v>403-8751192-3620347</v>
          </cell>
          <cell r="F458" t="str">
            <v>Western Dress</v>
          </cell>
          <cell r="G458" t="str">
            <v>3XL</v>
          </cell>
          <cell r="H458">
            <v>1</v>
          </cell>
          <cell r="I458">
            <v>725</v>
          </cell>
          <cell r="J458">
            <v>695584</v>
          </cell>
        </row>
        <row r="459">
          <cell r="A459">
            <v>44839</v>
          </cell>
          <cell r="B459" t="str">
            <v>Shipped - Returned to Seller</v>
          </cell>
          <cell r="C459" t="str">
            <v>JNE3800</v>
          </cell>
          <cell r="D459" t="str">
            <v>JNE3800-KR-XL</v>
          </cell>
          <cell r="E459" t="str">
            <v>406-6823420-4000310</v>
          </cell>
          <cell r="F459" t="str">
            <v>Western Dress</v>
          </cell>
          <cell r="G459" t="str">
            <v>XL</v>
          </cell>
          <cell r="H459">
            <v>1</v>
          </cell>
          <cell r="I459">
            <v>771</v>
          </cell>
          <cell r="J459">
            <v>590018</v>
          </cell>
        </row>
        <row r="460">
          <cell r="A460">
            <v>44778</v>
          </cell>
          <cell r="B460" t="str">
            <v>Shipped - Delivered to Buyer</v>
          </cell>
          <cell r="C460" t="str">
            <v>JNE3798</v>
          </cell>
          <cell r="D460" t="str">
            <v>JNE3798-KR-M</v>
          </cell>
          <cell r="E460" t="str">
            <v>402-6170932-4560351</v>
          </cell>
          <cell r="F460" t="str">
            <v>Western Dress</v>
          </cell>
          <cell r="G460" t="str">
            <v>M</v>
          </cell>
          <cell r="H460">
            <v>1</v>
          </cell>
          <cell r="I460">
            <v>735</v>
          </cell>
          <cell r="J460">
            <v>500035</v>
          </cell>
        </row>
        <row r="461">
          <cell r="A461">
            <v>44778</v>
          </cell>
          <cell r="B461" t="str">
            <v>Shipped - Delivered to Buyer</v>
          </cell>
          <cell r="C461" t="str">
            <v>JNE3800</v>
          </cell>
          <cell r="D461" t="str">
            <v>JNE3800-KR-S</v>
          </cell>
          <cell r="E461" t="str">
            <v>405-1596365-6161967</v>
          </cell>
          <cell r="F461" t="str">
            <v>Western Dress</v>
          </cell>
          <cell r="G461" t="str">
            <v>S</v>
          </cell>
          <cell r="H461">
            <v>1</v>
          </cell>
          <cell r="I461">
            <v>735</v>
          </cell>
          <cell r="J461">
            <v>734301</v>
          </cell>
        </row>
        <row r="462">
          <cell r="A462">
            <v>44778</v>
          </cell>
          <cell r="B462" t="str">
            <v>Shipped - Delivered to Buyer</v>
          </cell>
          <cell r="C462" t="str">
            <v>J0005</v>
          </cell>
          <cell r="D462" t="str">
            <v>J0005-DR-XS</v>
          </cell>
          <cell r="E462" t="str">
            <v>403-8686952-4861107</v>
          </cell>
          <cell r="F462" t="str">
            <v>Western Dress</v>
          </cell>
          <cell r="G462" t="str">
            <v>XS</v>
          </cell>
          <cell r="H462">
            <v>1</v>
          </cell>
          <cell r="I462">
            <v>899</v>
          </cell>
          <cell r="J462">
            <v>460001</v>
          </cell>
        </row>
        <row r="463">
          <cell r="A463">
            <v>44778</v>
          </cell>
          <cell r="B463" t="str">
            <v>Shipped - Delivered to Buyer</v>
          </cell>
          <cell r="C463" t="str">
            <v>J0005</v>
          </cell>
          <cell r="D463" t="str">
            <v>J0005-DR-L</v>
          </cell>
          <cell r="E463" t="str">
            <v>402-9514134-6057951</v>
          </cell>
          <cell r="F463" t="str">
            <v>Western Dress</v>
          </cell>
          <cell r="G463" t="str">
            <v>L</v>
          </cell>
          <cell r="H463">
            <v>1</v>
          </cell>
          <cell r="I463">
            <v>899</v>
          </cell>
          <cell r="J463">
            <v>413004</v>
          </cell>
        </row>
        <row r="464">
          <cell r="A464">
            <v>44839</v>
          </cell>
          <cell r="B464" t="str">
            <v>Shipped - Delivered to Buyer</v>
          </cell>
          <cell r="C464" t="str">
            <v>JNE3798</v>
          </cell>
          <cell r="D464" t="str">
            <v>JNE3798-KR-XL</v>
          </cell>
          <cell r="E464" t="str">
            <v>405-7390734-9768325</v>
          </cell>
          <cell r="F464" t="str">
            <v>Western Dress</v>
          </cell>
          <cell r="G464" t="str">
            <v>XL</v>
          </cell>
          <cell r="H464">
            <v>1</v>
          </cell>
          <cell r="I464">
            <v>771</v>
          </cell>
          <cell r="J464">
            <v>695004</v>
          </cell>
        </row>
        <row r="465">
          <cell r="A465">
            <v>44778</v>
          </cell>
          <cell r="B465" t="str">
            <v>Shipped - Delivered to Buyer</v>
          </cell>
          <cell r="C465" t="str">
            <v>J0332</v>
          </cell>
          <cell r="D465" t="str">
            <v>J0332-DR-XS</v>
          </cell>
          <cell r="E465" t="str">
            <v>402-3864869-3125130</v>
          </cell>
          <cell r="F465" t="str">
            <v>Western Dress</v>
          </cell>
          <cell r="G465" t="str">
            <v>XS</v>
          </cell>
          <cell r="H465">
            <v>1</v>
          </cell>
          <cell r="I465">
            <v>648</v>
          </cell>
          <cell r="J465">
            <v>517583</v>
          </cell>
        </row>
        <row r="466">
          <cell r="A466">
            <v>44778</v>
          </cell>
          <cell r="B466" t="str">
            <v>Shipped - Delivered to Buyer</v>
          </cell>
          <cell r="C466" t="str">
            <v>J0243</v>
          </cell>
          <cell r="D466" t="str">
            <v>J0243-DR-XXXL</v>
          </cell>
          <cell r="E466" t="str">
            <v>403-8437892-9556306</v>
          </cell>
          <cell r="F466" t="str">
            <v>Ethnic Dress</v>
          </cell>
          <cell r="G466" t="str">
            <v>3XL</v>
          </cell>
          <cell r="H466">
            <v>1</v>
          </cell>
          <cell r="I466">
            <v>939</v>
          </cell>
          <cell r="J466">
            <v>500050</v>
          </cell>
        </row>
        <row r="467">
          <cell r="A467">
            <v>44778</v>
          </cell>
          <cell r="B467" t="str">
            <v>Shipped - Delivered to Buyer</v>
          </cell>
          <cell r="C467" t="str">
            <v>J0341</v>
          </cell>
          <cell r="D467" t="str">
            <v>J0341-DR-XXL</v>
          </cell>
          <cell r="E467" t="str">
            <v>408-6056332-6393130</v>
          </cell>
          <cell r="F467" t="str">
            <v>Western Dress</v>
          </cell>
          <cell r="G467" t="str">
            <v>XXL</v>
          </cell>
          <cell r="H467">
            <v>1</v>
          </cell>
          <cell r="I467">
            <v>842</v>
          </cell>
          <cell r="J467">
            <v>695030</v>
          </cell>
        </row>
        <row r="468">
          <cell r="A468">
            <v>44778</v>
          </cell>
          <cell r="B468" t="str">
            <v>Shipped - Delivered to Buyer</v>
          </cell>
          <cell r="C468" t="str">
            <v>J0341</v>
          </cell>
          <cell r="D468" t="str">
            <v>J0341-DR-XXL</v>
          </cell>
          <cell r="E468" t="str">
            <v>402-7401546-6170758</v>
          </cell>
          <cell r="F468" t="str">
            <v>Western Dress</v>
          </cell>
          <cell r="G468" t="str">
            <v>XXL</v>
          </cell>
          <cell r="H468">
            <v>1</v>
          </cell>
          <cell r="I468">
            <v>842</v>
          </cell>
          <cell r="J468">
            <v>500089</v>
          </cell>
        </row>
        <row r="469">
          <cell r="A469">
            <v>44778</v>
          </cell>
          <cell r="B469" t="str">
            <v>Shipped - Delivered to Buyer</v>
          </cell>
          <cell r="C469" t="str">
            <v>J0209</v>
          </cell>
          <cell r="D469" t="str">
            <v>J0209-DR-L</v>
          </cell>
          <cell r="E469" t="str">
            <v>171-4320580-2142752</v>
          </cell>
          <cell r="F469" t="str">
            <v>Ethnic Dress</v>
          </cell>
          <cell r="G469" t="str">
            <v>L</v>
          </cell>
          <cell r="H469">
            <v>1</v>
          </cell>
          <cell r="I469">
            <v>885</v>
          </cell>
          <cell r="J469">
            <v>462016</v>
          </cell>
        </row>
        <row r="470">
          <cell r="A470">
            <v>44839</v>
          </cell>
          <cell r="B470" t="str">
            <v>Shipped - Delivered to Buyer</v>
          </cell>
          <cell r="C470" t="str">
            <v>JNE3798</v>
          </cell>
          <cell r="D470" t="str">
            <v>JNE3798-KR-A-XL</v>
          </cell>
          <cell r="E470" t="str">
            <v>403-5995803-1764331</v>
          </cell>
          <cell r="F470" t="str">
            <v>Western Dress</v>
          </cell>
          <cell r="G470" t="str">
            <v>XL</v>
          </cell>
          <cell r="H470">
            <v>1</v>
          </cell>
          <cell r="I470">
            <v>771</v>
          </cell>
          <cell r="J470">
            <v>122001</v>
          </cell>
        </row>
        <row r="471">
          <cell r="A471">
            <v>44778</v>
          </cell>
          <cell r="B471" t="str">
            <v>Shipped - Delivered to Buyer</v>
          </cell>
          <cell r="C471" t="str">
            <v>JNE3800</v>
          </cell>
          <cell r="D471" t="str">
            <v>JNE3800-KR-L</v>
          </cell>
          <cell r="E471" t="str">
            <v>406-0162713-4298778</v>
          </cell>
          <cell r="F471" t="str">
            <v>Western Dress</v>
          </cell>
          <cell r="G471" t="str">
            <v>L</v>
          </cell>
          <cell r="H471">
            <v>1</v>
          </cell>
          <cell r="I471">
            <v>735</v>
          </cell>
          <cell r="J471">
            <v>695004</v>
          </cell>
        </row>
        <row r="472">
          <cell r="A472">
            <v>44778</v>
          </cell>
          <cell r="B472" t="str">
            <v>Shipped - Delivered to Buyer</v>
          </cell>
          <cell r="C472" t="str">
            <v>JNE3710</v>
          </cell>
          <cell r="D472" t="str">
            <v>JNE3710-DR-XXL</v>
          </cell>
          <cell r="E472" t="str">
            <v>407-0255160-3730761</v>
          </cell>
          <cell r="F472" t="str">
            <v>Western Dress</v>
          </cell>
          <cell r="G472" t="str">
            <v>XXL</v>
          </cell>
          <cell r="H472">
            <v>1</v>
          </cell>
          <cell r="I472">
            <v>699</v>
          </cell>
          <cell r="J472">
            <v>500019</v>
          </cell>
        </row>
        <row r="473">
          <cell r="A473">
            <v>44778</v>
          </cell>
          <cell r="B473" t="str">
            <v>Shipped - Delivered to Buyer</v>
          </cell>
          <cell r="C473" t="str">
            <v>JNE3798</v>
          </cell>
          <cell r="D473" t="str">
            <v>JNE3798-KR-XXXL</v>
          </cell>
          <cell r="E473" t="str">
            <v>402-9164359-7265167</v>
          </cell>
          <cell r="F473" t="str">
            <v>Western Dress</v>
          </cell>
          <cell r="G473" t="str">
            <v>3XL</v>
          </cell>
          <cell r="H473">
            <v>1</v>
          </cell>
          <cell r="I473">
            <v>725</v>
          </cell>
          <cell r="J473">
            <v>422001</v>
          </cell>
        </row>
        <row r="474">
          <cell r="A474">
            <v>44778</v>
          </cell>
          <cell r="B474" t="str">
            <v>Shipped - Delivered to Buyer</v>
          </cell>
          <cell r="C474" t="str">
            <v>J0401</v>
          </cell>
          <cell r="D474" t="str">
            <v>J0401-DR-XS</v>
          </cell>
          <cell r="E474" t="str">
            <v>407-1788791-1781154</v>
          </cell>
          <cell r="F474" t="str">
            <v>Western Dress</v>
          </cell>
          <cell r="G474" t="str">
            <v>XS</v>
          </cell>
          <cell r="H474">
            <v>1</v>
          </cell>
          <cell r="I474">
            <v>832</v>
          </cell>
          <cell r="J474">
            <v>226016</v>
          </cell>
        </row>
        <row r="475">
          <cell r="A475">
            <v>44778</v>
          </cell>
          <cell r="B475" t="str">
            <v>Shipped - Returned to Seller</v>
          </cell>
          <cell r="C475" t="str">
            <v>J0332</v>
          </cell>
          <cell r="D475" t="str">
            <v>J0332-DR-XS</v>
          </cell>
          <cell r="E475" t="str">
            <v>403-0007132-2186708</v>
          </cell>
          <cell r="F475" t="str">
            <v>Western Dress</v>
          </cell>
          <cell r="G475" t="str">
            <v>XS</v>
          </cell>
          <cell r="H475">
            <v>1</v>
          </cell>
          <cell r="I475">
            <v>648</v>
          </cell>
          <cell r="J475">
            <v>577526</v>
          </cell>
        </row>
        <row r="476">
          <cell r="A476">
            <v>44778</v>
          </cell>
          <cell r="B476" t="str">
            <v>Shipped - Delivered to Buyer</v>
          </cell>
          <cell r="C476" t="str">
            <v>JNE3800</v>
          </cell>
          <cell r="D476" t="str">
            <v>JNE3800-KR-XS</v>
          </cell>
          <cell r="E476" t="str">
            <v>407-0001840-2455557</v>
          </cell>
          <cell r="F476" t="str">
            <v>Western Dress</v>
          </cell>
          <cell r="G476" t="str">
            <v>XS</v>
          </cell>
          <cell r="H476">
            <v>1</v>
          </cell>
          <cell r="I476">
            <v>735</v>
          </cell>
          <cell r="J476">
            <v>517501</v>
          </cell>
        </row>
        <row r="477">
          <cell r="A477">
            <v>44778</v>
          </cell>
          <cell r="B477" t="str">
            <v>Shipped - Delivered to Buyer</v>
          </cell>
          <cell r="C477" t="str">
            <v>J0081</v>
          </cell>
          <cell r="D477" t="str">
            <v>J0081-DR-XXXL</v>
          </cell>
          <cell r="E477" t="str">
            <v>408-3174599-3949938</v>
          </cell>
          <cell r="F477" t="str">
            <v>Western Dress</v>
          </cell>
          <cell r="G477" t="str">
            <v>3XL</v>
          </cell>
          <cell r="H477">
            <v>1</v>
          </cell>
          <cell r="I477">
            <v>638</v>
          </cell>
          <cell r="J477">
            <v>208027</v>
          </cell>
        </row>
        <row r="478">
          <cell r="A478">
            <v>44778</v>
          </cell>
          <cell r="B478" t="str">
            <v>Shipped - Delivered to Buyer</v>
          </cell>
          <cell r="C478" t="str">
            <v>JNE3800</v>
          </cell>
          <cell r="D478" t="str">
            <v>JNE3800-KR-M</v>
          </cell>
          <cell r="E478" t="str">
            <v>407-6739760-4998717</v>
          </cell>
          <cell r="F478" t="str">
            <v>Western Dress</v>
          </cell>
          <cell r="G478" t="str">
            <v>M</v>
          </cell>
          <cell r="H478">
            <v>1</v>
          </cell>
          <cell r="I478">
            <v>735</v>
          </cell>
          <cell r="J478">
            <v>560067</v>
          </cell>
        </row>
        <row r="479">
          <cell r="A479">
            <v>44778</v>
          </cell>
          <cell r="B479" t="str">
            <v>Shipped - Delivered to Buyer</v>
          </cell>
          <cell r="C479" t="str">
            <v>JNE3800</v>
          </cell>
          <cell r="D479" t="str">
            <v>JNE3800-KR-M</v>
          </cell>
          <cell r="E479" t="str">
            <v>406-7068366-1117901</v>
          </cell>
          <cell r="F479" t="str">
            <v>Western Dress</v>
          </cell>
          <cell r="G479" t="str">
            <v>M</v>
          </cell>
          <cell r="H479">
            <v>1</v>
          </cell>
          <cell r="I479">
            <v>735</v>
          </cell>
          <cell r="J479">
            <v>110087</v>
          </cell>
        </row>
        <row r="480">
          <cell r="A480">
            <v>44747</v>
          </cell>
          <cell r="B480" t="str">
            <v>Shipped - Delivered to Buyer</v>
          </cell>
          <cell r="C480" t="str">
            <v>J0341</v>
          </cell>
          <cell r="D480" t="str">
            <v>J0341-DR-XXL</v>
          </cell>
          <cell r="E480" t="str">
            <v>171-6043487-9445123</v>
          </cell>
          <cell r="F480" t="str">
            <v>Western Dress</v>
          </cell>
          <cell r="G480" t="str">
            <v>XXL</v>
          </cell>
          <cell r="H480">
            <v>1</v>
          </cell>
          <cell r="I480">
            <v>842</v>
          </cell>
          <cell r="J480">
            <v>560103</v>
          </cell>
        </row>
        <row r="481">
          <cell r="A481">
            <v>44747</v>
          </cell>
          <cell r="B481" t="str">
            <v>Shipped - Delivered to Buyer</v>
          </cell>
          <cell r="C481" t="str">
            <v>J0341</v>
          </cell>
          <cell r="D481" t="str">
            <v>J0341-DR-XXL</v>
          </cell>
          <cell r="E481" t="str">
            <v>404-6787753-7303535</v>
          </cell>
          <cell r="F481" t="str">
            <v>Western Dress</v>
          </cell>
          <cell r="G481" t="str">
            <v>XXL</v>
          </cell>
          <cell r="H481">
            <v>1</v>
          </cell>
          <cell r="I481">
            <v>842</v>
          </cell>
          <cell r="J481">
            <v>248001</v>
          </cell>
        </row>
        <row r="482">
          <cell r="A482">
            <v>44747</v>
          </cell>
          <cell r="B482" t="str">
            <v>Shipped - Returned to Seller</v>
          </cell>
          <cell r="C482" t="str">
            <v>J0400</v>
          </cell>
          <cell r="D482" t="str">
            <v>J0400-DR-XXXL</v>
          </cell>
          <cell r="E482" t="str">
            <v>407-5409460-9869915</v>
          </cell>
          <cell r="F482" t="str">
            <v>Western Dress</v>
          </cell>
          <cell r="G482" t="str">
            <v>3XL</v>
          </cell>
          <cell r="H482">
            <v>1</v>
          </cell>
          <cell r="I482">
            <v>807</v>
          </cell>
          <cell r="J482">
            <v>244001</v>
          </cell>
        </row>
        <row r="483">
          <cell r="A483">
            <v>44747</v>
          </cell>
          <cell r="B483" t="str">
            <v>Shipped - Delivered to Buyer</v>
          </cell>
          <cell r="C483" t="str">
            <v>JNE3800</v>
          </cell>
          <cell r="D483" t="str">
            <v>JNE3800-KR-XXXL</v>
          </cell>
          <cell r="E483" t="str">
            <v>407-3278009-4856357</v>
          </cell>
          <cell r="F483" t="str">
            <v>Western Dress</v>
          </cell>
          <cell r="G483" t="str">
            <v>3XL</v>
          </cell>
          <cell r="H483">
            <v>1</v>
          </cell>
          <cell r="I483">
            <v>735</v>
          </cell>
          <cell r="J483">
            <v>636006</v>
          </cell>
        </row>
        <row r="484">
          <cell r="A484">
            <v>44747</v>
          </cell>
          <cell r="B484" t="str">
            <v>Shipped - Delivered to Buyer</v>
          </cell>
          <cell r="C484" t="str">
            <v>J0341</v>
          </cell>
          <cell r="D484" t="str">
            <v>J0341-DR-XXXL</v>
          </cell>
          <cell r="E484" t="str">
            <v>405-3140660-2733964</v>
          </cell>
          <cell r="F484" t="str">
            <v>Western Dress</v>
          </cell>
          <cell r="G484" t="str">
            <v>3XL</v>
          </cell>
          <cell r="H484">
            <v>1</v>
          </cell>
          <cell r="I484">
            <v>842</v>
          </cell>
          <cell r="J484">
            <v>500072</v>
          </cell>
        </row>
        <row r="485">
          <cell r="A485">
            <v>44839</v>
          </cell>
          <cell r="B485" t="str">
            <v>Shipped - Delivered to Buyer</v>
          </cell>
          <cell r="C485" t="str">
            <v>JNE3800</v>
          </cell>
          <cell r="D485" t="str">
            <v>JNE3800-KR-A-XL</v>
          </cell>
          <cell r="E485" t="str">
            <v>403-1627818-0669942</v>
          </cell>
          <cell r="F485" t="str">
            <v>Western Dress</v>
          </cell>
          <cell r="G485" t="str">
            <v>XL</v>
          </cell>
          <cell r="H485">
            <v>1</v>
          </cell>
          <cell r="I485">
            <v>771</v>
          </cell>
          <cell r="J485">
            <v>700156</v>
          </cell>
        </row>
        <row r="486">
          <cell r="A486">
            <v>44809</v>
          </cell>
          <cell r="B486" t="str">
            <v>Shipped - Delivered to Buyer</v>
          </cell>
          <cell r="C486" t="str">
            <v>JNE3800</v>
          </cell>
          <cell r="D486" t="str">
            <v>JNE3800-KR-XL</v>
          </cell>
          <cell r="E486" t="str">
            <v>407-3177147-8829968</v>
          </cell>
          <cell r="F486" t="str">
            <v>Western Dress</v>
          </cell>
          <cell r="G486" t="str">
            <v>XL</v>
          </cell>
          <cell r="H486">
            <v>1</v>
          </cell>
          <cell r="I486">
            <v>771</v>
          </cell>
          <cell r="J486">
            <v>560030</v>
          </cell>
        </row>
        <row r="487">
          <cell r="A487">
            <v>44747</v>
          </cell>
          <cell r="B487" t="str">
            <v>Shipped - Delivered to Buyer</v>
          </cell>
          <cell r="C487" t="str">
            <v>J0341</v>
          </cell>
          <cell r="D487" t="str">
            <v>J0341-DR-XXL</v>
          </cell>
          <cell r="E487" t="str">
            <v>407-7961360-4509948</v>
          </cell>
          <cell r="F487" t="str">
            <v>Western Dress</v>
          </cell>
          <cell r="G487" t="str">
            <v>XXL</v>
          </cell>
          <cell r="H487">
            <v>1</v>
          </cell>
          <cell r="I487">
            <v>842</v>
          </cell>
          <cell r="J487">
            <v>600100</v>
          </cell>
        </row>
        <row r="488">
          <cell r="A488">
            <v>44747</v>
          </cell>
          <cell r="B488" t="str">
            <v>Shipped - Delivered to Buyer</v>
          </cell>
          <cell r="C488" t="str">
            <v>J0341</v>
          </cell>
          <cell r="D488" t="str">
            <v>J0341-DR-XXXL</v>
          </cell>
          <cell r="E488" t="str">
            <v>406-6929913-6532326</v>
          </cell>
          <cell r="F488" t="str">
            <v>Western Dress</v>
          </cell>
          <cell r="G488" t="str">
            <v>3XL</v>
          </cell>
          <cell r="H488">
            <v>1</v>
          </cell>
          <cell r="I488">
            <v>842</v>
          </cell>
          <cell r="J488">
            <v>560076</v>
          </cell>
        </row>
        <row r="489">
          <cell r="A489">
            <v>44747</v>
          </cell>
          <cell r="B489" t="str">
            <v>Shipped - Delivered to Buyer</v>
          </cell>
          <cell r="C489" t="str">
            <v>J0341</v>
          </cell>
          <cell r="D489" t="str">
            <v>J0341-DR-M</v>
          </cell>
          <cell r="E489" t="str">
            <v>404-2339367-4429145</v>
          </cell>
          <cell r="F489" t="str">
            <v>Western Dress</v>
          </cell>
          <cell r="G489" t="str">
            <v>M</v>
          </cell>
          <cell r="H489">
            <v>1</v>
          </cell>
          <cell r="I489">
            <v>842</v>
          </cell>
          <cell r="J489">
            <v>603103</v>
          </cell>
        </row>
        <row r="490">
          <cell r="A490">
            <v>44747</v>
          </cell>
          <cell r="B490" t="str">
            <v>Shipped - Returned to Seller</v>
          </cell>
          <cell r="C490" t="str">
            <v>JNE3798</v>
          </cell>
          <cell r="D490" t="str">
            <v>JNE3798-KR-A-XXXL</v>
          </cell>
          <cell r="E490" t="str">
            <v>171-8855595-3106762</v>
          </cell>
          <cell r="F490" t="str">
            <v>Western Dress</v>
          </cell>
          <cell r="G490" t="str">
            <v>3XL</v>
          </cell>
          <cell r="H490">
            <v>1</v>
          </cell>
          <cell r="I490">
            <v>725</v>
          </cell>
          <cell r="J490">
            <v>641044</v>
          </cell>
        </row>
        <row r="491">
          <cell r="A491">
            <v>44747</v>
          </cell>
          <cell r="B491" t="str">
            <v>Shipped - Delivered to Buyer</v>
          </cell>
          <cell r="C491" t="str">
            <v>J0210</v>
          </cell>
          <cell r="D491" t="str">
            <v>J0210-DR-XXXL</v>
          </cell>
          <cell r="E491" t="str">
            <v>407-2662155-4178711</v>
          </cell>
          <cell r="F491" t="str">
            <v>Ethnic Dress</v>
          </cell>
          <cell r="G491" t="str">
            <v>3XL</v>
          </cell>
          <cell r="H491">
            <v>1</v>
          </cell>
          <cell r="I491">
            <v>812</v>
          </cell>
          <cell r="J491">
            <v>263645</v>
          </cell>
        </row>
        <row r="492">
          <cell r="A492">
            <v>44747</v>
          </cell>
          <cell r="B492" t="str">
            <v>Shipped - Delivered to Buyer</v>
          </cell>
          <cell r="C492" t="str">
            <v>J0001</v>
          </cell>
          <cell r="D492" t="str">
            <v>J0001-DR-XXXL</v>
          </cell>
          <cell r="E492" t="str">
            <v>407-2662155-4178711</v>
          </cell>
          <cell r="F492" t="str">
            <v>Ethnic Dress</v>
          </cell>
          <cell r="G492" t="str">
            <v>3XL</v>
          </cell>
          <cell r="H492">
            <v>1</v>
          </cell>
          <cell r="I492">
            <v>649</v>
          </cell>
          <cell r="J492">
            <v>263645</v>
          </cell>
        </row>
        <row r="493">
          <cell r="A493">
            <v>44747</v>
          </cell>
          <cell r="B493" t="str">
            <v>Shipped - Delivered to Buyer</v>
          </cell>
          <cell r="C493" t="str">
            <v>JNE3800</v>
          </cell>
          <cell r="D493" t="str">
            <v>JNE3800-KR-A-XS</v>
          </cell>
          <cell r="E493" t="str">
            <v>408-1591006-4622710</v>
          </cell>
          <cell r="F493" t="str">
            <v>Western Dress</v>
          </cell>
          <cell r="G493" t="str">
            <v>XS</v>
          </cell>
          <cell r="H493">
            <v>1</v>
          </cell>
          <cell r="I493">
            <v>725</v>
          </cell>
          <cell r="J493">
            <v>670661</v>
          </cell>
        </row>
        <row r="494">
          <cell r="A494">
            <v>44747</v>
          </cell>
          <cell r="B494" t="str">
            <v>Shipped - Delivered to Buyer</v>
          </cell>
          <cell r="C494" t="str">
            <v>J0106</v>
          </cell>
          <cell r="D494" t="str">
            <v>J0106-KR-L</v>
          </cell>
          <cell r="E494" t="str">
            <v>408-7706369-0576338</v>
          </cell>
          <cell r="F494" t="str">
            <v>Western Dress</v>
          </cell>
          <cell r="G494" t="str">
            <v>L</v>
          </cell>
          <cell r="H494">
            <v>1</v>
          </cell>
          <cell r="I494">
            <v>949</v>
          </cell>
          <cell r="J494">
            <v>625009</v>
          </cell>
        </row>
        <row r="495">
          <cell r="A495">
            <v>44747</v>
          </cell>
          <cell r="B495" t="str">
            <v>Shipped - Delivered to Buyer</v>
          </cell>
          <cell r="C495" t="str">
            <v>J0152</v>
          </cell>
          <cell r="D495" t="str">
            <v>J0152-DR-S</v>
          </cell>
          <cell r="E495" t="str">
            <v>405-7102046-4522700</v>
          </cell>
          <cell r="F495" t="str">
            <v>Western Dress</v>
          </cell>
          <cell r="G495" t="str">
            <v>S</v>
          </cell>
          <cell r="H495">
            <v>1</v>
          </cell>
          <cell r="I495">
            <v>855</v>
          </cell>
          <cell r="J495">
            <v>262001</v>
          </cell>
        </row>
        <row r="496">
          <cell r="A496">
            <v>44809</v>
          </cell>
          <cell r="B496" t="str">
            <v>Shipped - Delivered to Buyer</v>
          </cell>
          <cell r="C496" t="str">
            <v>JNE3798</v>
          </cell>
          <cell r="D496" t="str">
            <v>JNE3798-KR-XL</v>
          </cell>
          <cell r="E496" t="str">
            <v>406-1705535-2593962</v>
          </cell>
          <cell r="F496" t="str">
            <v>Western Dress</v>
          </cell>
          <cell r="G496" t="str">
            <v>XL</v>
          </cell>
          <cell r="H496">
            <v>1</v>
          </cell>
          <cell r="I496">
            <v>771</v>
          </cell>
          <cell r="J496">
            <v>695013</v>
          </cell>
        </row>
        <row r="497">
          <cell r="A497">
            <v>44747</v>
          </cell>
          <cell r="B497" t="str">
            <v>Shipped - Returned to Seller</v>
          </cell>
          <cell r="C497" t="str">
            <v>JNE3798</v>
          </cell>
          <cell r="D497" t="str">
            <v>JNE3798-KR-L</v>
          </cell>
          <cell r="E497" t="str">
            <v>408-5450802-9105116</v>
          </cell>
          <cell r="F497" t="str">
            <v>Western Dress</v>
          </cell>
          <cell r="G497" t="str">
            <v>L</v>
          </cell>
          <cell r="H497">
            <v>1</v>
          </cell>
          <cell r="I497">
            <v>735</v>
          </cell>
          <cell r="J497">
            <v>500013</v>
          </cell>
        </row>
        <row r="498">
          <cell r="A498">
            <v>44809</v>
          </cell>
          <cell r="B498" t="str">
            <v>Shipped - Delivered to Buyer</v>
          </cell>
          <cell r="C498" t="str">
            <v>JNE3800</v>
          </cell>
          <cell r="D498" t="str">
            <v>JNE3800-KR-XL</v>
          </cell>
          <cell r="E498" t="str">
            <v>405-8135797-6337149</v>
          </cell>
          <cell r="F498" t="str">
            <v>Western Dress</v>
          </cell>
          <cell r="G498" t="str">
            <v>XL</v>
          </cell>
          <cell r="H498">
            <v>1</v>
          </cell>
          <cell r="I498">
            <v>771</v>
          </cell>
          <cell r="J498">
            <v>414111</v>
          </cell>
        </row>
        <row r="499">
          <cell r="A499">
            <v>44747</v>
          </cell>
          <cell r="B499" t="str">
            <v>Shipped - Delivered to Buyer</v>
          </cell>
          <cell r="C499" t="str">
            <v>J0217</v>
          </cell>
          <cell r="D499" t="str">
            <v>J0217-BL-XXL</v>
          </cell>
          <cell r="E499" t="str">
            <v>171-4291240-6162732</v>
          </cell>
          <cell r="F499" t="str">
            <v>Blouse</v>
          </cell>
          <cell r="G499" t="str">
            <v>XXL</v>
          </cell>
          <cell r="H499">
            <v>1</v>
          </cell>
          <cell r="I499">
            <v>625</v>
          </cell>
          <cell r="J499">
            <v>400092</v>
          </cell>
        </row>
        <row r="500">
          <cell r="A500">
            <v>44747</v>
          </cell>
          <cell r="B500" t="str">
            <v>Shipped - Delivered to Buyer</v>
          </cell>
          <cell r="C500" t="str">
            <v>J0341</v>
          </cell>
          <cell r="D500" t="str">
            <v>J0341-DR-M</v>
          </cell>
          <cell r="E500" t="str">
            <v>408-7081850-4041101</v>
          </cell>
          <cell r="F500" t="str">
            <v>Western Dress</v>
          </cell>
          <cell r="G500" t="str">
            <v>M</v>
          </cell>
          <cell r="H500">
            <v>1</v>
          </cell>
          <cell r="I500">
            <v>842</v>
          </cell>
          <cell r="J500">
            <v>506002</v>
          </cell>
        </row>
        <row r="501">
          <cell r="A501">
            <v>44747</v>
          </cell>
          <cell r="B501" t="str">
            <v>Shipped - Delivered to Buyer</v>
          </cell>
          <cell r="C501" t="str">
            <v>JNE3800</v>
          </cell>
          <cell r="D501" t="str">
            <v>JNE3800-KR-S</v>
          </cell>
          <cell r="E501" t="str">
            <v>407-5604080-9844342</v>
          </cell>
          <cell r="F501" t="str">
            <v>Western Dress</v>
          </cell>
          <cell r="G501" t="str">
            <v>S</v>
          </cell>
          <cell r="H501">
            <v>1</v>
          </cell>
          <cell r="I501">
            <v>735</v>
          </cell>
          <cell r="J501">
            <v>180005</v>
          </cell>
        </row>
        <row r="502">
          <cell r="A502">
            <v>44809</v>
          </cell>
          <cell r="B502" t="str">
            <v>Shipped - Delivered to Buyer</v>
          </cell>
          <cell r="C502" t="str">
            <v>JNE3798</v>
          </cell>
          <cell r="D502" t="str">
            <v>JNE3798-KR-XL</v>
          </cell>
          <cell r="E502" t="str">
            <v>405-9761143-3296330</v>
          </cell>
          <cell r="F502" t="str">
            <v>Western Dress</v>
          </cell>
          <cell r="G502" t="str">
            <v>XL</v>
          </cell>
          <cell r="H502">
            <v>1</v>
          </cell>
          <cell r="I502">
            <v>771</v>
          </cell>
          <cell r="J502">
            <v>575015</v>
          </cell>
        </row>
        <row r="503">
          <cell r="A503">
            <v>44747</v>
          </cell>
          <cell r="B503" t="str">
            <v>Shipped - Delivered to Buyer</v>
          </cell>
          <cell r="C503" t="str">
            <v>JNE3800</v>
          </cell>
          <cell r="D503" t="str">
            <v>JNE3800-KR-XS</v>
          </cell>
          <cell r="E503" t="str">
            <v>403-2798924-0940329</v>
          </cell>
          <cell r="F503" t="str">
            <v>Western Dress</v>
          </cell>
          <cell r="G503" t="str">
            <v>XS</v>
          </cell>
          <cell r="H503">
            <v>1</v>
          </cell>
          <cell r="I503">
            <v>735</v>
          </cell>
          <cell r="J503">
            <v>629193</v>
          </cell>
        </row>
        <row r="504">
          <cell r="A504">
            <v>44747</v>
          </cell>
          <cell r="B504" t="str">
            <v>Shipped - Delivered to Buyer</v>
          </cell>
          <cell r="C504" t="str">
            <v>JNE3800</v>
          </cell>
          <cell r="D504" t="str">
            <v>JNE3800-KR-L</v>
          </cell>
          <cell r="E504" t="str">
            <v>408-3874340-6698765</v>
          </cell>
          <cell r="F504" t="str">
            <v>Western Dress</v>
          </cell>
          <cell r="G504" t="str">
            <v>L</v>
          </cell>
          <cell r="H504">
            <v>1</v>
          </cell>
          <cell r="I504">
            <v>735</v>
          </cell>
          <cell r="J504">
            <v>560078</v>
          </cell>
        </row>
        <row r="505">
          <cell r="A505">
            <v>44747</v>
          </cell>
          <cell r="B505" t="str">
            <v>Shipped - Delivered to Buyer</v>
          </cell>
          <cell r="C505" t="str">
            <v>JNE3710</v>
          </cell>
          <cell r="D505" t="str">
            <v>JNE3710-DR-S</v>
          </cell>
          <cell r="E505" t="str">
            <v>404-5592185-1487551</v>
          </cell>
          <cell r="F505" t="str">
            <v>Western Dress</v>
          </cell>
          <cell r="G505" t="str">
            <v>S</v>
          </cell>
          <cell r="H505">
            <v>1</v>
          </cell>
          <cell r="I505">
            <v>699</v>
          </cell>
          <cell r="J505">
            <v>781006</v>
          </cell>
        </row>
        <row r="506">
          <cell r="A506">
            <v>44747</v>
          </cell>
          <cell r="B506" t="str">
            <v>Shipped - Delivered to Buyer</v>
          </cell>
          <cell r="C506" t="str">
            <v>J0106</v>
          </cell>
          <cell r="D506" t="str">
            <v>J0106-KR-XXL</v>
          </cell>
          <cell r="E506" t="str">
            <v>403-2867376-8678747</v>
          </cell>
          <cell r="F506" t="str">
            <v>Western Dress</v>
          </cell>
          <cell r="G506" t="str">
            <v>XXL</v>
          </cell>
          <cell r="H506">
            <v>1</v>
          </cell>
          <cell r="I506">
            <v>939</v>
          </cell>
          <cell r="J506">
            <v>500035</v>
          </cell>
        </row>
        <row r="507">
          <cell r="A507">
            <v>44809</v>
          </cell>
          <cell r="B507" t="str">
            <v>Shipped - Delivered to Buyer</v>
          </cell>
          <cell r="C507" t="str">
            <v>JNE3798</v>
          </cell>
          <cell r="D507" t="str">
            <v>JNE3798-KR-XL</v>
          </cell>
          <cell r="E507" t="str">
            <v>403-4778495-4034745</v>
          </cell>
          <cell r="F507" t="str">
            <v>Western Dress</v>
          </cell>
          <cell r="G507" t="str">
            <v>XL</v>
          </cell>
          <cell r="H507">
            <v>1</v>
          </cell>
          <cell r="I507">
            <v>771</v>
          </cell>
          <cell r="J507">
            <v>560048</v>
          </cell>
        </row>
        <row r="508">
          <cell r="A508">
            <v>44747</v>
          </cell>
          <cell r="B508" t="str">
            <v>Shipped - Delivered to Buyer</v>
          </cell>
          <cell r="C508" t="str">
            <v>J0001</v>
          </cell>
          <cell r="D508" t="str">
            <v>J0001-DR-XXXL</v>
          </cell>
          <cell r="E508" t="str">
            <v>407-4779472-5153167</v>
          </cell>
          <cell r="F508" t="str">
            <v>Ethnic Dress</v>
          </cell>
          <cell r="G508" t="str">
            <v>3XL</v>
          </cell>
          <cell r="H508">
            <v>1</v>
          </cell>
          <cell r="I508">
            <v>649</v>
          </cell>
          <cell r="J508">
            <v>400101</v>
          </cell>
        </row>
        <row r="509">
          <cell r="A509">
            <v>44747</v>
          </cell>
          <cell r="B509" t="str">
            <v>Shipped - Delivered to Buyer</v>
          </cell>
          <cell r="C509" t="str">
            <v>J0295</v>
          </cell>
          <cell r="D509" t="str">
            <v>J0295-DR-XXXL</v>
          </cell>
          <cell r="E509" t="str">
            <v>402-3032521-2181161</v>
          </cell>
          <cell r="F509" t="str">
            <v>Western Dress</v>
          </cell>
          <cell r="G509" t="str">
            <v>3XL</v>
          </cell>
          <cell r="H509">
            <v>1</v>
          </cell>
          <cell r="I509">
            <v>859</v>
          </cell>
          <cell r="J509">
            <v>411044</v>
          </cell>
        </row>
        <row r="510">
          <cell r="A510">
            <v>44747</v>
          </cell>
          <cell r="B510" t="str">
            <v>Shipped - Delivered to Buyer</v>
          </cell>
          <cell r="C510" t="str">
            <v>JNE3706</v>
          </cell>
          <cell r="D510" t="str">
            <v>JNE3706-DR-L</v>
          </cell>
          <cell r="E510" t="str">
            <v>404-3658949-7077150</v>
          </cell>
          <cell r="F510" t="str">
            <v>Western Dress</v>
          </cell>
          <cell r="G510" t="str">
            <v>L</v>
          </cell>
          <cell r="H510">
            <v>1</v>
          </cell>
          <cell r="I510">
            <v>443</v>
          </cell>
          <cell r="J510">
            <v>414202</v>
          </cell>
        </row>
        <row r="511">
          <cell r="A511">
            <v>44747</v>
          </cell>
          <cell r="B511" t="str">
            <v>Shipped - Delivered to Buyer</v>
          </cell>
          <cell r="C511" t="str">
            <v>J0339</v>
          </cell>
          <cell r="D511" t="str">
            <v>J0339-DR-XXL</v>
          </cell>
          <cell r="E511" t="str">
            <v>405-7618537-0339527</v>
          </cell>
          <cell r="F511" t="str">
            <v>Western Dress</v>
          </cell>
          <cell r="G511" t="str">
            <v>XXL</v>
          </cell>
          <cell r="H511">
            <v>1</v>
          </cell>
          <cell r="I511">
            <v>786</v>
          </cell>
          <cell r="J511">
            <v>143001</v>
          </cell>
        </row>
        <row r="512">
          <cell r="A512">
            <v>44747</v>
          </cell>
          <cell r="B512" t="str">
            <v>Shipped - Delivered to Buyer</v>
          </cell>
          <cell r="C512" t="str">
            <v>J0005</v>
          </cell>
          <cell r="D512" t="str">
            <v>J0005-DR-L</v>
          </cell>
          <cell r="E512" t="str">
            <v>171-0426440-1485161</v>
          </cell>
          <cell r="F512" t="str">
            <v>Western Dress</v>
          </cell>
          <cell r="G512" t="str">
            <v>L</v>
          </cell>
          <cell r="H512">
            <v>1</v>
          </cell>
          <cell r="I512">
            <v>899</v>
          </cell>
          <cell r="J512">
            <v>562106</v>
          </cell>
        </row>
        <row r="513">
          <cell r="A513">
            <v>44747</v>
          </cell>
          <cell r="B513" t="str">
            <v>Shipped - Delivered to Buyer</v>
          </cell>
          <cell r="C513" t="str">
            <v>JNE3800</v>
          </cell>
          <cell r="D513" t="str">
            <v>JNE3800-KR-S</v>
          </cell>
          <cell r="E513" t="str">
            <v>407-8154708-0421934</v>
          </cell>
          <cell r="F513" t="str">
            <v>Western Dress</v>
          </cell>
          <cell r="G513" t="str">
            <v>S</v>
          </cell>
          <cell r="H513">
            <v>1</v>
          </cell>
          <cell r="I513">
            <v>735</v>
          </cell>
          <cell r="J513">
            <v>400081</v>
          </cell>
        </row>
        <row r="514">
          <cell r="A514">
            <v>44747</v>
          </cell>
          <cell r="B514" t="str">
            <v>Shipped - Delivered to Buyer</v>
          </cell>
          <cell r="C514" t="str">
            <v>JNE3800</v>
          </cell>
          <cell r="D514" t="str">
            <v>JNE3800-KR-A-XXL</v>
          </cell>
          <cell r="E514" t="str">
            <v>407-6707918-8845941</v>
          </cell>
          <cell r="F514" t="str">
            <v>Western Dress</v>
          </cell>
          <cell r="G514" t="str">
            <v>XXL</v>
          </cell>
          <cell r="H514">
            <v>1</v>
          </cell>
          <cell r="I514">
            <v>725</v>
          </cell>
          <cell r="J514">
            <v>641016</v>
          </cell>
        </row>
        <row r="515">
          <cell r="A515">
            <v>44747</v>
          </cell>
          <cell r="B515" t="str">
            <v>Shipped - Delivered to Buyer</v>
          </cell>
          <cell r="C515" t="str">
            <v>J0153</v>
          </cell>
          <cell r="D515" t="str">
            <v>J0153-DR-XXL</v>
          </cell>
          <cell r="E515" t="str">
            <v>402-7318059-7916300</v>
          </cell>
          <cell r="F515" t="str">
            <v>Western Dress</v>
          </cell>
          <cell r="G515" t="str">
            <v>XXL</v>
          </cell>
          <cell r="H515">
            <v>1</v>
          </cell>
          <cell r="I515">
            <v>430</v>
          </cell>
          <cell r="J515">
            <v>411014</v>
          </cell>
        </row>
        <row r="516">
          <cell r="A516">
            <v>44717</v>
          </cell>
          <cell r="B516" t="str">
            <v>Shipped - Delivered to Buyer</v>
          </cell>
          <cell r="C516" t="str">
            <v>J0005</v>
          </cell>
          <cell r="D516" t="str">
            <v>J0005-DR-S</v>
          </cell>
          <cell r="E516" t="str">
            <v>403-7449151-0288326</v>
          </cell>
          <cell r="F516" t="str">
            <v>Western Dress</v>
          </cell>
          <cell r="G516" t="str">
            <v>S</v>
          </cell>
          <cell r="H516">
            <v>1</v>
          </cell>
          <cell r="I516">
            <v>899</v>
          </cell>
          <cell r="J516">
            <v>575015</v>
          </cell>
        </row>
        <row r="517">
          <cell r="A517">
            <v>44717</v>
          </cell>
          <cell r="B517" t="str">
            <v>Shipped - Delivered to Buyer</v>
          </cell>
          <cell r="C517" t="str">
            <v>JNE3800</v>
          </cell>
          <cell r="D517" t="str">
            <v>JNE3800-KR-XXL</v>
          </cell>
          <cell r="E517" t="str">
            <v>171-7509259-5648310</v>
          </cell>
          <cell r="F517" t="str">
            <v>Western Dress</v>
          </cell>
          <cell r="G517" t="str">
            <v>XXL</v>
          </cell>
          <cell r="H517">
            <v>1</v>
          </cell>
          <cell r="I517">
            <v>735</v>
          </cell>
          <cell r="J517">
            <v>500075</v>
          </cell>
        </row>
        <row r="518">
          <cell r="A518">
            <v>44717</v>
          </cell>
          <cell r="B518" t="str">
            <v>Shipped - Delivered to Buyer</v>
          </cell>
          <cell r="C518" t="str">
            <v>J0243</v>
          </cell>
          <cell r="D518" t="str">
            <v>J0243-DR-XXL</v>
          </cell>
          <cell r="E518" t="str">
            <v>407-4164423-1997924</v>
          </cell>
          <cell r="F518" t="str">
            <v>Ethnic Dress</v>
          </cell>
          <cell r="G518" t="str">
            <v>XXL</v>
          </cell>
          <cell r="H518">
            <v>1</v>
          </cell>
          <cell r="I518">
            <v>939</v>
          </cell>
          <cell r="J518">
            <v>580020</v>
          </cell>
        </row>
        <row r="519">
          <cell r="A519">
            <v>44717</v>
          </cell>
          <cell r="B519" t="str">
            <v>Shipped - Delivered to Buyer</v>
          </cell>
          <cell r="C519" t="str">
            <v>JNE3798</v>
          </cell>
          <cell r="D519" t="str">
            <v>JNE3798-KR-L</v>
          </cell>
          <cell r="E519" t="str">
            <v>402-3783712-3792355</v>
          </cell>
          <cell r="F519" t="str">
            <v>Western Dress</v>
          </cell>
          <cell r="G519" t="str">
            <v>L</v>
          </cell>
          <cell r="H519">
            <v>1</v>
          </cell>
          <cell r="I519">
            <v>735</v>
          </cell>
          <cell r="J519">
            <v>680697</v>
          </cell>
        </row>
        <row r="520">
          <cell r="A520">
            <v>44717</v>
          </cell>
          <cell r="B520" t="str">
            <v>Shipped - Delivered to Buyer</v>
          </cell>
          <cell r="C520" t="str">
            <v>J0295</v>
          </cell>
          <cell r="D520" t="str">
            <v>J0295-DR-XXL</v>
          </cell>
          <cell r="E520" t="str">
            <v>408-2707810-2788328</v>
          </cell>
          <cell r="F520" t="str">
            <v>Western Dress</v>
          </cell>
          <cell r="G520" t="str">
            <v>XXL</v>
          </cell>
          <cell r="H520">
            <v>1</v>
          </cell>
          <cell r="I520">
            <v>859</v>
          </cell>
          <cell r="J520">
            <v>400005</v>
          </cell>
        </row>
        <row r="521">
          <cell r="A521">
            <v>44717</v>
          </cell>
          <cell r="B521" t="str">
            <v>Shipped - Delivered to Buyer</v>
          </cell>
          <cell r="C521" t="str">
            <v>JNE3800</v>
          </cell>
          <cell r="D521" t="str">
            <v>JNE3800-KR-L</v>
          </cell>
          <cell r="E521" t="str">
            <v>403-4286035-4903509</v>
          </cell>
          <cell r="F521" t="str">
            <v>Western Dress</v>
          </cell>
          <cell r="G521" t="str">
            <v>L</v>
          </cell>
          <cell r="H521">
            <v>1</v>
          </cell>
          <cell r="I521">
            <v>735</v>
          </cell>
          <cell r="J521">
            <v>600094</v>
          </cell>
        </row>
        <row r="522">
          <cell r="A522">
            <v>44717</v>
          </cell>
          <cell r="B522" t="str">
            <v>Shipped - Delivered to Buyer</v>
          </cell>
          <cell r="C522" t="str">
            <v>JNE3800</v>
          </cell>
          <cell r="D522" t="str">
            <v>JNE3800-KR-XXXL</v>
          </cell>
          <cell r="E522" t="str">
            <v>408-0507410-7304358</v>
          </cell>
          <cell r="F522" t="str">
            <v>Western Dress</v>
          </cell>
          <cell r="G522" t="str">
            <v>3XL</v>
          </cell>
          <cell r="H522">
            <v>1</v>
          </cell>
          <cell r="I522">
            <v>735</v>
          </cell>
          <cell r="J522">
            <v>600099</v>
          </cell>
        </row>
        <row r="523">
          <cell r="A523">
            <v>44717</v>
          </cell>
          <cell r="B523" t="str">
            <v>Shipped - Delivered to Buyer</v>
          </cell>
          <cell r="C523" t="str">
            <v>J0005</v>
          </cell>
          <cell r="D523" t="str">
            <v>J0005-DR-L</v>
          </cell>
          <cell r="E523" t="str">
            <v>404-1321567-9073925</v>
          </cell>
          <cell r="F523" t="str">
            <v>Western Dress</v>
          </cell>
          <cell r="G523" t="str">
            <v>L</v>
          </cell>
          <cell r="H523">
            <v>1</v>
          </cell>
          <cell r="I523">
            <v>899</v>
          </cell>
          <cell r="J523">
            <v>425001</v>
          </cell>
        </row>
        <row r="524">
          <cell r="A524">
            <v>44717</v>
          </cell>
          <cell r="B524" t="str">
            <v>Shipped - Delivered to Buyer</v>
          </cell>
          <cell r="C524" t="str">
            <v>JNE3800</v>
          </cell>
          <cell r="D524" t="str">
            <v>JNE3800-KR-M</v>
          </cell>
          <cell r="E524" t="str">
            <v>406-0505814-3967515</v>
          </cell>
          <cell r="F524" t="str">
            <v>Western Dress</v>
          </cell>
          <cell r="G524" t="str">
            <v>M</v>
          </cell>
          <cell r="H524">
            <v>1</v>
          </cell>
          <cell r="I524">
            <v>725</v>
          </cell>
          <cell r="J524">
            <v>751021</v>
          </cell>
        </row>
        <row r="525">
          <cell r="A525">
            <v>44809</v>
          </cell>
          <cell r="B525" t="str">
            <v>Shipped - Delivered to Buyer</v>
          </cell>
          <cell r="C525" t="str">
            <v>JNE3798</v>
          </cell>
          <cell r="D525" t="str">
            <v>JNE3798-KR-XL</v>
          </cell>
          <cell r="E525" t="str">
            <v>408-3499400-1803535</v>
          </cell>
          <cell r="F525" t="str">
            <v>Western Dress</v>
          </cell>
          <cell r="G525" t="str">
            <v>XL</v>
          </cell>
          <cell r="H525">
            <v>1</v>
          </cell>
          <cell r="I525">
            <v>771</v>
          </cell>
          <cell r="J525">
            <v>400017</v>
          </cell>
        </row>
        <row r="526">
          <cell r="A526">
            <v>44717</v>
          </cell>
          <cell r="B526" t="str">
            <v>Shipped - Delivered to Buyer</v>
          </cell>
          <cell r="C526" t="str">
            <v>JNE3870</v>
          </cell>
          <cell r="D526" t="str">
            <v>JNE3870-DR-M</v>
          </cell>
          <cell r="E526" t="str">
            <v>171-1524237-5105940</v>
          </cell>
          <cell r="F526" t="str">
            <v>Western Dress</v>
          </cell>
          <cell r="G526" t="str">
            <v>M</v>
          </cell>
          <cell r="H526">
            <v>1</v>
          </cell>
          <cell r="I526">
            <v>678</v>
          </cell>
          <cell r="J526">
            <v>680004</v>
          </cell>
        </row>
        <row r="527">
          <cell r="A527">
            <v>44717</v>
          </cell>
          <cell r="B527" t="str">
            <v>Shipped - Delivered to Buyer</v>
          </cell>
          <cell r="C527" t="str">
            <v>BL104</v>
          </cell>
          <cell r="D527" t="str">
            <v>BL104-L</v>
          </cell>
          <cell r="E527" t="str">
            <v>402-0428176-8979563</v>
          </cell>
          <cell r="F527" t="str">
            <v>Blouse</v>
          </cell>
          <cell r="G527" t="str">
            <v>L</v>
          </cell>
          <cell r="H527">
            <v>1</v>
          </cell>
          <cell r="I527">
            <v>529</v>
          </cell>
          <cell r="J527">
            <v>500079</v>
          </cell>
        </row>
        <row r="528">
          <cell r="A528">
            <v>44717</v>
          </cell>
          <cell r="B528" t="str">
            <v>Shipped - Delivered to Buyer</v>
          </cell>
          <cell r="C528" t="str">
            <v>J0335</v>
          </cell>
          <cell r="D528" t="str">
            <v>J0335-DR-M</v>
          </cell>
          <cell r="E528" t="str">
            <v>408-7271709-9757939</v>
          </cell>
          <cell r="F528" t="str">
            <v>Western Dress</v>
          </cell>
          <cell r="G528" t="str">
            <v>M</v>
          </cell>
          <cell r="H528">
            <v>1</v>
          </cell>
          <cell r="I528">
            <v>930</v>
          </cell>
          <cell r="J528">
            <v>176061</v>
          </cell>
        </row>
        <row r="529">
          <cell r="A529">
            <v>44717</v>
          </cell>
          <cell r="B529" t="str">
            <v>Shipped - Delivered to Buyer</v>
          </cell>
          <cell r="C529" t="str">
            <v>J0339</v>
          </cell>
          <cell r="D529" t="str">
            <v>J0339-DR-L</v>
          </cell>
          <cell r="E529" t="str">
            <v>408-9048875-5501141</v>
          </cell>
          <cell r="F529" t="str">
            <v>Western Dress</v>
          </cell>
          <cell r="G529" t="str">
            <v>L</v>
          </cell>
          <cell r="H529">
            <v>1</v>
          </cell>
          <cell r="I529">
            <v>776</v>
          </cell>
          <cell r="J529">
            <v>676306</v>
          </cell>
        </row>
        <row r="530">
          <cell r="A530">
            <v>44717</v>
          </cell>
          <cell r="B530" t="str">
            <v>Shipped - Returned to Seller</v>
          </cell>
          <cell r="C530" t="str">
            <v>J0339</v>
          </cell>
          <cell r="D530" t="str">
            <v>J0339-DR-XXL</v>
          </cell>
          <cell r="E530" t="str">
            <v>402-3230158-8057957</v>
          </cell>
          <cell r="F530" t="str">
            <v>Western Dress</v>
          </cell>
          <cell r="G530" t="str">
            <v>XXL</v>
          </cell>
          <cell r="H530">
            <v>1</v>
          </cell>
          <cell r="I530">
            <v>776</v>
          </cell>
          <cell r="J530">
            <v>781019</v>
          </cell>
        </row>
        <row r="531">
          <cell r="A531">
            <v>44717</v>
          </cell>
          <cell r="B531" t="str">
            <v>Shipped - Delivered to Buyer</v>
          </cell>
          <cell r="C531" t="str">
            <v>JNE3798</v>
          </cell>
          <cell r="D531" t="str">
            <v>JNE3798-KR-M</v>
          </cell>
          <cell r="E531" t="str">
            <v>403-8321517-3531545</v>
          </cell>
          <cell r="F531" t="str">
            <v>Western Dress</v>
          </cell>
          <cell r="G531" t="str">
            <v>M</v>
          </cell>
          <cell r="H531">
            <v>1</v>
          </cell>
          <cell r="I531">
            <v>725</v>
          </cell>
          <cell r="J531">
            <v>560049</v>
          </cell>
        </row>
        <row r="532">
          <cell r="A532">
            <v>44717</v>
          </cell>
          <cell r="B532" t="str">
            <v>Shipped - Delivered to Buyer</v>
          </cell>
          <cell r="C532" t="str">
            <v>JNE3798</v>
          </cell>
          <cell r="D532" t="str">
            <v>JNE3798-KR-M</v>
          </cell>
          <cell r="E532" t="str">
            <v>407-0169979-8135503</v>
          </cell>
          <cell r="F532" t="str">
            <v>Western Dress</v>
          </cell>
          <cell r="G532" t="str">
            <v>M</v>
          </cell>
          <cell r="H532">
            <v>1</v>
          </cell>
          <cell r="I532">
            <v>725</v>
          </cell>
          <cell r="J532">
            <v>208001</v>
          </cell>
        </row>
        <row r="533">
          <cell r="A533">
            <v>44717</v>
          </cell>
          <cell r="B533" t="str">
            <v>Shipped - Delivered to Buyer</v>
          </cell>
          <cell r="C533" t="str">
            <v>J0339</v>
          </cell>
          <cell r="D533" t="str">
            <v>J0339-DR-XXL</v>
          </cell>
          <cell r="E533" t="str">
            <v>403-3582606-4616355</v>
          </cell>
          <cell r="F533" t="str">
            <v>Western Dress</v>
          </cell>
          <cell r="G533" t="str">
            <v>XXL</v>
          </cell>
          <cell r="H533">
            <v>1</v>
          </cell>
          <cell r="I533">
            <v>776</v>
          </cell>
          <cell r="J533">
            <v>600062</v>
          </cell>
        </row>
        <row r="534">
          <cell r="A534">
            <v>44717</v>
          </cell>
          <cell r="B534" t="str">
            <v>Shipped - Delivered to Buyer</v>
          </cell>
          <cell r="C534" t="str">
            <v>JNE3800</v>
          </cell>
          <cell r="D534" t="str">
            <v>JNE3800-KR-XXL</v>
          </cell>
          <cell r="E534" t="str">
            <v>406-4081609-0600339</v>
          </cell>
          <cell r="F534" t="str">
            <v>Western Dress</v>
          </cell>
          <cell r="G534" t="str">
            <v>XXL</v>
          </cell>
          <cell r="H534">
            <v>1</v>
          </cell>
          <cell r="I534">
            <v>725</v>
          </cell>
          <cell r="J534">
            <v>560036</v>
          </cell>
        </row>
        <row r="535">
          <cell r="A535">
            <v>44717</v>
          </cell>
          <cell r="B535" t="str">
            <v>Shipped - Delivered to Buyer</v>
          </cell>
          <cell r="C535" t="str">
            <v>JNE3800</v>
          </cell>
          <cell r="D535" t="str">
            <v>JNE3800-KR-XXXL</v>
          </cell>
          <cell r="E535" t="str">
            <v>405-4703761-9065123</v>
          </cell>
          <cell r="F535" t="str">
            <v>Western Dress</v>
          </cell>
          <cell r="G535" t="str">
            <v>3XL</v>
          </cell>
          <cell r="H535">
            <v>1</v>
          </cell>
          <cell r="I535">
            <v>725</v>
          </cell>
          <cell r="J535">
            <v>421306</v>
          </cell>
        </row>
        <row r="536">
          <cell r="A536">
            <v>44717</v>
          </cell>
          <cell r="B536" t="str">
            <v>Shipped - Delivered to Buyer</v>
          </cell>
          <cell r="C536" t="str">
            <v>J0295</v>
          </cell>
          <cell r="D536" t="str">
            <v>J0295-DR-S</v>
          </cell>
          <cell r="E536" t="str">
            <v>403-9757968-6459532</v>
          </cell>
          <cell r="F536" t="str">
            <v>Western Dress</v>
          </cell>
          <cell r="G536" t="str">
            <v>S</v>
          </cell>
          <cell r="H536">
            <v>1</v>
          </cell>
          <cell r="I536">
            <v>859</v>
          </cell>
          <cell r="J536">
            <v>208014</v>
          </cell>
        </row>
        <row r="537">
          <cell r="A537">
            <v>44717</v>
          </cell>
          <cell r="B537" t="str">
            <v>Shipped - Delivered to Buyer</v>
          </cell>
          <cell r="C537" t="str">
            <v>J0341</v>
          </cell>
          <cell r="D537" t="str">
            <v>J0341-DR-XXL</v>
          </cell>
          <cell r="E537" t="str">
            <v>405-8880312-2865120</v>
          </cell>
          <cell r="F537" t="str">
            <v>Western Dress</v>
          </cell>
          <cell r="G537" t="str">
            <v>XXL</v>
          </cell>
          <cell r="H537">
            <v>1</v>
          </cell>
          <cell r="I537">
            <v>842</v>
          </cell>
          <cell r="J537">
            <v>400018</v>
          </cell>
        </row>
        <row r="538">
          <cell r="A538">
            <v>44809</v>
          </cell>
          <cell r="B538" t="str">
            <v>Shipped - Delivered to Buyer</v>
          </cell>
          <cell r="C538" t="str">
            <v>JNE3800</v>
          </cell>
          <cell r="D538" t="str">
            <v>JNE3800-KR-XL</v>
          </cell>
          <cell r="E538" t="str">
            <v>403-6759504-1164325</v>
          </cell>
          <cell r="F538" t="str">
            <v>Western Dress</v>
          </cell>
          <cell r="G538" t="str">
            <v>XL</v>
          </cell>
          <cell r="H538">
            <v>1</v>
          </cell>
          <cell r="I538">
            <v>771</v>
          </cell>
          <cell r="J538">
            <v>627011</v>
          </cell>
        </row>
        <row r="539">
          <cell r="A539">
            <v>44717</v>
          </cell>
          <cell r="B539" t="str">
            <v>Shipped - Delivered to Buyer</v>
          </cell>
          <cell r="C539" t="str">
            <v>J0341</v>
          </cell>
          <cell r="D539" t="str">
            <v>J0341-DR-M</v>
          </cell>
          <cell r="E539" t="str">
            <v>407-3460656-8845110</v>
          </cell>
          <cell r="F539" t="str">
            <v>Western Dress</v>
          </cell>
          <cell r="G539" t="str">
            <v>M</v>
          </cell>
          <cell r="H539">
            <v>1</v>
          </cell>
          <cell r="I539">
            <v>832</v>
          </cell>
          <cell r="J539">
            <v>673008</v>
          </cell>
        </row>
        <row r="540">
          <cell r="A540">
            <v>44809</v>
          </cell>
          <cell r="B540" t="str">
            <v>Shipped - Delivered to Buyer</v>
          </cell>
          <cell r="C540" t="str">
            <v>JNE3800</v>
          </cell>
          <cell r="D540" t="str">
            <v>JNE3800-KR-A-XL</v>
          </cell>
          <cell r="E540" t="str">
            <v>406-8109401-202282746</v>
          </cell>
          <cell r="F540" t="str">
            <v>Western Dress</v>
          </cell>
          <cell r="G540" t="str">
            <v>XL</v>
          </cell>
          <cell r="H540">
            <v>1</v>
          </cell>
          <cell r="I540">
            <v>771</v>
          </cell>
          <cell r="J540">
            <v>500008</v>
          </cell>
        </row>
        <row r="541">
          <cell r="A541">
            <v>44717</v>
          </cell>
          <cell r="B541" t="str">
            <v>Shipped - Delivered to Buyer</v>
          </cell>
          <cell r="C541" t="str">
            <v>JNE3800</v>
          </cell>
          <cell r="D541" t="str">
            <v>JNE3800-KR-S</v>
          </cell>
          <cell r="E541" t="str">
            <v>406-202263214-2487567</v>
          </cell>
          <cell r="F541" t="str">
            <v>Western Dress</v>
          </cell>
          <cell r="G541" t="str">
            <v>S</v>
          </cell>
          <cell r="H541">
            <v>1</v>
          </cell>
          <cell r="I541">
            <v>725</v>
          </cell>
          <cell r="J541">
            <v>678731</v>
          </cell>
        </row>
        <row r="542">
          <cell r="A542">
            <v>44717</v>
          </cell>
          <cell r="B542" t="str">
            <v>Shipped - Delivered to Buyer</v>
          </cell>
          <cell r="C542" t="str">
            <v>JNE3800</v>
          </cell>
          <cell r="D542" t="str">
            <v>JNE3800-KR-A-XXXL</v>
          </cell>
          <cell r="E542" t="str">
            <v>406-2011656-2352344</v>
          </cell>
          <cell r="F542" t="str">
            <v>Western Dress</v>
          </cell>
          <cell r="G542" t="str">
            <v>3XL</v>
          </cell>
          <cell r="H542">
            <v>1</v>
          </cell>
          <cell r="I542">
            <v>725</v>
          </cell>
          <cell r="J542">
            <v>400018</v>
          </cell>
        </row>
        <row r="543">
          <cell r="A543">
            <v>44717</v>
          </cell>
          <cell r="B543" t="str">
            <v>Shipped - Delivered to Buyer</v>
          </cell>
          <cell r="C543" t="str">
            <v>JNE3800</v>
          </cell>
          <cell r="D543" t="str">
            <v>JNE3800-KR-A-L</v>
          </cell>
          <cell r="E543" t="str">
            <v>407-8667148-9747530</v>
          </cell>
          <cell r="F543" t="str">
            <v>Western Dress</v>
          </cell>
          <cell r="G543" t="str">
            <v>L</v>
          </cell>
          <cell r="H543">
            <v>1</v>
          </cell>
          <cell r="I543">
            <v>725</v>
          </cell>
          <cell r="J543">
            <v>695009</v>
          </cell>
        </row>
        <row r="544">
          <cell r="A544">
            <v>44717</v>
          </cell>
          <cell r="B544" t="str">
            <v>Shipped - Delivered to Buyer</v>
          </cell>
          <cell r="C544" t="str">
            <v>J0415</v>
          </cell>
          <cell r="D544" t="str">
            <v>J0415-DR-L</v>
          </cell>
          <cell r="E544" t="str">
            <v>171-7640718-7261102</v>
          </cell>
          <cell r="F544" t="str">
            <v>Western Dress</v>
          </cell>
          <cell r="G544" t="str">
            <v>L</v>
          </cell>
          <cell r="H544">
            <v>1</v>
          </cell>
          <cell r="I544">
            <v>845</v>
          </cell>
          <cell r="J544">
            <v>700040</v>
          </cell>
        </row>
        <row r="545">
          <cell r="A545">
            <v>44717</v>
          </cell>
          <cell r="B545" t="str">
            <v>Shipped - Delivered to Buyer</v>
          </cell>
          <cell r="C545" t="str">
            <v>J0339</v>
          </cell>
          <cell r="D545" t="str">
            <v>J0339-DR-XXL</v>
          </cell>
          <cell r="E545" t="str">
            <v>408-7235858-3692346</v>
          </cell>
          <cell r="F545" t="str">
            <v>Western Dress</v>
          </cell>
          <cell r="G545" t="str">
            <v>XXL</v>
          </cell>
          <cell r="H545">
            <v>1</v>
          </cell>
          <cell r="I545">
            <v>776</v>
          </cell>
          <cell r="J545">
            <v>122018</v>
          </cell>
        </row>
        <row r="546">
          <cell r="A546">
            <v>44717</v>
          </cell>
          <cell r="B546" t="str">
            <v>Shipped - Delivered to Buyer</v>
          </cell>
          <cell r="C546" t="str">
            <v>J0332</v>
          </cell>
          <cell r="D546" t="str">
            <v>J0332-DR-XXXL</v>
          </cell>
          <cell r="E546" t="str">
            <v>407-6176843-6129932</v>
          </cell>
          <cell r="F546" t="str">
            <v>Western Dress</v>
          </cell>
          <cell r="G546" t="str">
            <v>3XL</v>
          </cell>
          <cell r="H546">
            <v>1</v>
          </cell>
          <cell r="I546">
            <v>668</v>
          </cell>
          <cell r="J546">
            <v>530002</v>
          </cell>
        </row>
        <row r="547">
          <cell r="A547">
            <v>44717</v>
          </cell>
          <cell r="B547" t="str">
            <v>Shipped - Delivered to Buyer</v>
          </cell>
          <cell r="C547" t="str">
            <v>J0295</v>
          </cell>
          <cell r="D547" t="str">
            <v>J0295-DR-XXL</v>
          </cell>
          <cell r="E547" t="str">
            <v>407-2425534-0941920</v>
          </cell>
          <cell r="F547" t="str">
            <v>Western Dress</v>
          </cell>
          <cell r="G547" t="str">
            <v>XXL</v>
          </cell>
          <cell r="H547">
            <v>1</v>
          </cell>
          <cell r="I547">
            <v>859</v>
          </cell>
          <cell r="J547">
            <v>193201</v>
          </cell>
        </row>
        <row r="548">
          <cell r="A548">
            <v>44717</v>
          </cell>
          <cell r="B548" t="str">
            <v>Shipped - Delivered to Buyer</v>
          </cell>
          <cell r="C548" t="str">
            <v>JNE3800</v>
          </cell>
          <cell r="D548" t="str">
            <v>JNE3800-KR-M</v>
          </cell>
          <cell r="E548" t="str">
            <v>406-5449660-1878700</v>
          </cell>
          <cell r="F548" t="str">
            <v>Western Dress</v>
          </cell>
          <cell r="G548" t="str">
            <v>M</v>
          </cell>
          <cell r="H548">
            <v>1</v>
          </cell>
          <cell r="I548">
            <v>725</v>
          </cell>
          <cell r="J548">
            <v>474011</v>
          </cell>
        </row>
        <row r="549">
          <cell r="A549">
            <v>44686</v>
          </cell>
          <cell r="B549" t="str">
            <v>Shipped - Delivered to Buyer</v>
          </cell>
          <cell r="C549" t="str">
            <v>JNE3798</v>
          </cell>
          <cell r="D549" t="str">
            <v>JNE3798-KR-A-XL</v>
          </cell>
          <cell r="E549" t="str">
            <v>403-7329411-8837906</v>
          </cell>
          <cell r="F549" t="str">
            <v>Western Dress</v>
          </cell>
          <cell r="G549" t="str">
            <v>XL</v>
          </cell>
          <cell r="H549">
            <v>1</v>
          </cell>
          <cell r="I549">
            <v>771</v>
          </cell>
          <cell r="J549">
            <v>364002</v>
          </cell>
        </row>
        <row r="550">
          <cell r="A550">
            <v>44717</v>
          </cell>
          <cell r="B550" t="str">
            <v>Shipped - Delivered to Buyer</v>
          </cell>
          <cell r="C550" t="str">
            <v>J0341</v>
          </cell>
          <cell r="D550" t="str">
            <v>J0341-DR-L</v>
          </cell>
          <cell r="E550" t="str">
            <v>405-9052158-8179545</v>
          </cell>
          <cell r="F550" t="str">
            <v>Western Dress</v>
          </cell>
          <cell r="G550" t="str">
            <v>L</v>
          </cell>
          <cell r="H550">
            <v>1</v>
          </cell>
          <cell r="I550">
            <v>832</v>
          </cell>
          <cell r="J550">
            <v>600100</v>
          </cell>
        </row>
        <row r="551">
          <cell r="A551">
            <v>44717</v>
          </cell>
          <cell r="B551" t="str">
            <v>Shipped - Delivered to Buyer</v>
          </cell>
          <cell r="C551" t="str">
            <v>J0332</v>
          </cell>
          <cell r="D551" t="str">
            <v>J0332-DR-XXXL</v>
          </cell>
          <cell r="E551" t="str">
            <v>406-9710279-3811512</v>
          </cell>
          <cell r="F551" t="str">
            <v>Western Dress</v>
          </cell>
          <cell r="G551" t="str">
            <v>3XL</v>
          </cell>
          <cell r="H551">
            <v>1</v>
          </cell>
          <cell r="I551">
            <v>668</v>
          </cell>
          <cell r="J551">
            <v>110016</v>
          </cell>
        </row>
        <row r="552">
          <cell r="A552">
            <v>44686</v>
          </cell>
          <cell r="B552" t="str">
            <v>Shipped - Delivered to Buyer</v>
          </cell>
          <cell r="C552" t="str">
            <v>JNE3800</v>
          </cell>
          <cell r="D552" t="str">
            <v>JNE3800-KR-XXXL</v>
          </cell>
          <cell r="E552" t="str">
            <v>406-9697490-9593154</v>
          </cell>
          <cell r="F552" t="str">
            <v>Western Dress</v>
          </cell>
          <cell r="G552" t="str">
            <v>3XL</v>
          </cell>
          <cell r="H552">
            <v>1</v>
          </cell>
          <cell r="I552">
            <v>725</v>
          </cell>
          <cell r="J552">
            <v>560084</v>
          </cell>
        </row>
        <row r="553">
          <cell r="A553">
            <v>44597</v>
          </cell>
          <cell r="B553" t="str">
            <v>Shipped - Delivered to Buyer</v>
          </cell>
          <cell r="C553" t="str">
            <v>JNE3800</v>
          </cell>
          <cell r="D553" t="str">
            <v>JNE3800-KR-A-XL</v>
          </cell>
          <cell r="E553" t="str">
            <v>405-3610680-8843549</v>
          </cell>
          <cell r="F553" t="str">
            <v>Western Dress</v>
          </cell>
          <cell r="G553" t="str">
            <v>XL</v>
          </cell>
          <cell r="H553">
            <v>1</v>
          </cell>
          <cell r="I553">
            <v>771</v>
          </cell>
          <cell r="J553">
            <v>500014</v>
          </cell>
        </row>
        <row r="554">
          <cell r="A554">
            <v>44685</v>
          </cell>
          <cell r="B554" t="str">
            <v>Shipped - Delivered to Buyer</v>
          </cell>
          <cell r="C554" t="str">
            <v>JNE3798</v>
          </cell>
          <cell r="D554" t="str">
            <v>JNE3798-KR-XL</v>
          </cell>
          <cell r="E554" t="str">
            <v>408-5201940-3506731</v>
          </cell>
          <cell r="F554" t="str">
            <v>Western Dress</v>
          </cell>
          <cell r="G554" t="str">
            <v>XL</v>
          </cell>
          <cell r="H554">
            <v>1</v>
          </cell>
          <cell r="I554">
            <v>761</v>
          </cell>
          <cell r="J554">
            <v>400014</v>
          </cell>
        </row>
        <row r="555">
          <cell r="A555">
            <v>44686</v>
          </cell>
          <cell r="B555" t="str">
            <v>Shipped - Delivered to Buyer</v>
          </cell>
          <cell r="C555" t="str">
            <v>JNE3798</v>
          </cell>
          <cell r="D555" t="str">
            <v>JNE3798-KR-A-M</v>
          </cell>
          <cell r="E555" t="str">
            <v>403-1259791-1911564</v>
          </cell>
          <cell r="F555" t="str">
            <v>Western Dress</v>
          </cell>
          <cell r="G555" t="str">
            <v>M</v>
          </cell>
          <cell r="H555">
            <v>1</v>
          </cell>
          <cell r="I555">
            <v>771</v>
          </cell>
          <cell r="J555">
            <v>505122</v>
          </cell>
        </row>
        <row r="556">
          <cell r="A556">
            <v>44686</v>
          </cell>
          <cell r="B556" t="str">
            <v>Shipped - Delivered to Buyer</v>
          </cell>
          <cell r="C556" t="str">
            <v>J0341</v>
          </cell>
          <cell r="D556" t="str">
            <v>J0341-DR-L</v>
          </cell>
          <cell r="E556" t="str">
            <v>406-2167592-2727502</v>
          </cell>
          <cell r="F556" t="str">
            <v>Western Dress</v>
          </cell>
          <cell r="G556" t="str">
            <v>L</v>
          </cell>
          <cell r="H556">
            <v>1</v>
          </cell>
          <cell r="I556">
            <v>832</v>
          </cell>
          <cell r="J556">
            <v>201017</v>
          </cell>
        </row>
        <row r="557">
          <cell r="A557">
            <v>44655</v>
          </cell>
          <cell r="B557" t="str">
            <v>Shipped - Delivered to Buyer</v>
          </cell>
          <cell r="C557" t="str">
            <v>JNE3800</v>
          </cell>
          <cell r="D557" t="str">
            <v>JNE3800-KR-XL</v>
          </cell>
          <cell r="E557" t="str">
            <v>408-6143308-5731540</v>
          </cell>
          <cell r="F557" t="str">
            <v>Western Dress</v>
          </cell>
          <cell r="G557" t="str">
            <v>XL</v>
          </cell>
          <cell r="H557">
            <v>1</v>
          </cell>
          <cell r="I557">
            <v>761</v>
          </cell>
          <cell r="J557">
            <v>570008</v>
          </cell>
        </row>
        <row r="558">
          <cell r="A558">
            <v>44686</v>
          </cell>
          <cell r="B558" t="str">
            <v>Shipped - Delivered to Buyer</v>
          </cell>
          <cell r="C558" t="str">
            <v>JNE3800</v>
          </cell>
          <cell r="D558" t="str">
            <v>JNE3800-KR-S</v>
          </cell>
          <cell r="E558" t="str">
            <v>405-6894696-3720349</v>
          </cell>
          <cell r="F558" t="str">
            <v>Western Dress</v>
          </cell>
          <cell r="G558" t="str">
            <v>S</v>
          </cell>
          <cell r="H558">
            <v>1</v>
          </cell>
          <cell r="I558">
            <v>725</v>
          </cell>
          <cell r="J558">
            <v>751001</v>
          </cell>
        </row>
        <row r="559">
          <cell r="A559">
            <v>44686</v>
          </cell>
          <cell r="B559" t="str">
            <v>Shipped - Delivered to Buyer</v>
          </cell>
          <cell r="C559" t="str">
            <v>JNE3800</v>
          </cell>
          <cell r="D559" t="str">
            <v>JNE3800-KR-XXL</v>
          </cell>
          <cell r="E559" t="str">
            <v>406-7693081-9295538</v>
          </cell>
          <cell r="F559" t="str">
            <v>Western Dress</v>
          </cell>
          <cell r="G559" t="str">
            <v>XXL</v>
          </cell>
          <cell r="H559">
            <v>1</v>
          </cell>
          <cell r="I559">
            <v>725</v>
          </cell>
          <cell r="J559">
            <v>600041</v>
          </cell>
        </row>
        <row r="560">
          <cell r="A560">
            <v>44686</v>
          </cell>
          <cell r="B560" t="str">
            <v>Shipped - Delivered to Buyer</v>
          </cell>
          <cell r="C560" t="str">
            <v>JNE3798</v>
          </cell>
          <cell r="D560" t="str">
            <v>JNE3798-KR-XXL</v>
          </cell>
          <cell r="E560" t="str">
            <v>403-1251689-7813124</v>
          </cell>
          <cell r="F560" t="str">
            <v>Western Dress</v>
          </cell>
          <cell r="G560" t="str">
            <v>XXL</v>
          </cell>
          <cell r="H560">
            <v>1</v>
          </cell>
          <cell r="I560">
            <v>725</v>
          </cell>
          <cell r="J560">
            <v>364002</v>
          </cell>
        </row>
        <row r="561">
          <cell r="A561">
            <v>44655</v>
          </cell>
          <cell r="B561" t="str">
            <v>Shipped - Delivered to Buyer</v>
          </cell>
          <cell r="C561" t="str">
            <v>JNE3798</v>
          </cell>
          <cell r="D561" t="str">
            <v>JNE3798-KR-XL</v>
          </cell>
          <cell r="E561" t="str">
            <v>406-8490800-0825948</v>
          </cell>
          <cell r="F561" t="str">
            <v>Western Dress</v>
          </cell>
          <cell r="G561" t="str">
            <v>XL</v>
          </cell>
          <cell r="H561">
            <v>1</v>
          </cell>
          <cell r="I561">
            <v>761</v>
          </cell>
          <cell r="J561">
            <v>400607</v>
          </cell>
        </row>
        <row r="562">
          <cell r="A562">
            <v>44686</v>
          </cell>
          <cell r="B562" t="str">
            <v>Shipped - Delivered to Buyer</v>
          </cell>
          <cell r="C562" t="str">
            <v>J0341</v>
          </cell>
          <cell r="D562" t="str">
            <v>J0341-DR-XXL</v>
          </cell>
          <cell r="E562" t="str">
            <v>408-7920748-3483510</v>
          </cell>
          <cell r="F562" t="str">
            <v>Western Dress</v>
          </cell>
          <cell r="G562" t="str">
            <v>XXL</v>
          </cell>
          <cell r="H562">
            <v>1</v>
          </cell>
          <cell r="I562">
            <v>885</v>
          </cell>
          <cell r="J562">
            <v>412308</v>
          </cell>
        </row>
        <row r="563">
          <cell r="A563">
            <v>44624</v>
          </cell>
          <cell r="B563" t="str">
            <v>Shipped - Delivered to Buyer</v>
          </cell>
          <cell r="C563" t="str">
            <v>JNE3798</v>
          </cell>
          <cell r="D563" t="str">
            <v>JNE3798-KR-XL</v>
          </cell>
          <cell r="E563" t="str">
            <v>407-9355806-9901114</v>
          </cell>
          <cell r="F563" t="str">
            <v>Western Dress</v>
          </cell>
          <cell r="G563" t="str">
            <v>XL</v>
          </cell>
          <cell r="H563">
            <v>1</v>
          </cell>
          <cell r="I563">
            <v>761</v>
          </cell>
          <cell r="J563">
            <v>700020</v>
          </cell>
        </row>
        <row r="564">
          <cell r="A564">
            <v>44686</v>
          </cell>
          <cell r="B564" t="str">
            <v>Shipped - Delivered to Buyer</v>
          </cell>
          <cell r="C564" t="str">
            <v>J0339</v>
          </cell>
          <cell r="D564" t="str">
            <v>J0339-DR-XS</v>
          </cell>
          <cell r="E564" t="str">
            <v>405-1451435-4999508</v>
          </cell>
          <cell r="F564" t="str">
            <v>Western Dress</v>
          </cell>
          <cell r="G564" t="str">
            <v>XS</v>
          </cell>
          <cell r="H564">
            <v>1</v>
          </cell>
          <cell r="I564">
            <v>776</v>
          </cell>
          <cell r="J564">
            <v>211008</v>
          </cell>
        </row>
        <row r="565">
          <cell r="A565">
            <v>44686</v>
          </cell>
          <cell r="B565" t="str">
            <v>Shipped - Delivered to Buyer</v>
          </cell>
          <cell r="C565" t="str">
            <v>JNE3800</v>
          </cell>
          <cell r="D565" t="str">
            <v>JNE3800-KR-M</v>
          </cell>
          <cell r="E565" t="str">
            <v>404-5745139-0286721</v>
          </cell>
          <cell r="F565" t="str">
            <v>Western Dress</v>
          </cell>
          <cell r="G565" t="str">
            <v>M</v>
          </cell>
          <cell r="H565">
            <v>1</v>
          </cell>
          <cell r="I565">
            <v>725</v>
          </cell>
          <cell r="J565">
            <v>752055</v>
          </cell>
        </row>
        <row r="566">
          <cell r="A566">
            <v>44624</v>
          </cell>
          <cell r="B566" t="str">
            <v>Shipped - Delivered to Buyer</v>
          </cell>
          <cell r="C566" t="str">
            <v>JNE3798</v>
          </cell>
          <cell r="D566" t="str">
            <v>JNE3798-KR-XL</v>
          </cell>
          <cell r="E566" t="str">
            <v>171-2499405-8666743</v>
          </cell>
          <cell r="F566" t="str">
            <v>Western Dress</v>
          </cell>
          <cell r="G566" t="str">
            <v>XL</v>
          </cell>
          <cell r="H566">
            <v>1</v>
          </cell>
          <cell r="I566">
            <v>761</v>
          </cell>
          <cell r="J566">
            <v>607001</v>
          </cell>
        </row>
        <row r="567">
          <cell r="A567">
            <v>44686</v>
          </cell>
          <cell r="B567" t="str">
            <v>Shipped - Delivered to Buyer</v>
          </cell>
          <cell r="C567" t="str">
            <v>JNE3800</v>
          </cell>
          <cell r="D567" t="str">
            <v>JNE3800-KR-XXXL</v>
          </cell>
          <cell r="E567" t="str">
            <v>402-7197421-0039535</v>
          </cell>
          <cell r="F567" t="str">
            <v>Western Dress</v>
          </cell>
          <cell r="G567" t="str">
            <v>3XL</v>
          </cell>
          <cell r="H567">
            <v>1</v>
          </cell>
          <cell r="I567">
            <v>725</v>
          </cell>
          <cell r="J567">
            <v>734301</v>
          </cell>
        </row>
        <row r="568">
          <cell r="A568">
            <v>44624</v>
          </cell>
          <cell r="B568" t="str">
            <v>Shipped - Returned to Seller</v>
          </cell>
          <cell r="C568" t="str">
            <v>JNE3798</v>
          </cell>
          <cell r="D568" t="str">
            <v>JNE3798-KR-XL</v>
          </cell>
          <cell r="E568" t="str">
            <v>402-0665963-4250713</v>
          </cell>
          <cell r="F568" t="str">
            <v>Western Dress</v>
          </cell>
          <cell r="G568" t="str">
            <v>XL</v>
          </cell>
          <cell r="H568">
            <v>1</v>
          </cell>
          <cell r="I568">
            <v>761</v>
          </cell>
          <cell r="J568">
            <v>751006</v>
          </cell>
        </row>
        <row r="569">
          <cell r="A569">
            <v>44686</v>
          </cell>
          <cell r="B569" t="str">
            <v>Shipped - Delivered to Buyer</v>
          </cell>
          <cell r="C569" t="str">
            <v>JNE3710</v>
          </cell>
          <cell r="D569" t="str">
            <v>JNE3710-DR-XXXL</v>
          </cell>
          <cell r="E569" t="str">
            <v>404-9169468-3204359</v>
          </cell>
          <cell r="F569" t="str">
            <v>Western Dress</v>
          </cell>
          <cell r="G569" t="str">
            <v>3XL</v>
          </cell>
          <cell r="H569">
            <v>1</v>
          </cell>
          <cell r="I569">
            <v>699</v>
          </cell>
          <cell r="J569">
            <v>410210</v>
          </cell>
        </row>
        <row r="570">
          <cell r="A570">
            <v>44686</v>
          </cell>
          <cell r="B570" t="str">
            <v>Shipped - Delivered to Buyer</v>
          </cell>
          <cell r="C570" t="str">
            <v>J0415</v>
          </cell>
          <cell r="D570" t="str">
            <v>J0415-DR-M</v>
          </cell>
          <cell r="E570" t="str">
            <v>407-5677122-5342735</v>
          </cell>
          <cell r="F570" t="str">
            <v>Western Dress</v>
          </cell>
          <cell r="G570" t="str">
            <v>M</v>
          </cell>
          <cell r="H570">
            <v>1</v>
          </cell>
          <cell r="I570">
            <v>899</v>
          </cell>
          <cell r="J570">
            <v>192124</v>
          </cell>
        </row>
        <row r="571">
          <cell r="A571">
            <v>44686</v>
          </cell>
          <cell r="B571" t="str">
            <v>Shipped - Delivered to Buyer</v>
          </cell>
          <cell r="C571" t="str">
            <v>J0295</v>
          </cell>
          <cell r="D571" t="str">
            <v>J0295-DR-S</v>
          </cell>
          <cell r="E571" t="str">
            <v>404-1398890-0933960</v>
          </cell>
          <cell r="F571" t="str">
            <v>Western Dress</v>
          </cell>
          <cell r="G571" t="str">
            <v>S</v>
          </cell>
          <cell r="H571">
            <v>1</v>
          </cell>
          <cell r="I571">
            <v>859</v>
          </cell>
          <cell r="J571">
            <v>382481</v>
          </cell>
        </row>
        <row r="572">
          <cell r="A572">
            <v>44624</v>
          </cell>
          <cell r="B572" t="str">
            <v>Shipped - Delivered to Buyer</v>
          </cell>
          <cell r="C572" t="str">
            <v>JNE3798</v>
          </cell>
          <cell r="D572" t="str">
            <v>JNE3798-KR-XL</v>
          </cell>
          <cell r="E572" t="str">
            <v>404-8036507-5448317</v>
          </cell>
          <cell r="F572" t="str">
            <v>Western Dress</v>
          </cell>
          <cell r="G572" t="str">
            <v>XL</v>
          </cell>
          <cell r="H572">
            <v>1</v>
          </cell>
          <cell r="I572">
            <v>761</v>
          </cell>
          <cell r="J572">
            <v>560049</v>
          </cell>
        </row>
        <row r="573">
          <cell r="A573">
            <v>44596</v>
          </cell>
          <cell r="B573" t="str">
            <v>Shipped - Delivered to Buyer</v>
          </cell>
          <cell r="C573" t="str">
            <v>JNE3798</v>
          </cell>
          <cell r="D573" t="str">
            <v>JNE3798-KR-XL</v>
          </cell>
          <cell r="E573" t="str">
            <v>405-9968478-9600365</v>
          </cell>
          <cell r="F573" t="str">
            <v>Western Dress</v>
          </cell>
          <cell r="G573" t="str">
            <v>XL</v>
          </cell>
          <cell r="H573">
            <v>1</v>
          </cell>
          <cell r="I573">
            <v>761</v>
          </cell>
          <cell r="J573">
            <v>145001</v>
          </cell>
        </row>
        <row r="574">
          <cell r="A574">
            <v>44686</v>
          </cell>
          <cell r="B574" t="str">
            <v>Shipped - Delivered to Buyer</v>
          </cell>
          <cell r="C574" t="str">
            <v>JNE3706</v>
          </cell>
          <cell r="D574" t="str">
            <v>JNE3706-DR-L</v>
          </cell>
          <cell r="E574" t="str">
            <v>403-5686190-2187540</v>
          </cell>
          <cell r="F574" t="str">
            <v>Western Dress</v>
          </cell>
          <cell r="G574" t="str">
            <v>L</v>
          </cell>
          <cell r="H574">
            <v>1</v>
          </cell>
          <cell r="I574">
            <v>443</v>
          </cell>
          <cell r="J574">
            <v>784001</v>
          </cell>
        </row>
        <row r="575">
          <cell r="A575">
            <v>44565</v>
          </cell>
          <cell r="B575" t="str">
            <v>Shipped - Delivered to Buyer</v>
          </cell>
          <cell r="C575" t="str">
            <v>JNE3800</v>
          </cell>
          <cell r="D575" t="str">
            <v>JNE3800-KR-XL</v>
          </cell>
          <cell r="E575" t="str">
            <v>407-6743121-8805119</v>
          </cell>
          <cell r="F575" t="str">
            <v>Western Dress</v>
          </cell>
          <cell r="G575" t="str">
            <v>XL</v>
          </cell>
          <cell r="H575">
            <v>1</v>
          </cell>
          <cell r="I575">
            <v>761</v>
          </cell>
          <cell r="J575">
            <v>695013</v>
          </cell>
        </row>
        <row r="576">
          <cell r="A576">
            <v>44686</v>
          </cell>
          <cell r="B576" t="str">
            <v>Shipped - Delivered to Buyer</v>
          </cell>
          <cell r="C576" t="str">
            <v>J0295</v>
          </cell>
          <cell r="D576" t="str">
            <v>J0295-DR-XXXL</v>
          </cell>
          <cell r="E576" t="str">
            <v>406-4132646-8942724</v>
          </cell>
          <cell r="F576" t="str">
            <v>Western Dress</v>
          </cell>
          <cell r="G576" t="str">
            <v>3XL</v>
          </cell>
          <cell r="H576">
            <v>1</v>
          </cell>
          <cell r="I576">
            <v>859</v>
          </cell>
          <cell r="J576">
            <v>400066</v>
          </cell>
        </row>
        <row r="577">
          <cell r="A577">
            <v>44686</v>
          </cell>
          <cell r="B577" t="str">
            <v>Shipped - Delivered to Buyer</v>
          </cell>
          <cell r="C577" t="str">
            <v>J0212</v>
          </cell>
          <cell r="D577" t="str">
            <v>J0212-DR-XXXL</v>
          </cell>
          <cell r="E577" t="str">
            <v>402-9399820-8384301</v>
          </cell>
          <cell r="F577" t="str">
            <v>Ethnic Dress</v>
          </cell>
          <cell r="G577" t="str">
            <v>3XL</v>
          </cell>
          <cell r="H577">
            <v>1</v>
          </cell>
          <cell r="I577">
            <v>791</v>
          </cell>
          <cell r="J577">
            <v>500019</v>
          </cell>
        </row>
        <row r="578">
          <cell r="A578">
            <v>44565</v>
          </cell>
          <cell r="B578" t="str">
            <v>Shipped - Delivered to Buyer</v>
          </cell>
          <cell r="C578" t="str">
            <v>JNE3800</v>
          </cell>
          <cell r="D578" t="str">
            <v>JNE3800-KR-XL</v>
          </cell>
          <cell r="E578" t="str">
            <v>408-8082273-6361911</v>
          </cell>
          <cell r="F578" t="str">
            <v>Western Dress</v>
          </cell>
          <cell r="G578" t="str">
            <v>XL</v>
          </cell>
          <cell r="H578">
            <v>1</v>
          </cell>
          <cell r="I578">
            <v>761</v>
          </cell>
          <cell r="J578">
            <v>560102</v>
          </cell>
        </row>
        <row r="579">
          <cell r="A579">
            <v>44686</v>
          </cell>
          <cell r="B579" t="str">
            <v>Shipped - Delivered to Buyer</v>
          </cell>
          <cell r="C579" t="str">
            <v>J0216</v>
          </cell>
          <cell r="D579" t="str">
            <v>J0216-BL-S</v>
          </cell>
          <cell r="E579" t="str">
            <v>406-4276112-6633901</v>
          </cell>
          <cell r="F579" t="str">
            <v>Blouse</v>
          </cell>
          <cell r="G579" t="str">
            <v>S</v>
          </cell>
          <cell r="H579">
            <v>1</v>
          </cell>
          <cell r="I579">
            <v>625</v>
          </cell>
          <cell r="J579">
            <v>500085</v>
          </cell>
        </row>
        <row r="580">
          <cell r="A580">
            <v>44899</v>
          </cell>
          <cell r="B580" t="str">
            <v>Shipped - Delivered to Buyer</v>
          </cell>
          <cell r="C580" t="str">
            <v>J0341</v>
          </cell>
          <cell r="D580" t="str">
            <v>J0341-DR-XL</v>
          </cell>
          <cell r="E580" t="str">
            <v>405-2722190-1193960</v>
          </cell>
          <cell r="F580" t="str">
            <v>Western Dress</v>
          </cell>
          <cell r="G580" t="str">
            <v>XL</v>
          </cell>
          <cell r="H580">
            <v>1</v>
          </cell>
          <cell r="I580">
            <v>744</v>
          </cell>
          <cell r="J580">
            <v>360007</v>
          </cell>
        </row>
        <row r="581">
          <cell r="A581">
            <v>44899</v>
          </cell>
          <cell r="B581" t="str">
            <v>Shipped - Returned to Seller</v>
          </cell>
          <cell r="C581" t="str">
            <v>J0341</v>
          </cell>
          <cell r="D581" t="str">
            <v>J0341-DR-XL</v>
          </cell>
          <cell r="E581" t="str">
            <v>405-6130966-3411567</v>
          </cell>
          <cell r="F581" t="str">
            <v>Western Dress</v>
          </cell>
          <cell r="G581" t="str">
            <v>XL</v>
          </cell>
          <cell r="H581">
            <v>1</v>
          </cell>
          <cell r="I581">
            <v>744</v>
          </cell>
          <cell r="J581">
            <v>403001</v>
          </cell>
        </row>
        <row r="582">
          <cell r="A582">
            <v>44686</v>
          </cell>
          <cell r="B582" t="str">
            <v>Shipped - Delivered to Buyer</v>
          </cell>
          <cell r="C582" t="str">
            <v>JNE3870</v>
          </cell>
          <cell r="D582" t="str">
            <v>JNE3870-DR-XXXL</v>
          </cell>
          <cell r="E582" t="str">
            <v>406-4301216-9245109</v>
          </cell>
          <cell r="F582" t="str">
            <v>Western Dress</v>
          </cell>
          <cell r="G582" t="str">
            <v>3XL</v>
          </cell>
          <cell r="H582">
            <v>1</v>
          </cell>
          <cell r="I582">
            <v>677</v>
          </cell>
          <cell r="J582">
            <v>600097</v>
          </cell>
        </row>
        <row r="583">
          <cell r="A583">
            <v>44686</v>
          </cell>
          <cell r="B583" t="str">
            <v>Shipped - Delivered to Buyer</v>
          </cell>
          <cell r="C583" t="str">
            <v>J0341</v>
          </cell>
          <cell r="D583" t="str">
            <v>J0341-DR-XXL</v>
          </cell>
          <cell r="E583" t="str">
            <v>407-1681901-9953906</v>
          </cell>
          <cell r="F583" t="str">
            <v>Western Dress</v>
          </cell>
          <cell r="G583" t="str">
            <v>XXL</v>
          </cell>
          <cell r="H583">
            <v>1</v>
          </cell>
          <cell r="I583">
            <v>791</v>
          </cell>
          <cell r="J583">
            <v>400083</v>
          </cell>
        </row>
        <row r="584">
          <cell r="A584">
            <v>44686</v>
          </cell>
          <cell r="B584" t="str">
            <v>Shipped - Delivered to Buyer</v>
          </cell>
          <cell r="C584" t="str">
            <v>J0339</v>
          </cell>
          <cell r="D584" t="str">
            <v>J0339-DR-XXL</v>
          </cell>
          <cell r="E584" t="str">
            <v>403-3706764-9237908</v>
          </cell>
          <cell r="F584" t="str">
            <v>Western Dress</v>
          </cell>
          <cell r="G584" t="str">
            <v>XXL</v>
          </cell>
          <cell r="H584">
            <v>1</v>
          </cell>
          <cell r="I584">
            <v>743</v>
          </cell>
          <cell r="J584">
            <v>110087</v>
          </cell>
        </row>
        <row r="585">
          <cell r="A585">
            <v>44686</v>
          </cell>
          <cell r="B585" t="str">
            <v>Shipped - Delivered to Buyer</v>
          </cell>
          <cell r="C585" t="str">
            <v>JNE3800</v>
          </cell>
          <cell r="D585" t="str">
            <v>JNE3800-KR-S</v>
          </cell>
          <cell r="E585" t="str">
            <v>408-8299284-6646716</v>
          </cell>
          <cell r="F585" t="str">
            <v>Western Dress</v>
          </cell>
          <cell r="G585" t="str">
            <v>S</v>
          </cell>
          <cell r="H585">
            <v>1</v>
          </cell>
          <cell r="I585">
            <v>724</v>
          </cell>
          <cell r="J585">
            <v>500092</v>
          </cell>
        </row>
        <row r="586">
          <cell r="A586">
            <v>44686</v>
          </cell>
          <cell r="B586" t="str">
            <v>Shipped - Delivered to Buyer</v>
          </cell>
          <cell r="C586" t="str">
            <v>J0413</v>
          </cell>
          <cell r="D586" t="str">
            <v>J0413-DR-XXXL</v>
          </cell>
          <cell r="E586" t="str">
            <v>402-0889950-8165137</v>
          </cell>
          <cell r="F586" t="str">
            <v>Western Dress</v>
          </cell>
          <cell r="G586" t="str">
            <v>3XL</v>
          </cell>
          <cell r="H586">
            <v>1</v>
          </cell>
          <cell r="I586">
            <v>885</v>
          </cell>
          <cell r="J586">
            <v>380052</v>
          </cell>
        </row>
        <row r="587">
          <cell r="A587">
            <v>44686</v>
          </cell>
          <cell r="B587" t="str">
            <v>Shipped - Delivered to Buyer</v>
          </cell>
          <cell r="C587" t="str">
            <v>J0341</v>
          </cell>
          <cell r="D587" t="str">
            <v>J0341-DR-L</v>
          </cell>
          <cell r="E587" t="str">
            <v>402-5428316-9200315</v>
          </cell>
          <cell r="F587" t="str">
            <v>Western Dress</v>
          </cell>
          <cell r="G587" t="str">
            <v>L</v>
          </cell>
          <cell r="H587">
            <v>1</v>
          </cell>
          <cell r="I587">
            <v>743</v>
          </cell>
          <cell r="J587">
            <v>638402</v>
          </cell>
        </row>
        <row r="588">
          <cell r="A588">
            <v>44899</v>
          </cell>
          <cell r="B588" t="str">
            <v>Shipped - Delivered to Buyer</v>
          </cell>
          <cell r="C588" t="str">
            <v>J0339</v>
          </cell>
          <cell r="D588" t="str">
            <v>J0339-DR-XL</v>
          </cell>
          <cell r="E588" t="str">
            <v>408-0290999-5302701</v>
          </cell>
          <cell r="F588" t="str">
            <v>Western Dress</v>
          </cell>
          <cell r="G588" t="str">
            <v>XL</v>
          </cell>
          <cell r="H588">
            <v>1</v>
          </cell>
          <cell r="I588">
            <v>744</v>
          </cell>
          <cell r="J588">
            <v>641022</v>
          </cell>
        </row>
        <row r="589">
          <cell r="A589">
            <v>44686</v>
          </cell>
          <cell r="B589" t="str">
            <v>Shipped - Delivered to Buyer</v>
          </cell>
          <cell r="C589" t="str">
            <v>J0341</v>
          </cell>
          <cell r="D589" t="str">
            <v>J0341-DR-L</v>
          </cell>
          <cell r="E589" t="str">
            <v>406-8349146-7463558</v>
          </cell>
          <cell r="F589" t="str">
            <v>Western Dress</v>
          </cell>
          <cell r="G589" t="str">
            <v>L</v>
          </cell>
          <cell r="H589">
            <v>1</v>
          </cell>
          <cell r="I589">
            <v>743</v>
          </cell>
          <cell r="J589">
            <v>673001</v>
          </cell>
        </row>
        <row r="590">
          <cell r="A590">
            <v>44686</v>
          </cell>
          <cell r="B590" t="str">
            <v>Shipped - Returned to Seller</v>
          </cell>
          <cell r="C590" t="str">
            <v>JNE3625</v>
          </cell>
          <cell r="D590" t="str">
            <v>JNE3625-DR-M</v>
          </cell>
          <cell r="E590" t="str">
            <v>406-202291402-5026717</v>
          </cell>
          <cell r="F590" t="str">
            <v>Western Dress</v>
          </cell>
          <cell r="G590" t="str">
            <v>M</v>
          </cell>
          <cell r="H590">
            <v>1</v>
          </cell>
          <cell r="I590">
            <v>453</v>
          </cell>
          <cell r="J590">
            <v>231216</v>
          </cell>
        </row>
        <row r="591">
          <cell r="A591">
            <v>44686</v>
          </cell>
          <cell r="B591" t="str">
            <v>Shipped - Delivered to Buyer</v>
          </cell>
          <cell r="C591" t="str">
            <v>JNE3798</v>
          </cell>
          <cell r="D591" t="str">
            <v>JNE3798-KR-M</v>
          </cell>
          <cell r="E591" t="str">
            <v>404-3668130-6131535</v>
          </cell>
          <cell r="F591" t="str">
            <v>Western Dress</v>
          </cell>
          <cell r="G591" t="str">
            <v>M</v>
          </cell>
          <cell r="H591">
            <v>1</v>
          </cell>
          <cell r="I591">
            <v>724</v>
          </cell>
          <cell r="J591">
            <v>500025</v>
          </cell>
        </row>
        <row r="592">
          <cell r="A592">
            <v>44686</v>
          </cell>
          <cell r="B592" t="str">
            <v>Shipped - Delivered to Buyer</v>
          </cell>
          <cell r="C592" t="str">
            <v>J0335</v>
          </cell>
          <cell r="D592" t="str">
            <v>J0335-DR-XXL</v>
          </cell>
          <cell r="E592" t="str">
            <v>405-4599148-3961106</v>
          </cell>
          <cell r="F592" t="str">
            <v>Western Dress</v>
          </cell>
          <cell r="G592" t="str">
            <v>XXL</v>
          </cell>
          <cell r="H592">
            <v>1</v>
          </cell>
          <cell r="I592">
            <v>807</v>
          </cell>
          <cell r="J592">
            <v>500059</v>
          </cell>
        </row>
        <row r="593">
          <cell r="A593">
            <v>44869</v>
          </cell>
          <cell r="B593" t="str">
            <v>Shipped - Delivered to Buyer</v>
          </cell>
          <cell r="C593" t="str">
            <v>J0339</v>
          </cell>
          <cell r="D593" t="str">
            <v>J0339-DR-XL</v>
          </cell>
          <cell r="E593" t="str">
            <v>405-6827896-1784369</v>
          </cell>
          <cell r="F593" t="str">
            <v>Western Dress</v>
          </cell>
          <cell r="G593" t="str">
            <v>XL</v>
          </cell>
          <cell r="H593">
            <v>1</v>
          </cell>
          <cell r="I593">
            <v>744</v>
          </cell>
          <cell r="J593">
            <v>560035</v>
          </cell>
        </row>
        <row r="594">
          <cell r="A594">
            <v>44869</v>
          </cell>
          <cell r="B594" t="str">
            <v>Shipped - Returned to Seller</v>
          </cell>
          <cell r="C594" t="str">
            <v>J0339</v>
          </cell>
          <cell r="D594" t="str">
            <v>J0339-DR-XL</v>
          </cell>
          <cell r="E594" t="str">
            <v>404-6968357-9473147</v>
          </cell>
          <cell r="F594" t="str">
            <v>Western Dress</v>
          </cell>
          <cell r="G594" t="str">
            <v>XL</v>
          </cell>
          <cell r="H594">
            <v>1</v>
          </cell>
          <cell r="I594">
            <v>744</v>
          </cell>
          <cell r="J594">
            <v>140603</v>
          </cell>
        </row>
        <row r="595">
          <cell r="A595">
            <v>44869</v>
          </cell>
          <cell r="B595" t="str">
            <v>Shipped - Delivered to Buyer</v>
          </cell>
          <cell r="C595" t="str">
            <v>J0339</v>
          </cell>
          <cell r="D595" t="str">
            <v>J0339-DR-XL</v>
          </cell>
          <cell r="E595" t="str">
            <v>171-6525563-8877103</v>
          </cell>
          <cell r="F595" t="str">
            <v>Western Dress</v>
          </cell>
          <cell r="G595" t="str">
            <v>XL</v>
          </cell>
          <cell r="H595">
            <v>1</v>
          </cell>
          <cell r="I595">
            <v>744</v>
          </cell>
          <cell r="J595">
            <v>600040</v>
          </cell>
        </row>
        <row r="596">
          <cell r="A596">
            <v>44838</v>
          </cell>
          <cell r="B596" t="str">
            <v>Shipped - Delivered to Buyer</v>
          </cell>
          <cell r="C596" t="str">
            <v>J0341</v>
          </cell>
          <cell r="D596" t="str">
            <v>J0341-DR-XL</v>
          </cell>
          <cell r="E596" t="str">
            <v>407-5012676-9089946</v>
          </cell>
          <cell r="F596" t="str">
            <v>Western Dress</v>
          </cell>
          <cell r="G596" t="str">
            <v>XL</v>
          </cell>
          <cell r="H596">
            <v>1</v>
          </cell>
          <cell r="I596">
            <v>744</v>
          </cell>
          <cell r="J596">
            <v>700051</v>
          </cell>
        </row>
        <row r="597">
          <cell r="A597">
            <v>44656</v>
          </cell>
          <cell r="B597" t="str">
            <v>Shipped - Delivered to Buyer</v>
          </cell>
          <cell r="C597" t="str">
            <v>J0335</v>
          </cell>
          <cell r="D597" t="str">
            <v>J0335-DR-XXXL</v>
          </cell>
          <cell r="E597" t="str">
            <v>404-4519896-7628350</v>
          </cell>
          <cell r="F597" t="str">
            <v>Western Dress</v>
          </cell>
          <cell r="G597" t="str">
            <v>3XL</v>
          </cell>
          <cell r="H597">
            <v>1</v>
          </cell>
          <cell r="I597">
            <v>807</v>
          </cell>
          <cell r="J597">
            <v>570017</v>
          </cell>
        </row>
        <row r="598">
          <cell r="A598">
            <v>44686</v>
          </cell>
          <cell r="B598" t="str">
            <v>Shipped - Delivered to Buyer</v>
          </cell>
          <cell r="C598" t="str">
            <v>J0341</v>
          </cell>
          <cell r="D598" t="str">
            <v>J0341-DR-XL</v>
          </cell>
          <cell r="E598" t="str">
            <v>404-8470738-3538765</v>
          </cell>
          <cell r="F598" t="str">
            <v>Western Dress</v>
          </cell>
          <cell r="G598" t="str">
            <v>XL</v>
          </cell>
          <cell r="H598">
            <v>1</v>
          </cell>
          <cell r="I598">
            <v>743</v>
          </cell>
          <cell r="J598">
            <v>500070</v>
          </cell>
        </row>
        <row r="599">
          <cell r="A599">
            <v>44686</v>
          </cell>
          <cell r="B599" t="str">
            <v>Shipped - Delivered to Buyer</v>
          </cell>
          <cell r="C599" t="str">
            <v>J0341</v>
          </cell>
          <cell r="D599" t="str">
            <v>J0341-DR-XL</v>
          </cell>
          <cell r="E599" t="str">
            <v>406-1766988-1024335</v>
          </cell>
          <cell r="F599" t="str">
            <v>Western Dress</v>
          </cell>
          <cell r="G599" t="str">
            <v>XL</v>
          </cell>
          <cell r="H599">
            <v>1</v>
          </cell>
          <cell r="I599">
            <v>743</v>
          </cell>
          <cell r="J599">
            <v>560102</v>
          </cell>
        </row>
        <row r="600">
          <cell r="A600">
            <v>44686</v>
          </cell>
          <cell r="B600" t="str">
            <v>Shipped - Delivered to Buyer</v>
          </cell>
          <cell r="C600" t="str">
            <v>J0341</v>
          </cell>
          <cell r="D600" t="str">
            <v>J0341-DR-XL</v>
          </cell>
          <cell r="E600" t="str">
            <v>408-1539870-8998712</v>
          </cell>
          <cell r="F600" t="str">
            <v>Western Dress</v>
          </cell>
          <cell r="G600" t="str">
            <v>XL</v>
          </cell>
          <cell r="H600">
            <v>1</v>
          </cell>
          <cell r="I600">
            <v>743</v>
          </cell>
          <cell r="J600">
            <v>410206</v>
          </cell>
        </row>
        <row r="601">
          <cell r="A601">
            <v>44686</v>
          </cell>
          <cell r="B601" t="str">
            <v>Shipped - Returned to Seller</v>
          </cell>
          <cell r="C601" t="str">
            <v>J0341</v>
          </cell>
          <cell r="D601" t="str">
            <v>J0341-DR-XL</v>
          </cell>
          <cell r="E601" t="str">
            <v>406-0395870-3519506</v>
          </cell>
          <cell r="F601" t="str">
            <v>Western Dress</v>
          </cell>
          <cell r="G601" t="str">
            <v>XL</v>
          </cell>
          <cell r="H601">
            <v>1</v>
          </cell>
          <cell r="I601">
            <v>743</v>
          </cell>
          <cell r="J601">
            <v>691304</v>
          </cell>
        </row>
        <row r="602">
          <cell r="A602">
            <v>44686</v>
          </cell>
          <cell r="B602" t="str">
            <v>Shipped - Delivered to Buyer</v>
          </cell>
          <cell r="C602" t="str">
            <v>J0341</v>
          </cell>
          <cell r="D602" t="str">
            <v>J0341-DR-XL</v>
          </cell>
          <cell r="E602" t="str">
            <v>407-2314973-8866747</v>
          </cell>
          <cell r="F602" t="str">
            <v>Western Dress</v>
          </cell>
          <cell r="G602" t="str">
            <v>XL</v>
          </cell>
          <cell r="H602">
            <v>1</v>
          </cell>
          <cell r="I602">
            <v>743</v>
          </cell>
          <cell r="J602">
            <v>560043</v>
          </cell>
        </row>
        <row r="603">
          <cell r="A603">
            <v>44656</v>
          </cell>
          <cell r="B603" t="str">
            <v>Shipped - Delivered to Buyer</v>
          </cell>
          <cell r="C603" t="str">
            <v>J0341</v>
          </cell>
          <cell r="D603" t="str">
            <v>J0341-DR-XXL</v>
          </cell>
          <cell r="E603" t="str">
            <v>403-4561232-5834708</v>
          </cell>
          <cell r="F603" t="str">
            <v>Western Dress</v>
          </cell>
          <cell r="G603" t="str">
            <v>XXL</v>
          </cell>
          <cell r="H603">
            <v>1</v>
          </cell>
          <cell r="I603">
            <v>791</v>
          </cell>
          <cell r="J603">
            <v>395008</v>
          </cell>
        </row>
        <row r="604">
          <cell r="A604">
            <v>44656</v>
          </cell>
          <cell r="B604" t="str">
            <v>Shipped - Returned to Seller</v>
          </cell>
          <cell r="C604" t="str">
            <v>J0341</v>
          </cell>
          <cell r="D604" t="str">
            <v>J0341-DR-XL</v>
          </cell>
          <cell r="E604" t="str">
            <v>402-5759788-8402731</v>
          </cell>
          <cell r="F604" t="str">
            <v>Western Dress</v>
          </cell>
          <cell r="G604" t="str">
            <v>XL</v>
          </cell>
          <cell r="H604">
            <v>1</v>
          </cell>
          <cell r="I604">
            <v>743</v>
          </cell>
          <cell r="J604">
            <v>670007</v>
          </cell>
        </row>
        <row r="605">
          <cell r="A605">
            <v>44656</v>
          </cell>
          <cell r="B605" t="str">
            <v>Shipped - Delivered to Buyer</v>
          </cell>
          <cell r="C605" t="str">
            <v>J0341</v>
          </cell>
          <cell r="D605" t="str">
            <v>J0341-DR-L</v>
          </cell>
          <cell r="E605" t="str">
            <v>402-5950465-0531568</v>
          </cell>
          <cell r="F605" t="str">
            <v>Western Dress</v>
          </cell>
          <cell r="G605" t="str">
            <v>L</v>
          </cell>
          <cell r="H605">
            <v>1</v>
          </cell>
          <cell r="I605">
            <v>743</v>
          </cell>
          <cell r="J605">
            <v>495001</v>
          </cell>
        </row>
        <row r="606">
          <cell r="A606">
            <v>44656</v>
          </cell>
          <cell r="B606" t="str">
            <v>Shipped - Delivered to Buyer</v>
          </cell>
          <cell r="C606" t="str">
            <v>JNE3800</v>
          </cell>
          <cell r="D606" t="str">
            <v>JNE3800-KR-L</v>
          </cell>
          <cell r="E606" t="str">
            <v>404-9884088-0127503</v>
          </cell>
          <cell r="F606" t="str">
            <v>Western Dress</v>
          </cell>
          <cell r="G606" t="str">
            <v>L</v>
          </cell>
          <cell r="H606">
            <v>1</v>
          </cell>
          <cell r="I606">
            <v>724</v>
          </cell>
          <cell r="J606">
            <v>752001</v>
          </cell>
        </row>
        <row r="607">
          <cell r="A607">
            <v>44656</v>
          </cell>
          <cell r="B607" t="str">
            <v>Shipped - Delivered to Buyer</v>
          </cell>
          <cell r="C607" t="str">
            <v>J0106</v>
          </cell>
          <cell r="D607" t="str">
            <v>J0106-KR-M</v>
          </cell>
          <cell r="E607" t="str">
            <v>403-4142851-2043569</v>
          </cell>
          <cell r="F607" t="str">
            <v>Western Dress</v>
          </cell>
          <cell r="G607" t="str">
            <v>M</v>
          </cell>
          <cell r="H607">
            <v>1</v>
          </cell>
          <cell r="I607">
            <v>999</v>
          </cell>
          <cell r="J607">
            <v>590006</v>
          </cell>
        </row>
        <row r="608">
          <cell r="A608">
            <v>44656</v>
          </cell>
          <cell r="B608" t="str">
            <v>Shipped - Delivered to Buyer</v>
          </cell>
          <cell r="C608" t="str">
            <v>JNE3800</v>
          </cell>
          <cell r="D608" t="str">
            <v>JNE3800-KR-XS</v>
          </cell>
          <cell r="E608" t="str">
            <v>403-2618529-9765958</v>
          </cell>
          <cell r="F608" t="str">
            <v>Western Dress</v>
          </cell>
          <cell r="G608" t="str">
            <v>XS</v>
          </cell>
          <cell r="H608">
            <v>1</v>
          </cell>
          <cell r="I608">
            <v>724</v>
          </cell>
          <cell r="J608">
            <v>505001</v>
          </cell>
        </row>
        <row r="609">
          <cell r="A609">
            <v>44656</v>
          </cell>
          <cell r="B609" t="str">
            <v>Shipped - Delivered to Buyer</v>
          </cell>
          <cell r="C609" t="str">
            <v>J0341</v>
          </cell>
          <cell r="D609" t="str">
            <v>J0341-DR-XL</v>
          </cell>
          <cell r="E609" t="str">
            <v>403-2758157-4596301</v>
          </cell>
          <cell r="F609" t="str">
            <v>Western Dress</v>
          </cell>
          <cell r="G609" t="str">
            <v>XL</v>
          </cell>
          <cell r="H609">
            <v>1</v>
          </cell>
          <cell r="I609">
            <v>743</v>
          </cell>
          <cell r="J609">
            <v>577204</v>
          </cell>
        </row>
        <row r="610">
          <cell r="A610">
            <v>44656</v>
          </cell>
          <cell r="B610" t="str">
            <v>Shipped - Delivered to Buyer</v>
          </cell>
          <cell r="C610" t="str">
            <v>J0341</v>
          </cell>
          <cell r="D610" t="str">
            <v>J0341-DR-XL</v>
          </cell>
          <cell r="E610" t="str">
            <v>408-2535736-6777127</v>
          </cell>
          <cell r="F610" t="str">
            <v>Western Dress</v>
          </cell>
          <cell r="G610" t="str">
            <v>XL</v>
          </cell>
          <cell r="H610">
            <v>1</v>
          </cell>
          <cell r="I610">
            <v>743</v>
          </cell>
          <cell r="J610">
            <v>600050</v>
          </cell>
        </row>
        <row r="611">
          <cell r="A611">
            <v>44656</v>
          </cell>
          <cell r="B611" t="str">
            <v>Shipped - Delivered to Buyer</v>
          </cell>
          <cell r="C611" t="str">
            <v>J0341</v>
          </cell>
          <cell r="D611" t="str">
            <v>J0341-DR-M</v>
          </cell>
          <cell r="E611" t="str">
            <v>407-9016079-0697908</v>
          </cell>
          <cell r="F611" t="str">
            <v>Western Dress</v>
          </cell>
          <cell r="G611" t="str">
            <v>M</v>
          </cell>
          <cell r="H611">
            <v>1</v>
          </cell>
          <cell r="I611">
            <v>743</v>
          </cell>
          <cell r="J611">
            <v>605110</v>
          </cell>
        </row>
        <row r="612">
          <cell r="A612">
            <v>44656</v>
          </cell>
          <cell r="B612" t="str">
            <v>Shipped - Delivered to Buyer</v>
          </cell>
          <cell r="C612" t="str">
            <v>JNE3798</v>
          </cell>
          <cell r="D612" t="str">
            <v>JNE3798-KR-XXXL</v>
          </cell>
          <cell r="E612" t="str">
            <v>407-1836333-2572365</v>
          </cell>
          <cell r="F612" t="str">
            <v>Western Dress</v>
          </cell>
          <cell r="G612" t="str">
            <v>3XL</v>
          </cell>
          <cell r="H612">
            <v>1</v>
          </cell>
          <cell r="I612">
            <v>771</v>
          </cell>
          <cell r="J612">
            <v>831004</v>
          </cell>
        </row>
        <row r="613">
          <cell r="A613">
            <v>44656</v>
          </cell>
          <cell r="B613" t="str">
            <v>Shipped - Delivered to Buyer</v>
          </cell>
          <cell r="C613" t="str">
            <v>J0341</v>
          </cell>
          <cell r="D613" t="str">
            <v>J0341-DR-XL</v>
          </cell>
          <cell r="E613" t="str">
            <v>171-202214980-1354755</v>
          </cell>
          <cell r="F613" t="str">
            <v>Western Dress</v>
          </cell>
          <cell r="G613" t="str">
            <v>XL</v>
          </cell>
          <cell r="H613">
            <v>1</v>
          </cell>
          <cell r="I613">
            <v>743</v>
          </cell>
          <cell r="J613">
            <v>603103</v>
          </cell>
        </row>
        <row r="614">
          <cell r="A614">
            <v>44656</v>
          </cell>
          <cell r="B614" t="str">
            <v>Shipped - Delivered to Buyer</v>
          </cell>
          <cell r="C614" t="str">
            <v>J0341</v>
          </cell>
          <cell r="D614" t="str">
            <v>J0341-DR-L</v>
          </cell>
          <cell r="E614" t="str">
            <v>171-3651255-1927554</v>
          </cell>
          <cell r="F614" t="str">
            <v>Western Dress</v>
          </cell>
          <cell r="G614" t="str">
            <v>L</v>
          </cell>
          <cell r="H614">
            <v>1</v>
          </cell>
          <cell r="I614">
            <v>743</v>
          </cell>
          <cell r="J614">
            <v>505001</v>
          </cell>
        </row>
        <row r="615">
          <cell r="A615">
            <v>44656</v>
          </cell>
          <cell r="B615" t="str">
            <v>Shipped - Delivered to Buyer</v>
          </cell>
          <cell r="C615" t="str">
            <v>J0207</v>
          </cell>
          <cell r="D615" t="str">
            <v>J0207-DR-XS</v>
          </cell>
          <cell r="E615" t="str">
            <v>406-0318054-5874709</v>
          </cell>
          <cell r="F615" t="str">
            <v>Western Dress</v>
          </cell>
          <cell r="G615" t="str">
            <v>XS</v>
          </cell>
          <cell r="H615">
            <v>1</v>
          </cell>
          <cell r="I615">
            <v>885</v>
          </cell>
          <cell r="J615">
            <v>560076</v>
          </cell>
        </row>
        <row r="616">
          <cell r="A616">
            <v>44656</v>
          </cell>
          <cell r="B616" t="str">
            <v>Shipped - Delivered to Buyer</v>
          </cell>
          <cell r="C616" t="str">
            <v>JNE3798</v>
          </cell>
          <cell r="D616" t="str">
            <v>JNE3798-KR-M</v>
          </cell>
          <cell r="E616" t="str">
            <v>406-4076957-1518756</v>
          </cell>
          <cell r="F616" t="str">
            <v>Western Dress</v>
          </cell>
          <cell r="G616" t="str">
            <v>M</v>
          </cell>
          <cell r="H616">
            <v>1</v>
          </cell>
          <cell r="I616">
            <v>724</v>
          </cell>
          <cell r="J616">
            <v>680618</v>
          </cell>
        </row>
        <row r="617">
          <cell r="A617">
            <v>44656</v>
          </cell>
          <cell r="B617" t="str">
            <v>Shipped - Delivered to Buyer</v>
          </cell>
          <cell r="C617" t="str">
            <v>J0341</v>
          </cell>
          <cell r="D617" t="str">
            <v>J0341-DR-XXL</v>
          </cell>
          <cell r="E617" t="str">
            <v>171-5546918-6878716</v>
          </cell>
          <cell r="F617" t="str">
            <v>Western Dress</v>
          </cell>
          <cell r="G617" t="str">
            <v>XXL</v>
          </cell>
          <cell r="H617">
            <v>1</v>
          </cell>
          <cell r="I617">
            <v>791</v>
          </cell>
          <cell r="J617">
            <v>395009</v>
          </cell>
        </row>
        <row r="618">
          <cell r="A618">
            <v>44656</v>
          </cell>
          <cell r="B618" t="str">
            <v>Shipped - Delivered to Buyer</v>
          </cell>
          <cell r="C618" t="str">
            <v>JNE3706</v>
          </cell>
          <cell r="D618" t="str">
            <v>JNE3706-DR-L</v>
          </cell>
          <cell r="E618" t="str">
            <v>406-9427426-9553115</v>
          </cell>
          <cell r="F618" t="str">
            <v>Western Dress</v>
          </cell>
          <cell r="G618" t="str">
            <v>L</v>
          </cell>
          <cell r="H618">
            <v>1</v>
          </cell>
          <cell r="I618">
            <v>413</v>
          </cell>
          <cell r="J618">
            <v>382421</v>
          </cell>
        </row>
        <row r="619">
          <cell r="A619">
            <v>44656</v>
          </cell>
          <cell r="B619" t="str">
            <v>Shipped - Delivered to Buyer</v>
          </cell>
          <cell r="C619" t="str">
            <v>J0341</v>
          </cell>
          <cell r="D619" t="str">
            <v>J0341-DR-XL</v>
          </cell>
          <cell r="E619" t="str">
            <v>404-5904962-2599527</v>
          </cell>
          <cell r="F619" t="str">
            <v>Western Dress</v>
          </cell>
          <cell r="G619" t="str">
            <v>XL</v>
          </cell>
          <cell r="H619">
            <v>1</v>
          </cell>
          <cell r="I619">
            <v>743</v>
          </cell>
          <cell r="J619">
            <v>700036</v>
          </cell>
        </row>
        <row r="620">
          <cell r="A620">
            <v>44625</v>
          </cell>
          <cell r="B620" t="str">
            <v>Shipped - Delivered to Buyer</v>
          </cell>
          <cell r="C620" t="str">
            <v>J0341</v>
          </cell>
          <cell r="D620" t="str">
            <v>J0341-DR-XL</v>
          </cell>
          <cell r="E620" t="str">
            <v>406-5807465-8386701</v>
          </cell>
          <cell r="F620" t="str">
            <v>Western Dress</v>
          </cell>
          <cell r="G620" t="str">
            <v>XL</v>
          </cell>
          <cell r="H620">
            <v>1</v>
          </cell>
          <cell r="I620">
            <v>743</v>
          </cell>
          <cell r="J620">
            <v>632006</v>
          </cell>
        </row>
        <row r="621">
          <cell r="A621">
            <v>44625</v>
          </cell>
          <cell r="B621" t="str">
            <v>Shipped - Delivered to Buyer</v>
          </cell>
          <cell r="C621" t="str">
            <v>J0341</v>
          </cell>
          <cell r="D621" t="str">
            <v>J0341-DR-XL</v>
          </cell>
          <cell r="E621" t="str">
            <v>408-7162207-3293104</v>
          </cell>
          <cell r="F621" t="str">
            <v>Western Dress</v>
          </cell>
          <cell r="G621" t="str">
            <v>XL</v>
          </cell>
          <cell r="H621">
            <v>1</v>
          </cell>
          <cell r="I621">
            <v>743</v>
          </cell>
          <cell r="J621">
            <v>400057</v>
          </cell>
        </row>
        <row r="622">
          <cell r="A622">
            <v>44625</v>
          </cell>
          <cell r="B622" t="str">
            <v>Shipped - Delivered to Buyer</v>
          </cell>
          <cell r="C622" t="str">
            <v>J0341</v>
          </cell>
          <cell r="D622" t="str">
            <v>J0341-DR-XL</v>
          </cell>
          <cell r="E622" t="str">
            <v>402-2914022-4033166</v>
          </cell>
          <cell r="F622" t="str">
            <v>Western Dress</v>
          </cell>
          <cell r="G622" t="str">
            <v>XL</v>
          </cell>
          <cell r="H622">
            <v>1</v>
          </cell>
          <cell r="I622">
            <v>743</v>
          </cell>
          <cell r="J622">
            <v>560102</v>
          </cell>
        </row>
        <row r="623">
          <cell r="A623">
            <v>44625</v>
          </cell>
          <cell r="B623" t="str">
            <v>Shipped - Delivered to Buyer</v>
          </cell>
          <cell r="C623" t="str">
            <v>J0341</v>
          </cell>
          <cell r="D623" t="str">
            <v>J0341-DR-XL</v>
          </cell>
          <cell r="E623" t="str">
            <v>407-6637689-4187506</v>
          </cell>
          <cell r="F623" t="str">
            <v>Western Dress</v>
          </cell>
          <cell r="G623" t="str">
            <v>XL</v>
          </cell>
          <cell r="H623">
            <v>1</v>
          </cell>
          <cell r="I623">
            <v>743</v>
          </cell>
          <cell r="J623">
            <v>160071</v>
          </cell>
        </row>
        <row r="624">
          <cell r="A624">
            <v>44656</v>
          </cell>
          <cell r="B624" t="str">
            <v>Shipped - Delivered to Buyer</v>
          </cell>
          <cell r="C624" t="str">
            <v>J0341</v>
          </cell>
          <cell r="D624" t="str">
            <v>J0341-DR-XXL</v>
          </cell>
          <cell r="E624" t="str">
            <v>405-8576152-3210703</v>
          </cell>
          <cell r="F624" t="str">
            <v>Western Dress</v>
          </cell>
          <cell r="G624" t="str">
            <v>XXL</v>
          </cell>
          <cell r="H624">
            <v>1</v>
          </cell>
          <cell r="I624">
            <v>791</v>
          </cell>
          <cell r="J624">
            <v>411057</v>
          </cell>
        </row>
        <row r="625">
          <cell r="A625">
            <v>44656</v>
          </cell>
          <cell r="B625" t="str">
            <v>Shipped - Delivered to Buyer</v>
          </cell>
          <cell r="C625" t="str">
            <v>J0341</v>
          </cell>
          <cell r="D625" t="str">
            <v>J0341-DR-L</v>
          </cell>
          <cell r="E625" t="str">
            <v>402-1709477-2999522</v>
          </cell>
          <cell r="F625" t="str">
            <v>Western Dress</v>
          </cell>
          <cell r="G625" t="str">
            <v>L</v>
          </cell>
          <cell r="H625">
            <v>1</v>
          </cell>
          <cell r="I625">
            <v>743</v>
          </cell>
          <cell r="J625">
            <v>411021</v>
          </cell>
        </row>
        <row r="626">
          <cell r="A626">
            <v>44656</v>
          </cell>
          <cell r="B626" t="str">
            <v>Shipped - Delivered to Buyer</v>
          </cell>
          <cell r="C626" t="str">
            <v>JNE3800</v>
          </cell>
          <cell r="D626" t="str">
            <v>JNE3800-KR-M</v>
          </cell>
          <cell r="E626" t="str">
            <v>405-7843464-1301946</v>
          </cell>
          <cell r="F626" t="str">
            <v>Western Dress</v>
          </cell>
          <cell r="G626" t="str">
            <v>M</v>
          </cell>
          <cell r="H626">
            <v>1</v>
          </cell>
          <cell r="I626">
            <v>724</v>
          </cell>
          <cell r="J626">
            <v>201307</v>
          </cell>
        </row>
        <row r="627">
          <cell r="A627">
            <v>44625</v>
          </cell>
          <cell r="B627" t="str">
            <v>Shipped - Delivered to Buyer</v>
          </cell>
          <cell r="C627" t="str">
            <v>J0341</v>
          </cell>
          <cell r="D627" t="str">
            <v>J0341-DR-XL</v>
          </cell>
          <cell r="E627" t="str">
            <v>408-7338293-9101140</v>
          </cell>
          <cell r="F627" t="str">
            <v>Western Dress</v>
          </cell>
          <cell r="G627" t="str">
            <v>XL</v>
          </cell>
          <cell r="H627">
            <v>1</v>
          </cell>
          <cell r="I627">
            <v>743</v>
          </cell>
          <cell r="J627">
            <v>625518</v>
          </cell>
        </row>
        <row r="628">
          <cell r="A628">
            <v>44656</v>
          </cell>
          <cell r="B628" t="str">
            <v>Shipped - Delivered to Buyer</v>
          </cell>
          <cell r="C628" t="str">
            <v>J0005</v>
          </cell>
          <cell r="D628" t="str">
            <v>J0005-DR-L</v>
          </cell>
          <cell r="E628" t="str">
            <v>407-2601824-0968303</v>
          </cell>
          <cell r="F628" t="str">
            <v>Western Dress</v>
          </cell>
          <cell r="G628" t="str">
            <v>L</v>
          </cell>
          <cell r="H628">
            <v>1</v>
          </cell>
          <cell r="I628">
            <v>899</v>
          </cell>
          <cell r="J628">
            <v>410506</v>
          </cell>
        </row>
        <row r="629">
          <cell r="A629">
            <v>44656</v>
          </cell>
          <cell r="B629" t="str">
            <v>Shipped - Delivered to Buyer</v>
          </cell>
          <cell r="C629" t="str">
            <v>JNE3800</v>
          </cell>
          <cell r="D629" t="str">
            <v>JNE3800-KR-A-M</v>
          </cell>
          <cell r="E629" t="str">
            <v>403-7284635-7904340</v>
          </cell>
          <cell r="F629" t="str">
            <v>Western Dress</v>
          </cell>
          <cell r="G629" t="str">
            <v>M</v>
          </cell>
          <cell r="H629">
            <v>1</v>
          </cell>
          <cell r="I629">
            <v>771</v>
          </cell>
          <cell r="J629">
            <v>575003</v>
          </cell>
        </row>
        <row r="630">
          <cell r="A630">
            <v>44656</v>
          </cell>
          <cell r="B630" t="str">
            <v>Shipped - Delivered to Buyer</v>
          </cell>
          <cell r="C630" t="str">
            <v>JNE3800</v>
          </cell>
          <cell r="D630" t="str">
            <v>JNE3800-KR-A-XXL</v>
          </cell>
          <cell r="E630" t="str">
            <v>171-8952114-4898735</v>
          </cell>
          <cell r="F630" t="str">
            <v>Western Dress</v>
          </cell>
          <cell r="G630" t="str">
            <v>XXL</v>
          </cell>
          <cell r="H630">
            <v>1</v>
          </cell>
          <cell r="I630">
            <v>771</v>
          </cell>
          <cell r="J630">
            <v>520012</v>
          </cell>
        </row>
        <row r="631">
          <cell r="A631">
            <v>44625</v>
          </cell>
          <cell r="B631" t="str">
            <v>Shipped - Delivered to Buyer</v>
          </cell>
          <cell r="C631" t="str">
            <v>J0341</v>
          </cell>
          <cell r="D631" t="str">
            <v>J0341-DR-XL</v>
          </cell>
          <cell r="E631" t="str">
            <v>403-7132829-2857162</v>
          </cell>
          <cell r="F631" t="str">
            <v>Western Dress</v>
          </cell>
          <cell r="G631" t="str">
            <v>XL</v>
          </cell>
          <cell r="H631">
            <v>1</v>
          </cell>
          <cell r="I631">
            <v>743</v>
          </cell>
          <cell r="J631">
            <v>400037</v>
          </cell>
        </row>
        <row r="632">
          <cell r="A632">
            <v>44656</v>
          </cell>
          <cell r="B632" t="str">
            <v>Shipped - Delivered to Buyer</v>
          </cell>
          <cell r="C632" t="str">
            <v>JNE3800</v>
          </cell>
          <cell r="D632" t="str">
            <v>JNE3800-KR-L</v>
          </cell>
          <cell r="E632" t="str">
            <v>408-0773300-5800315</v>
          </cell>
          <cell r="F632" t="str">
            <v>Western Dress</v>
          </cell>
          <cell r="G632" t="str">
            <v>L</v>
          </cell>
          <cell r="H632">
            <v>1</v>
          </cell>
          <cell r="I632">
            <v>724</v>
          </cell>
          <cell r="J632">
            <v>400053</v>
          </cell>
        </row>
        <row r="633">
          <cell r="A633">
            <v>44656</v>
          </cell>
          <cell r="B633" t="str">
            <v>Shipped - Delivered to Buyer</v>
          </cell>
          <cell r="C633" t="str">
            <v>J0341</v>
          </cell>
          <cell r="D633" t="str">
            <v>J0341-DR-L</v>
          </cell>
          <cell r="E633" t="str">
            <v>406-0126156-9692319</v>
          </cell>
          <cell r="F633" t="str">
            <v>Western Dress</v>
          </cell>
          <cell r="G633" t="str">
            <v>L</v>
          </cell>
          <cell r="H633">
            <v>1</v>
          </cell>
          <cell r="I633">
            <v>743</v>
          </cell>
          <cell r="J633">
            <v>382330</v>
          </cell>
        </row>
        <row r="634">
          <cell r="A634">
            <v>44625</v>
          </cell>
          <cell r="B634" t="str">
            <v>Shipped - Delivered to Buyer</v>
          </cell>
          <cell r="C634" t="str">
            <v>J0341</v>
          </cell>
          <cell r="D634" t="str">
            <v>J0341-DR-XL</v>
          </cell>
          <cell r="E634" t="str">
            <v>403-1539849-9521931</v>
          </cell>
          <cell r="F634" t="str">
            <v>Western Dress</v>
          </cell>
          <cell r="G634" t="str">
            <v>XL</v>
          </cell>
          <cell r="H634">
            <v>1</v>
          </cell>
          <cell r="I634">
            <v>743</v>
          </cell>
          <cell r="J634">
            <v>380015</v>
          </cell>
        </row>
        <row r="635">
          <cell r="A635">
            <v>44597</v>
          </cell>
          <cell r="B635" t="str">
            <v>Shipped - Delivered to Buyer</v>
          </cell>
          <cell r="C635" t="str">
            <v>J0341</v>
          </cell>
          <cell r="D635" t="str">
            <v>J0341-DR-XL</v>
          </cell>
          <cell r="E635" t="str">
            <v>406-6361940-3102757</v>
          </cell>
          <cell r="F635" t="str">
            <v>Western Dress</v>
          </cell>
          <cell r="G635" t="str">
            <v>XL</v>
          </cell>
          <cell r="H635">
            <v>1</v>
          </cell>
          <cell r="I635">
            <v>743</v>
          </cell>
          <cell r="J635">
            <v>560094</v>
          </cell>
        </row>
        <row r="636">
          <cell r="A636">
            <v>44656</v>
          </cell>
          <cell r="B636" t="str">
            <v>Shipped - Delivered to Buyer</v>
          </cell>
          <cell r="C636" t="str">
            <v>J0341</v>
          </cell>
          <cell r="D636" t="str">
            <v>J0341-DR-L</v>
          </cell>
          <cell r="E636" t="str">
            <v>407-9209355-8320334</v>
          </cell>
          <cell r="F636" t="str">
            <v>Western Dress</v>
          </cell>
          <cell r="G636" t="str">
            <v>L</v>
          </cell>
          <cell r="H636">
            <v>1</v>
          </cell>
          <cell r="I636">
            <v>743</v>
          </cell>
          <cell r="J636">
            <v>518005</v>
          </cell>
        </row>
        <row r="637">
          <cell r="A637">
            <v>44656</v>
          </cell>
          <cell r="B637" t="str">
            <v>Shipped - Delivered to Buyer</v>
          </cell>
          <cell r="C637" t="str">
            <v>JNE3798</v>
          </cell>
          <cell r="D637" t="str">
            <v>JNE3798-KR-L</v>
          </cell>
          <cell r="E637" t="str">
            <v>407-9209355-8320334</v>
          </cell>
          <cell r="F637" t="str">
            <v>Western Dress</v>
          </cell>
          <cell r="G637" t="str">
            <v>L</v>
          </cell>
          <cell r="H637">
            <v>1</v>
          </cell>
          <cell r="I637">
            <v>724</v>
          </cell>
          <cell r="J637">
            <v>518005</v>
          </cell>
        </row>
        <row r="638">
          <cell r="A638">
            <v>44656</v>
          </cell>
          <cell r="B638" t="str">
            <v>Shipped - Delivered to Buyer</v>
          </cell>
          <cell r="C638" t="str">
            <v>BL104</v>
          </cell>
          <cell r="D638" t="str">
            <v>BL104-S</v>
          </cell>
          <cell r="E638" t="str">
            <v>405-5454366-4217942</v>
          </cell>
          <cell r="F638" t="str">
            <v>Blouse</v>
          </cell>
          <cell r="G638" t="str">
            <v>S</v>
          </cell>
          <cell r="H638">
            <v>1</v>
          </cell>
          <cell r="I638">
            <v>493</v>
          </cell>
          <cell r="J638">
            <v>530017</v>
          </cell>
        </row>
        <row r="639">
          <cell r="A639">
            <v>44656</v>
          </cell>
          <cell r="B639" t="str">
            <v>Shipped - Delivered to Buyer</v>
          </cell>
          <cell r="C639" t="str">
            <v>J0341</v>
          </cell>
          <cell r="D639" t="str">
            <v>J0341-DR-XXL</v>
          </cell>
          <cell r="E639" t="str">
            <v>407-0375021-2579515</v>
          </cell>
          <cell r="F639" t="str">
            <v>Western Dress</v>
          </cell>
          <cell r="G639" t="str">
            <v>XXL</v>
          </cell>
          <cell r="H639">
            <v>1</v>
          </cell>
          <cell r="I639">
            <v>791</v>
          </cell>
          <cell r="J639">
            <v>380005</v>
          </cell>
        </row>
        <row r="640">
          <cell r="A640">
            <v>44656</v>
          </cell>
          <cell r="B640" t="str">
            <v>Shipped - Delivered to Buyer</v>
          </cell>
          <cell r="C640" t="str">
            <v>J0295</v>
          </cell>
          <cell r="D640" t="str">
            <v>J0295-DR-XXL</v>
          </cell>
          <cell r="E640" t="str">
            <v>171-2558971-0496346</v>
          </cell>
          <cell r="F640" t="str">
            <v>Western Dress</v>
          </cell>
          <cell r="G640" t="str">
            <v>XXL</v>
          </cell>
          <cell r="H640">
            <v>1</v>
          </cell>
          <cell r="I640">
            <v>859</v>
          </cell>
          <cell r="J640">
            <v>560029</v>
          </cell>
        </row>
        <row r="641">
          <cell r="A641">
            <v>44656</v>
          </cell>
          <cell r="B641" t="str">
            <v>Shipped - Delivered to Buyer</v>
          </cell>
          <cell r="C641" t="str">
            <v>JNE3800</v>
          </cell>
          <cell r="D641" t="str">
            <v>JNE3800-KR-XXL</v>
          </cell>
          <cell r="E641" t="str">
            <v>403-6953148-9621136</v>
          </cell>
          <cell r="F641" t="str">
            <v>Western Dress</v>
          </cell>
          <cell r="G641" t="str">
            <v>XXL</v>
          </cell>
          <cell r="H641">
            <v>1</v>
          </cell>
          <cell r="I641">
            <v>724</v>
          </cell>
          <cell r="J641">
            <v>679334</v>
          </cell>
        </row>
        <row r="642">
          <cell r="A642">
            <v>44625</v>
          </cell>
          <cell r="B642" t="str">
            <v>Shipped - Delivered to Buyer</v>
          </cell>
          <cell r="C642" t="str">
            <v>JNE3870</v>
          </cell>
          <cell r="D642" t="str">
            <v>JNE3870-DR-XXXL</v>
          </cell>
          <cell r="E642" t="str">
            <v>171-5763601-9728309</v>
          </cell>
          <cell r="F642" t="str">
            <v>Western Dress</v>
          </cell>
          <cell r="G642" t="str">
            <v>3XL</v>
          </cell>
          <cell r="H642">
            <v>1</v>
          </cell>
          <cell r="I642">
            <v>677</v>
          </cell>
          <cell r="J642">
            <v>148023</v>
          </cell>
        </row>
        <row r="643">
          <cell r="A643">
            <v>44625</v>
          </cell>
          <cell r="B643" t="str">
            <v>Shipped - Delivered to Buyer</v>
          </cell>
          <cell r="C643" t="str">
            <v>J0306</v>
          </cell>
          <cell r="D643" t="str">
            <v>J0306-DR-L</v>
          </cell>
          <cell r="E643" t="str">
            <v>403-1098130-5391539</v>
          </cell>
          <cell r="F643" t="str">
            <v>Western Dress</v>
          </cell>
          <cell r="G643" t="str">
            <v>L</v>
          </cell>
          <cell r="H643">
            <v>1</v>
          </cell>
          <cell r="I643">
            <v>690</v>
          </cell>
          <cell r="J643">
            <v>700129</v>
          </cell>
        </row>
        <row r="644">
          <cell r="A644">
            <v>44597</v>
          </cell>
          <cell r="B644" t="str">
            <v>Shipped - Delivered to Buyer</v>
          </cell>
          <cell r="C644" t="str">
            <v>J0341</v>
          </cell>
          <cell r="D644" t="str">
            <v>J0341-DR-XL</v>
          </cell>
          <cell r="E644" t="str">
            <v>403-3301692-7200319</v>
          </cell>
          <cell r="F644" t="str">
            <v>Western Dress</v>
          </cell>
          <cell r="G644" t="str">
            <v>XL</v>
          </cell>
          <cell r="H644">
            <v>1</v>
          </cell>
          <cell r="I644">
            <v>743</v>
          </cell>
          <cell r="J644">
            <v>122001</v>
          </cell>
        </row>
        <row r="645">
          <cell r="A645">
            <v>44625</v>
          </cell>
          <cell r="B645" t="str">
            <v>Shipped - Delivered to Buyer</v>
          </cell>
          <cell r="C645" t="str">
            <v>J0341</v>
          </cell>
          <cell r="D645" t="str">
            <v>J0341-DR-XXL</v>
          </cell>
          <cell r="E645" t="str">
            <v>404-5109896-0989927</v>
          </cell>
          <cell r="F645" t="str">
            <v>Western Dress</v>
          </cell>
          <cell r="G645" t="str">
            <v>XXL</v>
          </cell>
          <cell r="H645">
            <v>1</v>
          </cell>
          <cell r="I645">
            <v>791</v>
          </cell>
          <cell r="J645">
            <v>410206</v>
          </cell>
        </row>
        <row r="646">
          <cell r="A646">
            <v>44597</v>
          </cell>
          <cell r="B646" t="str">
            <v>Shipped - Delivered to Buyer</v>
          </cell>
          <cell r="C646" t="str">
            <v>J0341</v>
          </cell>
          <cell r="D646" t="str">
            <v>J0341-DR-XL</v>
          </cell>
          <cell r="E646" t="str">
            <v>406-2684296-202223505</v>
          </cell>
          <cell r="F646" t="str">
            <v>Western Dress</v>
          </cell>
          <cell r="G646" t="str">
            <v>XL</v>
          </cell>
          <cell r="H646">
            <v>1</v>
          </cell>
          <cell r="I646">
            <v>743</v>
          </cell>
          <cell r="J646">
            <v>560099</v>
          </cell>
        </row>
        <row r="647">
          <cell r="A647">
            <v>44597</v>
          </cell>
          <cell r="B647" t="str">
            <v>Shipped - Delivered to Buyer</v>
          </cell>
          <cell r="C647" t="str">
            <v>J0341</v>
          </cell>
          <cell r="D647" t="str">
            <v>J0341-DR-XL</v>
          </cell>
          <cell r="E647" t="str">
            <v>404-6408067-5553939</v>
          </cell>
          <cell r="F647" t="str">
            <v>Western Dress</v>
          </cell>
          <cell r="G647" t="str">
            <v>XL</v>
          </cell>
          <cell r="H647">
            <v>1</v>
          </cell>
          <cell r="I647">
            <v>743</v>
          </cell>
          <cell r="J647">
            <v>530024</v>
          </cell>
        </row>
        <row r="648">
          <cell r="A648">
            <v>44625</v>
          </cell>
          <cell r="B648" t="str">
            <v>Shipped - Delivered to Buyer</v>
          </cell>
          <cell r="C648" t="str">
            <v>J0341</v>
          </cell>
          <cell r="D648" t="str">
            <v>J0341-DR-L</v>
          </cell>
          <cell r="E648" t="str">
            <v>406-0502002-4564361</v>
          </cell>
          <cell r="F648" t="str">
            <v>Western Dress</v>
          </cell>
          <cell r="G648" t="str">
            <v>L</v>
          </cell>
          <cell r="H648">
            <v>1</v>
          </cell>
          <cell r="I648">
            <v>743</v>
          </cell>
          <cell r="J648">
            <v>517102</v>
          </cell>
        </row>
        <row r="649">
          <cell r="A649">
            <v>44747</v>
          </cell>
          <cell r="B649" t="str">
            <v>Shipped - Delivered to Buyer</v>
          </cell>
          <cell r="C649" t="str">
            <v>JNE3800</v>
          </cell>
          <cell r="D649" t="str">
            <v>JNE3800-KR-XL</v>
          </cell>
          <cell r="E649" t="str">
            <v>406-4677577-1256326</v>
          </cell>
          <cell r="F649" t="str">
            <v>Western Dress</v>
          </cell>
          <cell r="G649" t="str">
            <v>XL</v>
          </cell>
          <cell r="H649">
            <v>1</v>
          </cell>
          <cell r="I649">
            <v>735</v>
          </cell>
          <cell r="J649">
            <v>643231</v>
          </cell>
        </row>
        <row r="650">
          <cell r="A650">
            <v>44625</v>
          </cell>
          <cell r="B650" t="str">
            <v>Shipped - Delivered to Buyer</v>
          </cell>
          <cell r="C650" t="str">
            <v>J0415</v>
          </cell>
          <cell r="D650" t="str">
            <v>J0415-DR-M</v>
          </cell>
          <cell r="E650" t="str">
            <v>407-0447657-9930727</v>
          </cell>
          <cell r="F650" t="str">
            <v>Western Dress</v>
          </cell>
          <cell r="G650" t="str">
            <v>M</v>
          </cell>
          <cell r="H650">
            <v>1</v>
          </cell>
          <cell r="I650">
            <v>899</v>
          </cell>
          <cell r="J650">
            <v>382425</v>
          </cell>
        </row>
        <row r="651">
          <cell r="A651">
            <v>44625</v>
          </cell>
          <cell r="B651" t="str">
            <v>Shipped - Delivered to Buyer</v>
          </cell>
          <cell r="C651" t="str">
            <v>J0306</v>
          </cell>
          <cell r="D651" t="str">
            <v>J0306-DR-S</v>
          </cell>
          <cell r="E651" t="str">
            <v>402-2079806-9047511</v>
          </cell>
          <cell r="F651" t="str">
            <v>Western Dress</v>
          </cell>
          <cell r="G651" t="str">
            <v>S</v>
          </cell>
          <cell r="H651">
            <v>1</v>
          </cell>
          <cell r="I651">
            <v>690</v>
          </cell>
          <cell r="J651">
            <v>533308</v>
          </cell>
        </row>
        <row r="652">
          <cell r="A652">
            <v>44625</v>
          </cell>
          <cell r="B652" t="str">
            <v>Shipped - Delivered to Buyer</v>
          </cell>
          <cell r="C652" t="str">
            <v>JNE3800</v>
          </cell>
          <cell r="D652" t="str">
            <v>JNE3800-KR-XXL</v>
          </cell>
          <cell r="E652" t="str">
            <v>407-7014853-7632301</v>
          </cell>
          <cell r="F652" t="str">
            <v>Western Dress</v>
          </cell>
          <cell r="G652" t="str">
            <v>XXL</v>
          </cell>
          <cell r="H652">
            <v>1</v>
          </cell>
          <cell r="I652">
            <v>724</v>
          </cell>
          <cell r="J652">
            <v>682037</v>
          </cell>
        </row>
        <row r="653">
          <cell r="A653">
            <v>44625</v>
          </cell>
          <cell r="B653" t="str">
            <v>Shipped - Delivered to Buyer</v>
          </cell>
          <cell r="C653" t="str">
            <v>JNE3881</v>
          </cell>
          <cell r="D653" t="str">
            <v>JNE3881-DR-XXXL</v>
          </cell>
          <cell r="E653" t="str">
            <v>407-6324697-1133143</v>
          </cell>
          <cell r="F653" t="str">
            <v>Western Dress</v>
          </cell>
          <cell r="G653" t="str">
            <v>3XL</v>
          </cell>
          <cell r="H653">
            <v>1</v>
          </cell>
          <cell r="I653">
            <v>825</v>
          </cell>
          <cell r="J653">
            <v>400702</v>
          </cell>
        </row>
        <row r="654">
          <cell r="A654">
            <v>44747</v>
          </cell>
          <cell r="B654" t="str">
            <v>Shipped - Delivered to Buyer</v>
          </cell>
          <cell r="C654" t="str">
            <v>JNE3798</v>
          </cell>
          <cell r="D654" t="str">
            <v>JNE3798-KR-XL</v>
          </cell>
          <cell r="E654" t="str">
            <v>407-7674414-1710710</v>
          </cell>
          <cell r="F654" t="str">
            <v>Western Dress</v>
          </cell>
          <cell r="G654" t="str">
            <v>XL</v>
          </cell>
          <cell r="H654">
            <v>1</v>
          </cell>
          <cell r="I654">
            <v>735</v>
          </cell>
          <cell r="J654">
            <v>683106</v>
          </cell>
        </row>
        <row r="655">
          <cell r="A655">
            <v>44625</v>
          </cell>
          <cell r="B655" t="str">
            <v>Shipped - Delivered to Buyer</v>
          </cell>
          <cell r="C655" t="str">
            <v>J0215</v>
          </cell>
          <cell r="D655" t="str">
            <v>J0215-BL-S</v>
          </cell>
          <cell r="E655" t="str">
            <v>407-1738930-7519559</v>
          </cell>
          <cell r="F655" t="str">
            <v>Blouse</v>
          </cell>
          <cell r="G655" t="str">
            <v>S</v>
          </cell>
          <cell r="H655">
            <v>1</v>
          </cell>
          <cell r="I655">
            <v>545</v>
          </cell>
          <cell r="J655">
            <v>785001</v>
          </cell>
        </row>
        <row r="656">
          <cell r="A656">
            <v>44625</v>
          </cell>
          <cell r="B656" t="str">
            <v>Shipped - Delivered to Buyer</v>
          </cell>
          <cell r="C656" t="str">
            <v>J0341</v>
          </cell>
          <cell r="D656" t="str">
            <v>J0341-DR-L</v>
          </cell>
          <cell r="E656" t="str">
            <v>406-0882694-7456321</v>
          </cell>
          <cell r="F656" t="str">
            <v>Western Dress</v>
          </cell>
          <cell r="G656" t="str">
            <v>L</v>
          </cell>
          <cell r="H656">
            <v>1</v>
          </cell>
          <cell r="I656">
            <v>743</v>
          </cell>
          <cell r="J656">
            <v>560078</v>
          </cell>
        </row>
        <row r="657">
          <cell r="A657">
            <v>44625</v>
          </cell>
          <cell r="B657" t="str">
            <v>Shipped - Delivered to Buyer</v>
          </cell>
          <cell r="C657" t="str">
            <v>JNE3798</v>
          </cell>
          <cell r="D657" t="str">
            <v>JNE3798-KR-L</v>
          </cell>
          <cell r="E657" t="str">
            <v>403-9028998-4903529</v>
          </cell>
          <cell r="F657" t="str">
            <v>Western Dress</v>
          </cell>
          <cell r="G657" t="str">
            <v>L</v>
          </cell>
          <cell r="H657">
            <v>1</v>
          </cell>
          <cell r="I657">
            <v>724</v>
          </cell>
          <cell r="J657">
            <v>500085</v>
          </cell>
        </row>
        <row r="658">
          <cell r="A658">
            <v>44625</v>
          </cell>
          <cell r="B658" t="str">
            <v>Shipped - Delivered to Buyer</v>
          </cell>
          <cell r="C658" t="str">
            <v>J0341</v>
          </cell>
          <cell r="D658" t="str">
            <v>J0341-DR-XXL</v>
          </cell>
          <cell r="E658" t="str">
            <v>404-7178086-9649140</v>
          </cell>
          <cell r="F658" t="str">
            <v>Western Dress</v>
          </cell>
          <cell r="G658" t="str">
            <v>XXL</v>
          </cell>
          <cell r="H658">
            <v>1</v>
          </cell>
          <cell r="I658">
            <v>791</v>
          </cell>
          <cell r="J658">
            <v>521108</v>
          </cell>
        </row>
        <row r="659">
          <cell r="A659">
            <v>44625</v>
          </cell>
          <cell r="B659" t="str">
            <v>Shipped - Delivered to Buyer</v>
          </cell>
          <cell r="C659" t="str">
            <v>J0243</v>
          </cell>
          <cell r="D659" t="str">
            <v>J0243-DR-L</v>
          </cell>
          <cell r="E659" t="str">
            <v>404-1216236-4601107</v>
          </cell>
          <cell r="F659" t="str">
            <v>Ethnic Dress</v>
          </cell>
          <cell r="G659" t="str">
            <v>L</v>
          </cell>
          <cell r="H659">
            <v>1</v>
          </cell>
          <cell r="I659">
            <v>999</v>
          </cell>
          <cell r="J659">
            <v>641046</v>
          </cell>
        </row>
        <row r="660">
          <cell r="A660">
            <v>44625</v>
          </cell>
          <cell r="B660" t="str">
            <v>Shipped - Delivered to Buyer</v>
          </cell>
          <cell r="C660" t="str">
            <v>J0341</v>
          </cell>
          <cell r="D660" t="str">
            <v>J0341-DR-XXL</v>
          </cell>
          <cell r="E660" t="str">
            <v>407-2883233-2581933</v>
          </cell>
          <cell r="F660" t="str">
            <v>Western Dress</v>
          </cell>
          <cell r="G660" t="str">
            <v>XXL</v>
          </cell>
          <cell r="H660">
            <v>1</v>
          </cell>
          <cell r="I660">
            <v>791</v>
          </cell>
          <cell r="J660">
            <v>201301</v>
          </cell>
        </row>
        <row r="661">
          <cell r="A661">
            <v>44625</v>
          </cell>
          <cell r="B661" t="str">
            <v>Shipped - Delivered to Buyer</v>
          </cell>
          <cell r="C661" t="str">
            <v>J0341</v>
          </cell>
          <cell r="D661" t="str">
            <v>J0341-DR-L</v>
          </cell>
          <cell r="E661" t="str">
            <v>406-2790457-2117114</v>
          </cell>
          <cell r="F661" t="str">
            <v>Western Dress</v>
          </cell>
          <cell r="G661" t="str">
            <v>L</v>
          </cell>
          <cell r="H661">
            <v>1</v>
          </cell>
          <cell r="I661">
            <v>743</v>
          </cell>
          <cell r="J661">
            <v>500089</v>
          </cell>
        </row>
        <row r="662">
          <cell r="A662">
            <v>44747</v>
          </cell>
          <cell r="B662" t="str">
            <v>Shipped - Delivered to Buyer</v>
          </cell>
          <cell r="C662" t="str">
            <v>JNE3798</v>
          </cell>
          <cell r="D662" t="str">
            <v>JNE3798-KR-XL</v>
          </cell>
          <cell r="E662" t="str">
            <v>405-202224525-4092369</v>
          </cell>
          <cell r="F662" t="str">
            <v>Western Dress</v>
          </cell>
          <cell r="G662" t="str">
            <v>XL</v>
          </cell>
          <cell r="H662">
            <v>1</v>
          </cell>
          <cell r="I662">
            <v>735</v>
          </cell>
          <cell r="J662">
            <v>590010</v>
          </cell>
        </row>
        <row r="663">
          <cell r="A663">
            <v>44625</v>
          </cell>
          <cell r="B663" t="str">
            <v>Shipped - Delivered to Buyer</v>
          </cell>
          <cell r="C663" t="str">
            <v>JNE3798</v>
          </cell>
          <cell r="D663" t="str">
            <v>JNE3798-KR-XXXL</v>
          </cell>
          <cell r="E663" t="str">
            <v>406-5993087-0537907</v>
          </cell>
          <cell r="F663" t="str">
            <v>Western Dress</v>
          </cell>
          <cell r="G663" t="str">
            <v>3XL</v>
          </cell>
          <cell r="H663">
            <v>1</v>
          </cell>
          <cell r="I663">
            <v>771</v>
          </cell>
          <cell r="J663">
            <v>609807</v>
          </cell>
        </row>
        <row r="664">
          <cell r="A664">
            <v>44625</v>
          </cell>
          <cell r="B664" t="str">
            <v>Shipped - Delivered to Buyer</v>
          </cell>
          <cell r="C664" t="str">
            <v>J0217</v>
          </cell>
          <cell r="D664" t="str">
            <v>J0217-BL-S</v>
          </cell>
          <cell r="E664" t="str">
            <v>408-5807021-0223566</v>
          </cell>
          <cell r="F664" t="str">
            <v>Blouse</v>
          </cell>
          <cell r="G664" t="str">
            <v>S</v>
          </cell>
          <cell r="H664">
            <v>1</v>
          </cell>
          <cell r="I664">
            <v>665</v>
          </cell>
          <cell r="J664">
            <v>245205</v>
          </cell>
        </row>
        <row r="665">
          <cell r="A665">
            <v>44625</v>
          </cell>
          <cell r="B665" t="str">
            <v>Shipped - Returned to Seller</v>
          </cell>
          <cell r="C665" t="str">
            <v>J0216</v>
          </cell>
          <cell r="D665" t="str">
            <v>J0216-BL-S</v>
          </cell>
          <cell r="E665" t="str">
            <v>405-0122146-0317907</v>
          </cell>
          <cell r="F665" t="str">
            <v>Blouse</v>
          </cell>
          <cell r="G665" t="str">
            <v>S</v>
          </cell>
          <cell r="H665">
            <v>1</v>
          </cell>
          <cell r="I665">
            <v>625</v>
          </cell>
          <cell r="J665">
            <v>845401</v>
          </cell>
        </row>
        <row r="666">
          <cell r="A666">
            <v>44625</v>
          </cell>
          <cell r="B666" t="str">
            <v>Shipped - Delivered to Buyer</v>
          </cell>
          <cell r="C666" t="str">
            <v>J0341</v>
          </cell>
          <cell r="D666" t="str">
            <v>J0341-DR-L</v>
          </cell>
          <cell r="E666" t="str">
            <v>402-0527602-0897905</v>
          </cell>
          <cell r="F666" t="str">
            <v>Western Dress</v>
          </cell>
          <cell r="G666" t="str">
            <v>L</v>
          </cell>
          <cell r="H666">
            <v>1</v>
          </cell>
          <cell r="I666">
            <v>743</v>
          </cell>
          <cell r="J666">
            <v>122018</v>
          </cell>
        </row>
        <row r="667">
          <cell r="A667">
            <v>44625</v>
          </cell>
          <cell r="B667" t="str">
            <v>Shipped - Delivered to Buyer</v>
          </cell>
          <cell r="C667" t="str">
            <v>JNE3881</v>
          </cell>
          <cell r="D667" t="str">
            <v>JNE3881-DR-L</v>
          </cell>
          <cell r="E667" t="str">
            <v>406-9306166-5533123</v>
          </cell>
          <cell r="F667" t="str">
            <v>Western Dress</v>
          </cell>
          <cell r="G667" t="str">
            <v>L</v>
          </cell>
          <cell r="H667">
            <v>1</v>
          </cell>
          <cell r="I667">
            <v>825</v>
          </cell>
          <cell r="J667">
            <v>576213</v>
          </cell>
        </row>
        <row r="668">
          <cell r="A668">
            <v>44625</v>
          </cell>
          <cell r="B668" t="str">
            <v>Shipped - Delivered to Buyer</v>
          </cell>
          <cell r="C668" t="str">
            <v>J0341</v>
          </cell>
          <cell r="D668" t="str">
            <v>J0341-DR-M</v>
          </cell>
          <cell r="E668" t="str">
            <v>403-3020212-0662757</v>
          </cell>
          <cell r="F668" t="str">
            <v>Western Dress</v>
          </cell>
          <cell r="G668" t="str">
            <v>M</v>
          </cell>
          <cell r="H668">
            <v>1</v>
          </cell>
          <cell r="I668">
            <v>743</v>
          </cell>
          <cell r="J668">
            <v>110064</v>
          </cell>
        </row>
        <row r="669">
          <cell r="A669">
            <v>44625</v>
          </cell>
          <cell r="B669" t="str">
            <v>Shipped - Delivered to Buyer</v>
          </cell>
          <cell r="C669" t="str">
            <v>JNE3710</v>
          </cell>
          <cell r="D669" t="str">
            <v>JNE3710-DR-XXL</v>
          </cell>
          <cell r="E669" t="str">
            <v>408-1112842-3581145</v>
          </cell>
          <cell r="F669" t="str">
            <v>Western Dress</v>
          </cell>
          <cell r="G669" t="str">
            <v>XXL</v>
          </cell>
          <cell r="H669">
            <v>1</v>
          </cell>
          <cell r="I669">
            <v>690</v>
          </cell>
          <cell r="J669">
            <v>752054</v>
          </cell>
        </row>
        <row r="670">
          <cell r="A670">
            <v>44901</v>
          </cell>
          <cell r="B670" t="str">
            <v>Shipped - Delivered to Buyer</v>
          </cell>
          <cell r="C670" t="str">
            <v>JNE3800</v>
          </cell>
          <cell r="D670" t="str">
            <v>JNE3800-KR-XL</v>
          </cell>
          <cell r="E670" t="str">
            <v>405-7324827-8361136</v>
          </cell>
          <cell r="F670" t="str">
            <v>Western Dress</v>
          </cell>
          <cell r="G670" t="str">
            <v>XL</v>
          </cell>
          <cell r="H670">
            <v>1</v>
          </cell>
          <cell r="I670">
            <v>735</v>
          </cell>
          <cell r="J670">
            <v>456001</v>
          </cell>
        </row>
        <row r="671">
          <cell r="A671">
            <v>44625</v>
          </cell>
          <cell r="B671" t="str">
            <v>Shipped - Delivered to Buyer</v>
          </cell>
          <cell r="C671" t="str">
            <v>J0341</v>
          </cell>
          <cell r="D671" t="str">
            <v>J0341-DR-M</v>
          </cell>
          <cell r="E671" t="str">
            <v>171-0144277-9139545</v>
          </cell>
          <cell r="F671" t="str">
            <v>Western Dress</v>
          </cell>
          <cell r="G671" t="str">
            <v>M</v>
          </cell>
          <cell r="H671">
            <v>1</v>
          </cell>
          <cell r="I671">
            <v>743</v>
          </cell>
          <cell r="J671">
            <v>370001</v>
          </cell>
        </row>
        <row r="672">
          <cell r="A672">
            <v>44625</v>
          </cell>
          <cell r="B672" t="str">
            <v>Shipped - Delivered to Buyer</v>
          </cell>
          <cell r="C672" t="str">
            <v>J0106</v>
          </cell>
          <cell r="D672" t="str">
            <v>J0106-KR-S</v>
          </cell>
          <cell r="E672" t="str">
            <v>171-1579769-1152313</v>
          </cell>
          <cell r="F672" t="str">
            <v>Western Dress</v>
          </cell>
          <cell r="G672" t="str">
            <v>S</v>
          </cell>
          <cell r="H672">
            <v>1</v>
          </cell>
          <cell r="I672">
            <v>999</v>
          </cell>
          <cell r="J672">
            <v>425413</v>
          </cell>
        </row>
        <row r="673">
          <cell r="A673">
            <v>44901</v>
          </cell>
          <cell r="B673" t="str">
            <v>Shipped - Delivered to Buyer</v>
          </cell>
          <cell r="C673" t="str">
            <v>JNE3798</v>
          </cell>
          <cell r="D673" t="str">
            <v>JNE3798-KR-XL</v>
          </cell>
          <cell r="E673" t="str">
            <v>408-7400457-0276325</v>
          </cell>
          <cell r="F673" t="str">
            <v>Western Dress</v>
          </cell>
          <cell r="G673" t="str">
            <v>XL</v>
          </cell>
          <cell r="H673">
            <v>1</v>
          </cell>
          <cell r="I673">
            <v>735</v>
          </cell>
          <cell r="J673">
            <v>605011</v>
          </cell>
        </row>
        <row r="674">
          <cell r="A674">
            <v>44901</v>
          </cell>
          <cell r="B674" t="str">
            <v>Shipped - Delivered to Buyer</v>
          </cell>
          <cell r="C674" t="str">
            <v>JNE3798</v>
          </cell>
          <cell r="D674" t="str">
            <v>JNE3798-KR-XL</v>
          </cell>
          <cell r="E674" t="str">
            <v>402-1232786-8702720</v>
          </cell>
          <cell r="F674" t="str">
            <v>Western Dress</v>
          </cell>
          <cell r="G674" t="str">
            <v>XL</v>
          </cell>
          <cell r="H674">
            <v>1</v>
          </cell>
          <cell r="I674">
            <v>735</v>
          </cell>
          <cell r="J674">
            <v>462022</v>
          </cell>
        </row>
        <row r="675">
          <cell r="A675">
            <v>44625</v>
          </cell>
          <cell r="B675" t="str">
            <v>Shipped - Delivered to Buyer</v>
          </cell>
          <cell r="C675" t="str">
            <v>J0341</v>
          </cell>
          <cell r="D675" t="str">
            <v>J0341-DR-M</v>
          </cell>
          <cell r="E675" t="str">
            <v>404-3842578-6877961</v>
          </cell>
          <cell r="F675" t="str">
            <v>Western Dress</v>
          </cell>
          <cell r="G675" t="str">
            <v>M</v>
          </cell>
          <cell r="H675">
            <v>1</v>
          </cell>
          <cell r="I675">
            <v>743</v>
          </cell>
          <cell r="J675">
            <v>388320</v>
          </cell>
        </row>
        <row r="676">
          <cell r="A676">
            <v>44625</v>
          </cell>
          <cell r="B676" t="str">
            <v>Shipped - Delivered to Buyer</v>
          </cell>
          <cell r="C676" t="str">
            <v>J0157</v>
          </cell>
          <cell r="D676" t="str">
            <v>J0157-DR-XXXL</v>
          </cell>
          <cell r="E676" t="str">
            <v>171-8727763-6081159</v>
          </cell>
          <cell r="F676" t="str">
            <v>Western Dress</v>
          </cell>
          <cell r="G676" t="str">
            <v>3XL</v>
          </cell>
          <cell r="H676">
            <v>1</v>
          </cell>
          <cell r="I676">
            <v>588</v>
          </cell>
          <cell r="J676">
            <v>506001</v>
          </cell>
        </row>
        <row r="677">
          <cell r="A677">
            <v>44625</v>
          </cell>
          <cell r="B677" t="str">
            <v>Shipped - Delivered to Buyer</v>
          </cell>
          <cell r="C677" t="str">
            <v>JNE3798</v>
          </cell>
          <cell r="D677" t="str">
            <v>JNE3798-KR-L</v>
          </cell>
          <cell r="E677" t="str">
            <v>408-3884762-7031551</v>
          </cell>
          <cell r="F677" t="str">
            <v>Western Dress</v>
          </cell>
          <cell r="G677" t="str">
            <v>L</v>
          </cell>
          <cell r="H677">
            <v>1</v>
          </cell>
          <cell r="I677">
            <v>724</v>
          </cell>
          <cell r="J677">
            <v>625020</v>
          </cell>
        </row>
        <row r="678">
          <cell r="A678">
            <v>44625</v>
          </cell>
          <cell r="B678" t="str">
            <v>Shipped - Delivered to Buyer</v>
          </cell>
          <cell r="C678" t="str">
            <v>J0216</v>
          </cell>
          <cell r="D678" t="str">
            <v>J0216-BL-XXL</v>
          </cell>
          <cell r="E678" t="str">
            <v>408-2109845-3685105</v>
          </cell>
          <cell r="F678" t="str">
            <v>Blouse</v>
          </cell>
          <cell r="G678" t="str">
            <v>XXL</v>
          </cell>
          <cell r="H678">
            <v>1</v>
          </cell>
          <cell r="I678">
            <v>625</v>
          </cell>
          <cell r="J678">
            <v>226019</v>
          </cell>
        </row>
        <row r="679">
          <cell r="A679">
            <v>44625</v>
          </cell>
          <cell r="B679" t="str">
            <v>Shipped - Delivered to Buyer</v>
          </cell>
          <cell r="C679" t="str">
            <v>J0341</v>
          </cell>
          <cell r="D679" t="str">
            <v>J0341-DR-M</v>
          </cell>
          <cell r="E679" t="str">
            <v>406-3574462-202273901</v>
          </cell>
          <cell r="F679" t="str">
            <v>Western Dress</v>
          </cell>
          <cell r="G679" t="str">
            <v>M</v>
          </cell>
          <cell r="H679">
            <v>1</v>
          </cell>
          <cell r="I679">
            <v>743</v>
          </cell>
          <cell r="J679">
            <v>110070</v>
          </cell>
        </row>
        <row r="680">
          <cell r="A680">
            <v>44625</v>
          </cell>
          <cell r="B680" t="str">
            <v>Shipped - Delivered to Buyer</v>
          </cell>
          <cell r="C680" t="str">
            <v>JNE3798</v>
          </cell>
          <cell r="D680" t="str">
            <v>JNE3798-KR-A-XXXL</v>
          </cell>
          <cell r="E680" t="str">
            <v>402-8942599-2434714</v>
          </cell>
          <cell r="F680" t="str">
            <v>Western Dress</v>
          </cell>
          <cell r="G680" t="str">
            <v>3XL</v>
          </cell>
          <cell r="H680">
            <v>1</v>
          </cell>
          <cell r="I680">
            <v>771</v>
          </cell>
          <cell r="J680">
            <v>603001</v>
          </cell>
        </row>
        <row r="681">
          <cell r="A681">
            <v>44625</v>
          </cell>
          <cell r="B681" t="str">
            <v>Shipped - Delivered to Buyer</v>
          </cell>
          <cell r="C681" t="str">
            <v>J0212</v>
          </cell>
          <cell r="D681" t="str">
            <v>J0212-DR-M</v>
          </cell>
          <cell r="E681" t="str">
            <v>404-9028082-202274742</v>
          </cell>
          <cell r="F681" t="str">
            <v>Ethnic Dress</v>
          </cell>
          <cell r="G681" t="str">
            <v>M</v>
          </cell>
          <cell r="H681">
            <v>1</v>
          </cell>
          <cell r="I681">
            <v>791</v>
          </cell>
          <cell r="J681">
            <v>384265</v>
          </cell>
        </row>
        <row r="682">
          <cell r="A682">
            <v>44625</v>
          </cell>
          <cell r="B682" t="str">
            <v>Shipped - Delivered to Buyer</v>
          </cell>
          <cell r="C682" t="str">
            <v>J0295</v>
          </cell>
          <cell r="D682" t="str">
            <v>J0295-DR-L</v>
          </cell>
          <cell r="E682" t="str">
            <v>406-3955867-2137961</v>
          </cell>
          <cell r="F682" t="str">
            <v>Western Dress</v>
          </cell>
          <cell r="G682" t="str">
            <v>L</v>
          </cell>
          <cell r="H682">
            <v>1</v>
          </cell>
          <cell r="I682">
            <v>807</v>
          </cell>
          <cell r="J682">
            <v>560102</v>
          </cell>
        </row>
        <row r="683">
          <cell r="A683">
            <v>44625</v>
          </cell>
          <cell r="B683" t="str">
            <v>Shipped - Delivered to Buyer</v>
          </cell>
          <cell r="C683" t="str">
            <v>J0341</v>
          </cell>
          <cell r="D683" t="str">
            <v>J0341-DR-L</v>
          </cell>
          <cell r="E683" t="str">
            <v>171-1965254-6471545</v>
          </cell>
          <cell r="F683" t="str">
            <v>Western Dress</v>
          </cell>
          <cell r="G683" t="str">
            <v>L</v>
          </cell>
          <cell r="H683">
            <v>1</v>
          </cell>
          <cell r="I683">
            <v>743</v>
          </cell>
          <cell r="J683">
            <v>600092</v>
          </cell>
        </row>
        <row r="684">
          <cell r="A684">
            <v>44625</v>
          </cell>
          <cell r="B684" t="str">
            <v>Shipped - Delivered to Buyer</v>
          </cell>
          <cell r="C684" t="str">
            <v>J0341</v>
          </cell>
          <cell r="D684" t="str">
            <v>J0341-DR-M</v>
          </cell>
          <cell r="E684" t="str">
            <v>406-1824062-3464361</v>
          </cell>
          <cell r="F684" t="str">
            <v>Western Dress</v>
          </cell>
          <cell r="G684" t="str">
            <v>M</v>
          </cell>
          <cell r="H684">
            <v>1</v>
          </cell>
          <cell r="I684">
            <v>743</v>
          </cell>
          <cell r="J684">
            <v>517325</v>
          </cell>
        </row>
        <row r="685">
          <cell r="A685">
            <v>44901</v>
          </cell>
          <cell r="B685" t="str">
            <v>Shipped - Delivered to Buyer</v>
          </cell>
          <cell r="C685" t="str">
            <v>JNE3798</v>
          </cell>
          <cell r="D685" t="str">
            <v>JNE3798-KR-XL</v>
          </cell>
          <cell r="E685" t="str">
            <v>406-0616113-7113154</v>
          </cell>
          <cell r="F685" t="str">
            <v>Western Dress</v>
          </cell>
          <cell r="G685" t="str">
            <v>XL</v>
          </cell>
          <cell r="H685">
            <v>1</v>
          </cell>
          <cell r="I685">
            <v>735</v>
          </cell>
          <cell r="J685">
            <v>695612</v>
          </cell>
        </row>
        <row r="686">
          <cell r="A686">
            <v>44597</v>
          </cell>
          <cell r="B686" t="str">
            <v>Shipped - Delivered to Buyer</v>
          </cell>
          <cell r="C686" t="str">
            <v>JNE3798</v>
          </cell>
          <cell r="D686" t="str">
            <v>JNE3798-KR-XXXL</v>
          </cell>
          <cell r="E686" t="str">
            <v>403-7717251-2138764</v>
          </cell>
          <cell r="F686" t="str">
            <v>Western Dress</v>
          </cell>
          <cell r="G686" t="str">
            <v>3XL</v>
          </cell>
          <cell r="H686">
            <v>1</v>
          </cell>
          <cell r="I686">
            <v>771</v>
          </cell>
          <cell r="J686">
            <v>530002</v>
          </cell>
        </row>
        <row r="687">
          <cell r="A687">
            <v>44597</v>
          </cell>
          <cell r="B687" t="str">
            <v>Shipped - Delivered to Buyer</v>
          </cell>
          <cell r="C687" t="str">
            <v>J0106</v>
          </cell>
          <cell r="D687" t="str">
            <v>J0106-KR-M</v>
          </cell>
          <cell r="E687" t="str">
            <v>407-7968965-1184311</v>
          </cell>
          <cell r="F687" t="str">
            <v>Western Dress</v>
          </cell>
          <cell r="G687" t="str">
            <v>M</v>
          </cell>
          <cell r="H687">
            <v>1</v>
          </cell>
          <cell r="I687">
            <v>999</v>
          </cell>
          <cell r="J687">
            <v>682041</v>
          </cell>
        </row>
        <row r="688">
          <cell r="A688">
            <v>44597</v>
          </cell>
          <cell r="B688" t="str">
            <v>Shipped - Delivered to Buyer</v>
          </cell>
          <cell r="C688" t="str">
            <v>J0341</v>
          </cell>
          <cell r="D688" t="str">
            <v>J0341-DR-M</v>
          </cell>
          <cell r="E688" t="str">
            <v>171-9773358-4882725</v>
          </cell>
          <cell r="F688" t="str">
            <v>Western Dress</v>
          </cell>
          <cell r="G688" t="str">
            <v>M</v>
          </cell>
          <cell r="H688">
            <v>1</v>
          </cell>
          <cell r="I688">
            <v>743</v>
          </cell>
          <cell r="J688">
            <v>147003</v>
          </cell>
        </row>
        <row r="689">
          <cell r="A689">
            <v>44597</v>
          </cell>
          <cell r="B689" t="str">
            <v>Shipped - Delivered to Buyer</v>
          </cell>
          <cell r="C689" t="str">
            <v>JNE3798</v>
          </cell>
          <cell r="D689" t="str">
            <v>JNE3798-KR-M</v>
          </cell>
          <cell r="E689" t="str">
            <v>402-7469379-4978736</v>
          </cell>
          <cell r="F689" t="str">
            <v>Western Dress</v>
          </cell>
          <cell r="G689" t="str">
            <v>M</v>
          </cell>
          <cell r="H689">
            <v>1</v>
          </cell>
          <cell r="I689">
            <v>724</v>
          </cell>
          <cell r="J689">
            <v>560072</v>
          </cell>
        </row>
        <row r="690">
          <cell r="A690">
            <v>44597</v>
          </cell>
          <cell r="B690" t="str">
            <v>Shipped - Delivered to Buyer</v>
          </cell>
          <cell r="C690" t="str">
            <v>JNE3800</v>
          </cell>
          <cell r="D690" t="str">
            <v>JNE3800-KR-XXL</v>
          </cell>
          <cell r="E690" t="str">
            <v>404-2332747-8442728</v>
          </cell>
          <cell r="F690" t="str">
            <v>Western Dress</v>
          </cell>
          <cell r="G690" t="str">
            <v>XXL</v>
          </cell>
          <cell r="H690">
            <v>1</v>
          </cell>
          <cell r="I690">
            <v>724</v>
          </cell>
          <cell r="J690">
            <v>500058</v>
          </cell>
        </row>
        <row r="691">
          <cell r="A691">
            <v>44597</v>
          </cell>
          <cell r="B691" t="str">
            <v>Shipped - Delivered to Buyer</v>
          </cell>
          <cell r="C691" t="str">
            <v>JNE3798</v>
          </cell>
          <cell r="D691" t="str">
            <v>JNE3798-KR-M</v>
          </cell>
          <cell r="E691" t="str">
            <v>405-9565820-0735568</v>
          </cell>
          <cell r="F691" t="str">
            <v>Western Dress</v>
          </cell>
          <cell r="G691" t="str">
            <v>M</v>
          </cell>
          <cell r="H691">
            <v>1</v>
          </cell>
          <cell r="I691">
            <v>724</v>
          </cell>
          <cell r="J691">
            <v>500084</v>
          </cell>
        </row>
        <row r="692">
          <cell r="A692">
            <v>44597</v>
          </cell>
          <cell r="B692" t="str">
            <v>Shipped - Delivered to Buyer</v>
          </cell>
          <cell r="C692" t="str">
            <v>J0220</v>
          </cell>
          <cell r="D692" t="str">
            <v>J0220-BL-L</v>
          </cell>
          <cell r="E692" t="str">
            <v>408-1018850-0669910</v>
          </cell>
          <cell r="F692" t="str">
            <v>Blouse</v>
          </cell>
          <cell r="G692" t="str">
            <v>L</v>
          </cell>
          <cell r="H692">
            <v>1</v>
          </cell>
          <cell r="I692">
            <v>625</v>
          </cell>
          <cell r="J692">
            <v>581308</v>
          </cell>
        </row>
        <row r="693">
          <cell r="A693">
            <v>44597</v>
          </cell>
          <cell r="B693" t="str">
            <v>Shipped - Delivered to Buyer</v>
          </cell>
          <cell r="C693" t="str">
            <v>JNE3798</v>
          </cell>
          <cell r="D693" t="str">
            <v>JNE3798-KR-M</v>
          </cell>
          <cell r="E693" t="str">
            <v>171-3543552-7227522</v>
          </cell>
          <cell r="F693" t="str">
            <v>Western Dress</v>
          </cell>
          <cell r="G693" t="str">
            <v>M</v>
          </cell>
          <cell r="H693">
            <v>1</v>
          </cell>
          <cell r="I693">
            <v>724</v>
          </cell>
          <cell r="J693">
            <v>121005</v>
          </cell>
        </row>
        <row r="694">
          <cell r="A694">
            <v>44597</v>
          </cell>
          <cell r="B694" t="str">
            <v>Shipped - Delivered to Buyer</v>
          </cell>
          <cell r="C694" t="str">
            <v>JNE3798</v>
          </cell>
          <cell r="D694" t="str">
            <v>JNE3798-KR-M</v>
          </cell>
          <cell r="E694" t="str">
            <v>407-1730007-9243523</v>
          </cell>
          <cell r="F694" t="str">
            <v>Western Dress</v>
          </cell>
          <cell r="G694" t="str">
            <v>M</v>
          </cell>
          <cell r="H694">
            <v>1</v>
          </cell>
          <cell r="I694">
            <v>724</v>
          </cell>
          <cell r="J694">
            <v>500010</v>
          </cell>
        </row>
        <row r="695">
          <cell r="A695">
            <v>44597</v>
          </cell>
          <cell r="B695" t="str">
            <v>Shipped - Delivered to Buyer</v>
          </cell>
          <cell r="C695" t="str">
            <v>J0005</v>
          </cell>
          <cell r="D695" t="str">
            <v>J0005-DR-L</v>
          </cell>
          <cell r="E695" t="str">
            <v>406-3347216-9407539</v>
          </cell>
          <cell r="F695" t="str">
            <v>Western Dress</v>
          </cell>
          <cell r="G695" t="str">
            <v>L</v>
          </cell>
          <cell r="H695">
            <v>1</v>
          </cell>
          <cell r="I695">
            <v>899</v>
          </cell>
          <cell r="J695">
            <v>403406</v>
          </cell>
        </row>
        <row r="696">
          <cell r="A696">
            <v>44901</v>
          </cell>
          <cell r="B696" t="str">
            <v>Shipped - Delivered to Buyer</v>
          </cell>
          <cell r="C696" t="str">
            <v>JNE3800</v>
          </cell>
          <cell r="D696" t="str">
            <v>JNE3800-KR-XL</v>
          </cell>
          <cell r="E696" t="str">
            <v>408-4840676-8013125</v>
          </cell>
          <cell r="F696" t="str">
            <v>Western Dress</v>
          </cell>
          <cell r="G696" t="str">
            <v>XL</v>
          </cell>
          <cell r="H696">
            <v>1</v>
          </cell>
          <cell r="I696">
            <v>735</v>
          </cell>
          <cell r="J696">
            <v>842002</v>
          </cell>
        </row>
        <row r="697">
          <cell r="A697">
            <v>44871</v>
          </cell>
          <cell r="B697" t="str">
            <v>Shipped - Delivered to Buyer</v>
          </cell>
          <cell r="C697" t="str">
            <v>JNE3800</v>
          </cell>
          <cell r="D697" t="str">
            <v>JNE3800-KR-XL</v>
          </cell>
          <cell r="E697" t="str">
            <v>403-3002876-9142761</v>
          </cell>
          <cell r="F697" t="str">
            <v>Western Dress</v>
          </cell>
          <cell r="G697" t="str">
            <v>XL</v>
          </cell>
          <cell r="H697">
            <v>1</v>
          </cell>
          <cell r="I697">
            <v>735</v>
          </cell>
          <cell r="J697">
            <v>700127</v>
          </cell>
        </row>
        <row r="698">
          <cell r="A698">
            <v>44597</v>
          </cell>
          <cell r="B698" t="str">
            <v>Shipped - Delivered to Buyer</v>
          </cell>
          <cell r="C698" t="str">
            <v>JNE3870</v>
          </cell>
          <cell r="D698" t="str">
            <v>JNE3870-DR-M</v>
          </cell>
          <cell r="E698" t="str">
            <v>403-3280875-7644346</v>
          </cell>
          <cell r="F698" t="str">
            <v>Western Dress</v>
          </cell>
          <cell r="G698" t="str">
            <v>M</v>
          </cell>
          <cell r="H698">
            <v>1</v>
          </cell>
          <cell r="I698">
            <v>677</v>
          </cell>
          <cell r="J698">
            <v>560078</v>
          </cell>
        </row>
        <row r="699">
          <cell r="A699">
            <v>44871</v>
          </cell>
          <cell r="B699" t="str">
            <v>Shipped - Delivered to Buyer</v>
          </cell>
          <cell r="C699" t="str">
            <v>JNE3798</v>
          </cell>
          <cell r="D699" t="str">
            <v>JNE3798-KR-XL</v>
          </cell>
          <cell r="E699" t="str">
            <v>403-3002876-9142761</v>
          </cell>
          <cell r="F699" t="str">
            <v>Western Dress</v>
          </cell>
          <cell r="G699" t="str">
            <v>XL</v>
          </cell>
          <cell r="H699">
            <v>1</v>
          </cell>
          <cell r="I699">
            <v>735</v>
          </cell>
          <cell r="J699">
            <v>700127</v>
          </cell>
        </row>
        <row r="700">
          <cell r="A700">
            <v>44597</v>
          </cell>
          <cell r="B700" t="str">
            <v>Shipped - Delivered to Buyer</v>
          </cell>
          <cell r="C700" t="str">
            <v>J0341</v>
          </cell>
          <cell r="D700" t="str">
            <v>J0341-DR-M</v>
          </cell>
          <cell r="E700" t="str">
            <v>404-5201352-2389905</v>
          </cell>
          <cell r="F700" t="str">
            <v>Western Dress</v>
          </cell>
          <cell r="G700" t="str">
            <v>M</v>
          </cell>
          <cell r="H700">
            <v>1</v>
          </cell>
          <cell r="I700">
            <v>743</v>
          </cell>
          <cell r="J700">
            <v>577004</v>
          </cell>
        </row>
        <row r="701">
          <cell r="A701">
            <v>44597</v>
          </cell>
          <cell r="B701" t="str">
            <v>Shipped - Delivered to Buyer</v>
          </cell>
          <cell r="C701" t="str">
            <v>J0339</v>
          </cell>
          <cell r="D701" t="str">
            <v>J0339-DR-XXL</v>
          </cell>
          <cell r="E701" t="str">
            <v>171-9446317-4592366</v>
          </cell>
          <cell r="F701" t="str">
            <v>Western Dress</v>
          </cell>
          <cell r="G701" t="str">
            <v>XXL</v>
          </cell>
          <cell r="H701">
            <v>1</v>
          </cell>
          <cell r="I701">
            <v>743</v>
          </cell>
          <cell r="J701">
            <v>560020</v>
          </cell>
        </row>
        <row r="702">
          <cell r="A702">
            <v>44597</v>
          </cell>
          <cell r="B702" t="str">
            <v>Shipped - Delivered to Buyer</v>
          </cell>
          <cell r="C702" t="str">
            <v>J0295</v>
          </cell>
          <cell r="D702" t="str">
            <v>J0295-DR-XXL</v>
          </cell>
          <cell r="E702" t="str">
            <v>405-0738869-1888303</v>
          </cell>
          <cell r="F702" t="str">
            <v>Western Dress</v>
          </cell>
          <cell r="G702" t="str">
            <v>XXL</v>
          </cell>
          <cell r="H702">
            <v>1</v>
          </cell>
          <cell r="I702">
            <v>859</v>
          </cell>
          <cell r="J702">
            <v>600028</v>
          </cell>
        </row>
        <row r="703">
          <cell r="A703">
            <v>44597</v>
          </cell>
          <cell r="B703" t="str">
            <v>Shipped - Delivered to Buyer</v>
          </cell>
          <cell r="C703" t="str">
            <v>J0401</v>
          </cell>
          <cell r="D703" t="str">
            <v>J0401-DR-L</v>
          </cell>
          <cell r="E703" t="str">
            <v>405-7797652-6349113</v>
          </cell>
          <cell r="F703" t="str">
            <v>Western Dress</v>
          </cell>
          <cell r="G703" t="str">
            <v>L</v>
          </cell>
          <cell r="H703">
            <v>1</v>
          </cell>
          <cell r="I703">
            <v>832</v>
          </cell>
          <cell r="J703">
            <v>700008</v>
          </cell>
        </row>
        <row r="704">
          <cell r="A704">
            <v>44597</v>
          </cell>
          <cell r="B704" t="str">
            <v>Shipped - Delivered to Buyer</v>
          </cell>
          <cell r="C704" t="str">
            <v>J0341</v>
          </cell>
          <cell r="D704" t="str">
            <v>J0341-DR-M</v>
          </cell>
          <cell r="E704" t="str">
            <v>403-1913747-4809928</v>
          </cell>
          <cell r="F704" t="str">
            <v>Western Dress</v>
          </cell>
          <cell r="G704" t="str">
            <v>M</v>
          </cell>
          <cell r="H704">
            <v>1</v>
          </cell>
          <cell r="I704">
            <v>743</v>
          </cell>
          <cell r="J704">
            <v>500060</v>
          </cell>
        </row>
        <row r="705">
          <cell r="A705">
            <v>44597</v>
          </cell>
          <cell r="B705" t="str">
            <v>Shipped - Delivered to Buyer</v>
          </cell>
          <cell r="C705" t="str">
            <v>J0341</v>
          </cell>
          <cell r="D705" t="str">
            <v>J0341-DR-M</v>
          </cell>
          <cell r="E705" t="str">
            <v>404-3414470-8867529</v>
          </cell>
          <cell r="F705" t="str">
            <v>Western Dress</v>
          </cell>
          <cell r="G705" t="str">
            <v>M</v>
          </cell>
          <cell r="H705">
            <v>1</v>
          </cell>
          <cell r="I705">
            <v>743</v>
          </cell>
          <cell r="J705">
            <v>380050</v>
          </cell>
        </row>
        <row r="706">
          <cell r="A706">
            <v>44597</v>
          </cell>
          <cell r="B706" t="str">
            <v>Shipped - Delivered to Buyer</v>
          </cell>
          <cell r="C706" t="str">
            <v>JNE3798</v>
          </cell>
          <cell r="D706" t="str">
            <v>JNE3798-KR-M</v>
          </cell>
          <cell r="E706" t="str">
            <v>405-4489745-1103569</v>
          </cell>
          <cell r="F706" t="str">
            <v>Western Dress</v>
          </cell>
          <cell r="G706" t="str">
            <v>M</v>
          </cell>
          <cell r="H706">
            <v>1</v>
          </cell>
          <cell r="I706">
            <v>724</v>
          </cell>
          <cell r="J706">
            <v>577519</v>
          </cell>
        </row>
        <row r="707">
          <cell r="A707">
            <v>44597</v>
          </cell>
          <cell r="B707" t="str">
            <v>Shipped - Returned to Seller</v>
          </cell>
          <cell r="C707" t="str">
            <v>JNE3798</v>
          </cell>
          <cell r="D707" t="str">
            <v>JNE3798-KR-M</v>
          </cell>
          <cell r="E707" t="str">
            <v>405-8939267-9746717</v>
          </cell>
          <cell r="F707" t="str">
            <v>Western Dress</v>
          </cell>
          <cell r="G707" t="str">
            <v>M</v>
          </cell>
          <cell r="H707">
            <v>1</v>
          </cell>
          <cell r="I707">
            <v>724</v>
          </cell>
          <cell r="J707">
            <v>700027</v>
          </cell>
        </row>
        <row r="708">
          <cell r="A708">
            <v>44597</v>
          </cell>
          <cell r="B708" t="str">
            <v>Shipped - Delivered to Buyer</v>
          </cell>
          <cell r="C708" t="str">
            <v>JNE3798</v>
          </cell>
          <cell r="D708" t="str">
            <v>JNE3798-KR-XXL</v>
          </cell>
          <cell r="E708" t="str">
            <v>406-8620062-1589128</v>
          </cell>
          <cell r="F708" t="str">
            <v>Western Dress</v>
          </cell>
          <cell r="G708" t="str">
            <v>XXL</v>
          </cell>
          <cell r="H708">
            <v>1</v>
          </cell>
          <cell r="I708">
            <v>724</v>
          </cell>
          <cell r="J708">
            <v>560064</v>
          </cell>
        </row>
        <row r="709">
          <cell r="A709">
            <v>44597</v>
          </cell>
          <cell r="B709" t="str">
            <v>Shipped - Delivered to Buyer</v>
          </cell>
          <cell r="C709" t="str">
            <v>JNE3798</v>
          </cell>
          <cell r="D709" t="str">
            <v>JNE3798-KR-XXXL</v>
          </cell>
          <cell r="E709" t="str">
            <v>407-2037175-5516323</v>
          </cell>
          <cell r="F709" t="str">
            <v>Western Dress</v>
          </cell>
          <cell r="G709" t="str">
            <v>3XL</v>
          </cell>
          <cell r="H709">
            <v>1</v>
          </cell>
          <cell r="I709">
            <v>771</v>
          </cell>
          <cell r="J709">
            <v>413001</v>
          </cell>
        </row>
        <row r="710">
          <cell r="A710">
            <v>44597</v>
          </cell>
          <cell r="B710" t="str">
            <v>Shipped - Delivered to Buyer</v>
          </cell>
          <cell r="C710" t="str">
            <v>JNE3800</v>
          </cell>
          <cell r="D710" t="str">
            <v>JNE3800-KR-A-XXXL</v>
          </cell>
          <cell r="E710" t="str">
            <v>402-202203636-8714756</v>
          </cell>
          <cell r="F710" t="str">
            <v>Western Dress</v>
          </cell>
          <cell r="G710" t="str">
            <v>3XL</v>
          </cell>
          <cell r="H710">
            <v>1</v>
          </cell>
          <cell r="I710">
            <v>771</v>
          </cell>
          <cell r="J710">
            <v>560079</v>
          </cell>
        </row>
        <row r="711">
          <cell r="A711">
            <v>44840</v>
          </cell>
          <cell r="B711" t="str">
            <v>Shipped - Returned to Seller</v>
          </cell>
          <cell r="C711" t="str">
            <v>JNE3798</v>
          </cell>
          <cell r="D711" t="str">
            <v>JNE3798-KR-XL</v>
          </cell>
          <cell r="E711" t="str">
            <v>407-8375002-6216314</v>
          </cell>
          <cell r="F711" t="str">
            <v>Western Dress</v>
          </cell>
          <cell r="G711" t="str">
            <v>XL</v>
          </cell>
          <cell r="H711">
            <v>1</v>
          </cell>
          <cell r="I711">
            <v>735</v>
          </cell>
          <cell r="J711">
            <v>700135</v>
          </cell>
        </row>
        <row r="712">
          <cell r="A712">
            <v>44597</v>
          </cell>
          <cell r="B712" t="str">
            <v>Shipped - Delivered to Buyer</v>
          </cell>
          <cell r="C712" t="str">
            <v>J0341</v>
          </cell>
          <cell r="D712" t="str">
            <v>J0341-DR-M</v>
          </cell>
          <cell r="E712" t="str">
            <v>407-4017759-2839533</v>
          </cell>
          <cell r="F712" t="str">
            <v>Western Dress</v>
          </cell>
          <cell r="G712" t="str">
            <v>M</v>
          </cell>
          <cell r="H712">
            <v>1</v>
          </cell>
          <cell r="I712">
            <v>743</v>
          </cell>
          <cell r="J712">
            <v>733143</v>
          </cell>
        </row>
        <row r="713">
          <cell r="A713">
            <v>44597</v>
          </cell>
          <cell r="B713" t="str">
            <v>Shipped - Delivered to Buyer</v>
          </cell>
          <cell r="C713" t="str">
            <v>JNE3798</v>
          </cell>
          <cell r="D713" t="str">
            <v>JNE3798-KR-M</v>
          </cell>
          <cell r="E713" t="str">
            <v>404-6081960-1633905</v>
          </cell>
          <cell r="F713" t="str">
            <v>Western Dress</v>
          </cell>
          <cell r="G713" t="str">
            <v>M</v>
          </cell>
          <cell r="H713">
            <v>1</v>
          </cell>
          <cell r="I713">
            <v>724</v>
          </cell>
          <cell r="J713">
            <v>411015</v>
          </cell>
        </row>
        <row r="714">
          <cell r="A714">
            <v>44840</v>
          </cell>
          <cell r="B714" t="str">
            <v>Shipped - Delivered to Buyer</v>
          </cell>
          <cell r="C714" t="str">
            <v>JNE3800</v>
          </cell>
          <cell r="D714" t="str">
            <v>JNE3800-KR-XL</v>
          </cell>
          <cell r="E714" t="str">
            <v>406-9650412-1819525</v>
          </cell>
          <cell r="F714" t="str">
            <v>Western Dress</v>
          </cell>
          <cell r="G714" t="str">
            <v>XL</v>
          </cell>
          <cell r="H714">
            <v>1</v>
          </cell>
          <cell r="I714">
            <v>735</v>
          </cell>
          <cell r="J714">
            <v>781022</v>
          </cell>
        </row>
        <row r="715">
          <cell r="A715">
            <v>44597</v>
          </cell>
          <cell r="B715" t="str">
            <v>Shipped - Delivered to Buyer</v>
          </cell>
          <cell r="C715" t="str">
            <v>J0341</v>
          </cell>
          <cell r="D715" t="str">
            <v>J0341-DR-M</v>
          </cell>
          <cell r="E715" t="str">
            <v>405-2926876-9808318</v>
          </cell>
          <cell r="F715" t="str">
            <v>Western Dress</v>
          </cell>
          <cell r="G715" t="str">
            <v>M</v>
          </cell>
          <cell r="H715">
            <v>1</v>
          </cell>
          <cell r="I715">
            <v>743</v>
          </cell>
          <cell r="J715">
            <v>560099</v>
          </cell>
        </row>
        <row r="716">
          <cell r="A716">
            <v>44810</v>
          </cell>
          <cell r="B716" t="str">
            <v>Shipped - Delivered to Buyer</v>
          </cell>
          <cell r="C716" t="str">
            <v>JNE3798</v>
          </cell>
          <cell r="D716" t="str">
            <v>JNE3798-KR-XL</v>
          </cell>
          <cell r="E716" t="str">
            <v>171-0774475-202264346</v>
          </cell>
          <cell r="F716" t="str">
            <v>Western Dress</v>
          </cell>
          <cell r="G716" t="str">
            <v>XL</v>
          </cell>
          <cell r="H716">
            <v>1</v>
          </cell>
          <cell r="I716">
            <v>735</v>
          </cell>
          <cell r="J716">
            <v>361001</v>
          </cell>
        </row>
        <row r="717">
          <cell r="A717">
            <v>44810</v>
          </cell>
          <cell r="B717" t="str">
            <v>Shipped - Delivered to Buyer</v>
          </cell>
          <cell r="C717" t="str">
            <v>JNE3798</v>
          </cell>
          <cell r="D717" t="str">
            <v>JNE3798-KR-XL</v>
          </cell>
          <cell r="E717" t="str">
            <v>403-6922099-5375521</v>
          </cell>
          <cell r="F717" t="str">
            <v>Western Dress</v>
          </cell>
          <cell r="G717" t="str">
            <v>XL</v>
          </cell>
          <cell r="H717">
            <v>1</v>
          </cell>
          <cell r="I717">
            <v>735</v>
          </cell>
          <cell r="J717">
            <v>440033</v>
          </cell>
        </row>
        <row r="718">
          <cell r="A718">
            <v>44597</v>
          </cell>
          <cell r="B718" t="str">
            <v>Shipped - Delivered to Buyer</v>
          </cell>
          <cell r="C718" t="str">
            <v>J0401</v>
          </cell>
          <cell r="D718" t="str">
            <v>J0401-DR-XS</v>
          </cell>
          <cell r="E718" t="str">
            <v>402-7572338-0769149</v>
          </cell>
          <cell r="F718" t="str">
            <v>Western Dress</v>
          </cell>
          <cell r="G718" t="str">
            <v>XS</v>
          </cell>
          <cell r="H718">
            <v>1</v>
          </cell>
          <cell r="I718">
            <v>885</v>
          </cell>
          <cell r="J718">
            <v>400055</v>
          </cell>
        </row>
        <row r="719">
          <cell r="A719">
            <v>44597</v>
          </cell>
          <cell r="B719" t="str">
            <v>Shipped - Delivered to Buyer</v>
          </cell>
          <cell r="C719" t="str">
            <v>J0332</v>
          </cell>
          <cell r="D719" t="str">
            <v>J0332-DR-XXXL</v>
          </cell>
          <cell r="E719" t="str">
            <v>404-5884733-3854714</v>
          </cell>
          <cell r="F719" t="str">
            <v>Western Dress</v>
          </cell>
          <cell r="G719" t="str">
            <v>3XL</v>
          </cell>
          <cell r="H719">
            <v>1</v>
          </cell>
          <cell r="I719">
            <v>699</v>
          </cell>
          <cell r="J719">
            <v>562157</v>
          </cell>
        </row>
        <row r="720">
          <cell r="A720">
            <v>44597</v>
          </cell>
          <cell r="B720" t="str">
            <v>Shipped - Delivered to Buyer</v>
          </cell>
          <cell r="C720" t="str">
            <v>J0341</v>
          </cell>
          <cell r="D720" t="str">
            <v>J0341-DR-M</v>
          </cell>
          <cell r="E720" t="str">
            <v>171-1164053-2984344</v>
          </cell>
          <cell r="F720" t="str">
            <v>Western Dress</v>
          </cell>
          <cell r="G720" t="str">
            <v>M</v>
          </cell>
          <cell r="H720">
            <v>1</v>
          </cell>
          <cell r="I720">
            <v>743</v>
          </cell>
          <cell r="J720">
            <v>577598</v>
          </cell>
        </row>
        <row r="721">
          <cell r="A721">
            <v>44597</v>
          </cell>
          <cell r="B721" t="str">
            <v>Shipped - Delivered to Buyer</v>
          </cell>
          <cell r="C721" t="str">
            <v>J0295</v>
          </cell>
          <cell r="D721" t="str">
            <v>J0295-DR-XXXL</v>
          </cell>
          <cell r="E721" t="str">
            <v>404-7672072-5954713</v>
          </cell>
          <cell r="F721" t="str">
            <v>Western Dress</v>
          </cell>
          <cell r="G721" t="str">
            <v>3XL</v>
          </cell>
          <cell r="H721">
            <v>1</v>
          </cell>
          <cell r="I721">
            <v>859</v>
          </cell>
          <cell r="J721">
            <v>400063</v>
          </cell>
        </row>
        <row r="722">
          <cell r="A722">
            <v>44597</v>
          </cell>
          <cell r="B722" t="str">
            <v>Shipped - Delivered to Buyer</v>
          </cell>
          <cell r="C722" t="str">
            <v>J0306</v>
          </cell>
          <cell r="D722" t="str">
            <v>J0306-DR-XXXL</v>
          </cell>
          <cell r="E722" t="str">
            <v>404-7672072-5954713</v>
          </cell>
          <cell r="F722" t="str">
            <v>Western Dress</v>
          </cell>
          <cell r="G722" t="str">
            <v>3XL</v>
          </cell>
          <cell r="H722">
            <v>1</v>
          </cell>
          <cell r="I722">
            <v>690</v>
          </cell>
          <cell r="J722">
            <v>400063</v>
          </cell>
        </row>
        <row r="723">
          <cell r="A723">
            <v>44597</v>
          </cell>
          <cell r="B723" t="str">
            <v>Shipped - Delivered to Buyer</v>
          </cell>
          <cell r="C723" t="str">
            <v>J0339</v>
          </cell>
          <cell r="D723" t="str">
            <v>J0339-DR-XXL</v>
          </cell>
          <cell r="E723" t="str">
            <v>407-6963137-4679561</v>
          </cell>
          <cell r="F723" t="str">
            <v>Western Dress</v>
          </cell>
          <cell r="G723" t="str">
            <v>XXL</v>
          </cell>
          <cell r="H723">
            <v>1</v>
          </cell>
          <cell r="I723">
            <v>743</v>
          </cell>
          <cell r="J723">
            <v>411037</v>
          </cell>
        </row>
        <row r="724">
          <cell r="A724">
            <v>44597</v>
          </cell>
          <cell r="B724" t="str">
            <v>Shipped - Delivered to Buyer</v>
          </cell>
          <cell r="C724" t="str">
            <v>J0212</v>
          </cell>
          <cell r="D724" t="str">
            <v>J0212-DR-XXXL</v>
          </cell>
          <cell r="E724" t="str">
            <v>405-8947940-2845113</v>
          </cell>
          <cell r="F724" t="str">
            <v>Ethnic Dress</v>
          </cell>
          <cell r="G724" t="str">
            <v>3XL</v>
          </cell>
          <cell r="H724">
            <v>1</v>
          </cell>
          <cell r="I724">
            <v>791</v>
          </cell>
          <cell r="J724">
            <v>400701</v>
          </cell>
        </row>
        <row r="725">
          <cell r="A725">
            <v>44597</v>
          </cell>
          <cell r="B725" t="str">
            <v>Shipped - Delivered to Buyer</v>
          </cell>
          <cell r="C725" t="str">
            <v>J0210</v>
          </cell>
          <cell r="D725" t="str">
            <v>J0210-DR-XXXL</v>
          </cell>
          <cell r="E725" t="str">
            <v>405-8947940-2845113</v>
          </cell>
          <cell r="F725" t="str">
            <v>Ethnic Dress</v>
          </cell>
          <cell r="G725" t="str">
            <v>3XL</v>
          </cell>
          <cell r="H725">
            <v>1</v>
          </cell>
          <cell r="I725">
            <v>783</v>
          </cell>
          <cell r="J725">
            <v>400701</v>
          </cell>
        </row>
        <row r="726">
          <cell r="A726">
            <v>44597</v>
          </cell>
          <cell r="B726" t="str">
            <v>Shipped - Delivered to Buyer</v>
          </cell>
          <cell r="C726" t="str">
            <v>J0341</v>
          </cell>
          <cell r="D726" t="str">
            <v>J0341-DR-M</v>
          </cell>
          <cell r="E726" t="str">
            <v>402-8219660-0033924</v>
          </cell>
          <cell r="F726" t="str">
            <v>Western Dress</v>
          </cell>
          <cell r="G726" t="str">
            <v>M</v>
          </cell>
          <cell r="H726">
            <v>1</v>
          </cell>
          <cell r="I726">
            <v>743</v>
          </cell>
          <cell r="J726">
            <v>416007</v>
          </cell>
        </row>
        <row r="727">
          <cell r="A727">
            <v>44597</v>
          </cell>
          <cell r="B727" t="str">
            <v>Shipped - Delivered to Buyer</v>
          </cell>
          <cell r="C727" t="str">
            <v>J0295</v>
          </cell>
          <cell r="D727" t="str">
            <v>J0295-DR-XXL</v>
          </cell>
          <cell r="E727" t="str">
            <v>171-4142404-0182710</v>
          </cell>
          <cell r="F727" t="str">
            <v>Western Dress</v>
          </cell>
          <cell r="G727" t="str">
            <v>XXL</v>
          </cell>
          <cell r="H727">
            <v>1</v>
          </cell>
          <cell r="I727">
            <v>859</v>
          </cell>
          <cell r="J727">
            <v>400605</v>
          </cell>
        </row>
        <row r="728">
          <cell r="A728">
            <v>44597</v>
          </cell>
          <cell r="B728" t="str">
            <v>Shipped - Delivered to Buyer</v>
          </cell>
          <cell r="C728" t="str">
            <v>JNE3800</v>
          </cell>
          <cell r="D728" t="str">
            <v>JNE3800-KR-XXL</v>
          </cell>
          <cell r="E728" t="str">
            <v>403-3324326-6622748</v>
          </cell>
          <cell r="F728" t="str">
            <v>Western Dress</v>
          </cell>
          <cell r="G728" t="str">
            <v>XXL</v>
          </cell>
          <cell r="H728">
            <v>1</v>
          </cell>
          <cell r="I728">
            <v>724</v>
          </cell>
          <cell r="J728">
            <v>122001</v>
          </cell>
        </row>
        <row r="729">
          <cell r="A729">
            <v>44597</v>
          </cell>
          <cell r="B729" t="str">
            <v>Shipped - Delivered to Buyer</v>
          </cell>
          <cell r="C729" t="str">
            <v>J0339</v>
          </cell>
          <cell r="D729" t="str">
            <v>J0339-DR-XXL</v>
          </cell>
          <cell r="E729" t="str">
            <v>404-6266581-1537925</v>
          </cell>
          <cell r="F729" t="str">
            <v>Western Dress</v>
          </cell>
          <cell r="G729" t="str">
            <v>XXL</v>
          </cell>
          <cell r="H729">
            <v>1</v>
          </cell>
          <cell r="I729">
            <v>743</v>
          </cell>
          <cell r="J729">
            <v>400703</v>
          </cell>
        </row>
        <row r="730">
          <cell r="A730">
            <v>44597</v>
          </cell>
          <cell r="B730" t="str">
            <v>Shipped - Delivered to Buyer</v>
          </cell>
          <cell r="C730" t="str">
            <v>J0339</v>
          </cell>
          <cell r="D730" t="str">
            <v>J0339-DR-XXL</v>
          </cell>
          <cell r="E730" t="str">
            <v>404-5698293-4437969</v>
          </cell>
          <cell r="F730" t="str">
            <v>Western Dress</v>
          </cell>
          <cell r="G730" t="str">
            <v>XXL</v>
          </cell>
          <cell r="H730">
            <v>1</v>
          </cell>
          <cell r="I730">
            <v>743</v>
          </cell>
          <cell r="J730">
            <v>571211</v>
          </cell>
        </row>
        <row r="731">
          <cell r="A731">
            <v>44779</v>
          </cell>
          <cell r="B731" t="str">
            <v>Shipped - Delivered to Buyer</v>
          </cell>
          <cell r="C731" t="str">
            <v>JNE3800</v>
          </cell>
          <cell r="D731" t="str">
            <v>JNE3800-KR-XL</v>
          </cell>
          <cell r="E731" t="str">
            <v>405-8260862-4615515</v>
          </cell>
          <cell r="F731" t="str">
            <v>Western Dress</v>
          </cell>
          <cell r="G731" t="str">
            <v>XL</v>
          </cell>
          <cell r="H731">
            <v>1</v>
          </cell>
          <cell r="I731">
            <v>735</v>
          </cell>
          <cell r="J731">
            <v>500089</v>
          </cell>
        </row>
        <row r="732">
          <cell r="A732">
            <v>44566</v>
          </cell>
          <cell r="B732" t="str">
            <v>Shipped - Delivered to Buyer</v>
          </cell>
          <cell r="C732" t="str">
            <v>JNE3800</v>
          </cell>
          <cell r="D732" t="str">
            <v>JNE3800-KR-L</v>
          </cell>
          <cell r="E732" t="str">
            <v>405-5913565-3410751</v>
          </cell>
          <cell r="F732" t="str">
            <v>Western Dress</v>
          </cell>
          <cell r="G732" t="str">
            <v>L</v>
          </cell>
          <cell r="H732">
            <v>1</v>
          </cell>
          <cell r="I732">
            <v>724</v>
          </cell>
          <cell r="J732">
            <v>457001</v>
          </cell>
        </row>
        <row r="733">
          <cell r="A733">
            <v>44566</v>
          </cell>
          <cell r="B733" t="str">
            <v>Shipped - Delivered to Buyer</v>
          </cell>
          <cell r="C733" t="str">
            <v>JNE3798</v>
          </cell>
          <cell r="D733" t="str">
            <v>JNE3798-KR-L</v>
          </cell>
          <cell r="E733" t="str">
            <v>405-5913565-3410751</v>
          </cell>
          <cell r="F733" t="str">
            <v>Western Dress</v>
          </cell>
          <cell r="G733" t="str">
            <v>L</v>
          </cell>
          <cell r="H733">
            <v>1</v>
          </cell>
          <cell r="I733">
            <v>724</v>
          </cell>
          <cell r="J733">
            <v>457001</v>
          </cell>
        </row>
        <row r="734">
          <cell r="A734">
            <v>44566</v>
          </cell>
          <cell r="B734" t="str">
            <v>Shipped - Delivered to Buyer</v>
          </cell>
          <cell r="C734" t="str">
            <v>JNE3881</v>
          </cell>
          <cell r="D734" t="str">
            <v>JNE3881-DR-XXXL</v>
          </cell>
          <cell r="E734" t="str">
            <v>171-0171858-1117152</v>
          </cell>
          <cell r="F734" t="str">
            <v>Western Dress</v>
          </cell>
          <cell r="G734" t="str">
            <v>3XL</v>
          </cell>
          <cell r="H734">
            <v>1</v>
          </cell>
          <cell r="I734">
            <v>825</v>
          </cell>
          <cell r="J734">
            <v>400081</v>
          </cell>
        </row>
        <row r="735">
          <cell r="A735">
            <v>44566</v>
          </cell>
          <cell r="B735" t="str">
            <v>Shipped - Delivered to Buyer</v>
          </cell>
          <cell r="C735" t="str">
            <v>JNE3710</v>
          </cell>
          <cell r="D735" t="str">
            <v>JNE3710-DR-M</v>
          </cell>
          <cell r="E735" t="str">
            <v>408-7687426-8849922</v>
          </cell>
          <cell r="F735" t="str">
            <v>Western Dress</v>
          </cell>
          <cell r="G735" t="str">
            <v>M</v>
          </cell>
          <cell r="H735">
            <v>1</v>
          </cell>
          <cell r="I735">
            <v>690</v>
          </cell>
          <cell r="J735">
            <v>600126</v>
          </cell>
        </row>
        <row r="736">
          <cell r="A736">
            <v>44566</v>
          </cell>
          <cell r="B736" t="str">
            <v>Shipped - Delivered to Buyer</v>
          </cell>
          <cell r="C736" t="str">
            <v>J0401</v>
          </cell>
          <cell r="D736" t="str">
            <v>J0401-DR-L</v>
          </cell>
          <cell r="E736" t="str">
            <v>403-7279810-9041903</v>
          </cell>
          <cell r="F736" t="str">
            <v>Western Dress</v>
          </cell>
          <cell r="G736" t="str">
            <v>L</v>
          </cell>
          <cell r="H736">
            <v>1</v>
          </cell>
          <cell r="I736">
            <v>832</v>
          </cell>
          <cell r="J736">
            <v>400062</v>
          </cell>
        </row>
        <row r="737">
          <cell r="A737">
            <v>44566</v>
          </cell>
          <cell r="B737" t="str">
            <v>Shipped - Delivered to Buyer</v>
          </cell>
          <cell r="C737" t="str">
            <v>J0335</v>
          </cell>
          <cell r="D737" t="str">
            <v>J0335-DR-XXXL</v>
          </cell>
          <cell r="E737" t="str">
            <v>408-3633226-8277908</v>
          </cell>
          <cell r="F737" t="str">
            <v>Western Dress</v>
          </cell>
          <cell r="G737" t="str">
            <v>3XL</v>
          </cell>
          <cell r="H737">
            <v>1</v>
          </cell>
          <cell r="I737">
            <v>859</v>
          </cell>
          <cell r="J737">
            <v>110017</v>
          </cell>
        </row>
        <row r="738">
          <cell r="A738">
            <v>44566</v>
          </cell>
          <cell r="B738" t="str">
            <v>Shipped - Delivered to Buyer</v>
          </cell>
          <cell r="C738" t="str">
            <v>J0335</v>
          </cell>
          <cell r="D738" t="str">
            <v>J0335-DR-XXL</v>
          </cell>
          <cell r="E738" t="str">
            <v>408-4481908-3581111</v>
          </cell>
          <cell r="F738" t="str">
            <v>Western Dress</v>
          </cell>
          <cell r="G738" t="str">
            <v>XXL</v>
          </cell>
          <cell r="H738">
            <v>1</v>
          </cell>
          <cell r="I738">
            <v>859</v>
          </cell>
          <cell r="J738">
            <v>110017</v>
          </cell>
        </row>
        <row r="739">
          <cell r="A739">
            <v>44566</v>
          </cell>
          <cell r="B739" t="str">
            <v>Shipped - Delivered to Buyer</v>
          </cell>
          <cell r="C739" t="str">
            <v>J0341</v>
          </cell>
          <cell r="D739" t="str">
            <v>J0341-DR-M</v>
          </cell>
          <cell r="E739" t="str">
            <v>403-5898827-8458720</v>
          </cell>
          <cell r="F739" t="str">
            <v>Western Dress</v>
          </cell>
          <cell r="G739" t="str">
            <v>M</v>
          </cell>
          <cell r="H739">
            <v>1</v>
          </cell>
          <cell r="I739">
            <v>791</v>
          </cell>
          <cell r="J739">
            <v>560043</v>
          </cell>
        </row>
        <row r="740">
          <cell r="A740">
            <v>44566</v>
          </cell>
          <cell r="B740" t="str">
            <v>Shipped - Delivered to Buyer</v>
          </cell>
          <cell r="C740" t="str">
            <v>JNE3881</v>
          </cell>
          <cell r="D740" t="str">
            <v>JNE3881-DR-XXXL</v>
          </cell>
          <cell r="E740" t="str">
            <v>402-0966586-4141902</v>
          </cell>
          <cell r="F740" t="str">
            <v>Western Dress</v>
          </cell>
          <cell r="G740" t="str">
            <v>3XL</v>
          </cell>
          <cell r="H740">
            <v>1</v>
          </cell>
          <cell r="I740">
            <v>825</v>
          </cell>
          <cell r="J740">
            <v>411001</v>
          </cell>
        </row>
        <row r="741">
          <cell r="A741">
            <v>44566</v>
          </cell>
          <cell r="B741" t="str">
            <v>Shipped - Delivered to Buyer</v>
          </cell>
          <cell r="C741" t="str">
            <v>J0332</v>
          </cell>
          <cell r="D741" t="str">
            <v>J0332-DR-XXL</v>
          </cell>
          <cell r="E741" t="str">
            <v>171-2610310-6489930</v>
          </cell>
          <cell r="F741" t="str">
            <v>Western Dress</v>
          </cell>
          <cell r="G741" t="str">
            <v>XXL</v>
          </cell>
          <cell r="H741">
            <v>1</v>
          </cell>
          <cell r="I741">
            <v>699</v>
          </cell>
          <cell r="J741">
            <v>201301</v>
          </cell>
        </row>
        <row r="742">
          <cell r="A742">
            <v>44779</v>
          </cell>
          <cell r="B742" t="str">
            <v>Shipped - Delivered to Buyer</v>
          </cell>
          <cell r="C742" t="str">
            <v>JNE3798</v>
          </cell>
          <cell r="D742" t="str">
            <v>JNE3798-KR-XL</v>
          </cell>
          <cell r="E742" t="str">
            <v>405-5120336-6038756</v>
          </cell>
          <cell r="F742" t="str">
            <v>Western Dress</v>
          </cell>
          <cell r="G742" t="str">
            <v>XL</v>
          </cell>
          <cell r="H742">
            <v>1</v>
          </cell>
          <cell r="I742">
            <v>735</v>
          </cell>
          <cell r="J742">
            <v>421302</v>
          </cell>
        </row>
        <row r="743">
          <cell r="A743">
            <v>44566</v>
          </cell>
          <cell r="B743" t="str">
            <v>Shipped - Delivered to Buyer</v>
          </cell>
          <cell r="C743" t="str">
            <v>JNE3710</v>
          </cell>
          <cell r="D743" t="str">
            <v>JNE3710-DR-M</v>
          </cell>
          <cell r="E743" t="str">
            <v>408-4575032-6182767</v>
          </cell>
          <cell r="F743" t="str">
            <v>Western Dress</v>
          </cell>
          <cell r="G743" t="str">
            <v>M</v>
          </cell>
          <cell r="H743">
            <v>1</v>
          </cell>
          <cell r="I743">
            <v>690</v>
          </cell>
          <cell r="J743">
            <v>500046</v>
          </cell>
        </row>
        <row r="744">
          <cell r="A744">
            <v>44566</v>
          </cell>
          <cell r="B744" t="str">
            <v>Shipped - Delivered to Buyer</v>
          </cell>
          <cell r="C744" t="str">
            <v>JNE3905</v>
          </cell>
          <cell r="D744" t="str">
            <v>JNE3905-DR-M</v>
          </cell>
          <cell r="E744" t="str">
            <v>402-7612915-9163508</v>
          </cell>
          <cell r="F744" t="str">
            <v>Western Dress</v>
          </cell>
          <cell r="G744" t="str">
            <v>M</v>
          </cell>
          <cell r="H744">
            <v>1</v>
          </cell>
          <cell r="I744">
            <v>869</v>
          </cell>
          <cell r="J744">
            <v>560100</v>
          </cell>
        </row>
        <row r="745">
          <cell r="A745">
            <v>44779</v>
          </cell>
          <cell r="B745" t="str">
            <v>Shipped - Delivered to Buyer</v>
          </cell>
          <cell r="C745" t="str">
            <v>JNE3798</v>
          </cell>
          <cell r="D745" t="str">
            <v>JNE3798-KR-XL</v>
          </cell>
          <cell r="E745" t="str">
            <v>407-4820606-6961140</v>
          </cell>
          <cell r="F745" t="str">
            <v>Western Dress</v>
          </cell>
          <cell r="G745" t="str">
            <v>XL</v>
          </cell>
          <cell r="H745">
            <v>1</v>
          </cell>
          <cell r="I745">
            <v>735</v>
          </cell>
          <cell r="J745">
            <v>208001</v>
          </cell>
        </row>
        <row r="746">
          <cell r="A746">
            <v>44566</v>
          </cell>
          <cell r="B746" t="str">
            <v>Shipped - Delivered to Buyer</v>
          </cell>
          <cell r="C746" t="str">
            <v>J0341</v>
          </cell>
          <cell r="D746" t="str">
            <v>J0341-DR-M</v>
          </cell>
          <cell r="E746" t="str">
            <v>404-2981256-2083530</v>
          </cell>
          <cell r="F746" t="str">
            <v>Western Dress</v>
          </cell>
          <cell r="G746" t="str">
            <v>M</v>
          </cell>
          <cell r="H746">
            <v>1</v>
          </cell>
          <cell r="I746">
            <v>791</v>
          </cell>
          <cell r="J746">
            <v>524341</v>
          </cell>
        </row>
        <row r="747">
          <cell r="A747">
            <v>44566</v>
          </cell>
          <cell r="B747" t="str">
            <v>Shipped - Delivered to Buyer</v>
          </cell>
          <cell r="C747" t="str">
            <v>J0335</v>
          </cell>
          <cell r="D747" t="str">
            <v>J0335-DR-XXXL</v>
          </cell>
          <cell r="E747" t="str">
            <v>402-7929899-2453964</v>
          </cell>
          <cell r="F747" t="str">
            <v>Western Dress</v>
          </cell>
          <cell r="G747" t="str">
            <v>3XL</v>
          </cell>
          <cell r="H747">
            <v>1</v>
          </cell>
          <cell r="I747">
            <v>859</v>
          </cell>
          <cell r="J747">
            <v>700019</v>
          </cell>
        </row>
        <row r="748">
          <cell r="A748">
            <v>44566</v>
          </cell>
          <cell r="B748" t="str">
            <v>Shipped - Delivered to Buyer</v>
          </cell>
          <cell r="C748" t="str">
            <v>JNE3798</v>
          </cell>
          <cell r="D748" t="str">
            <v>JNE3798-KR-L</v>
          </cell>
          <cell r="E748" t="str">
            <v>405-6061275-3253159</v>
          </cell>
          <cell r="F748" t="str">
            <v>Western Dress</v>
          </cell>
          <cell r="G748" t="str">
            <v>L</v>
          </cell>
          <cell r="H748">
            <v>1</v>
          </cell>
          <cell r="I748">
            <v>771</v>
          </cell>
          <cell r="J748">
            <v>628002</v>
          </cell>
        </row>
        <row r="749">
          <cell r="A749">
            <v>44566</v>
          </cell>
          <cell r="B749" t="str">
            <v>Shipped - Delivered to Buyer</v>
          </cell>
          <cell r="C749" t="str">
            <v>JNE3800</v>
          </cell>
          <cell r="D749" t="str">
            <v>JNE3800-KR-XXL</v>
          </cell>
          <cell r="E749" t="str">
            <v>402-7282311-7396350</v>
          </cell>
          <cell r="F749" t="str">
            <v>Western Dress</v>
          </cell>
          <cell r="G749" t="str">
            <v>XXL</v>
          </cell>
          <cell r="H749">
            <v>1</v>
          </cell>
          <cell r="I749">
            <v>771</v>
          </cell>
          <cell r="J749">
            <v>580023</v>
          </cell>
        </row>
        <row r="750">
          <cell r="A750">
            <v>44566</v>
          </cell>
          <cell r="B750" t="str">
            <v>Shipped - Delivered to Buyer</v>
          </cell>
          <cell r="C750" t="str">
            <v>JNE3881</v>
          </cell>
          <cell r="D750" t="str">
            <v>JNE3881-DR-M</v>
          </cell>
          <cell r="E750" t="str">
            <v>408-4249824-7357115</v>
          </cell>
          <cell r="F750" t="str">
            <v>Western Dress</v>
          </cell>
          <cell r="G750" t="str">
            <v>M</v>
          </cell>
          <cell r="H750">
            <v>1</v>
          </cell>
          <cell r="I750">
            <v>825</v>
          </cell>
          <cell r="J750">
            <v>403401</v>
          </cell>
        </row>
        <row r="751">
          <cell r="A751">
            <v>44566</v>
          </cell>
          <cell r="B751" t="str">
            <v>Shipped - Delivered to Buyer</v>
          </cell>
          <cell r="C751" t="str">
            <v>JNE3881</v>
          </cell>
          <cell r="D751" t="str">
            <v>JNE3881-DR-L</v>
          </cell>
          <cell r="E751" t="str">
            <v>408-4249824-7357115</v>
          </cell>
          <cell r="F751" t="str">
            <v>Western Dress</v>
          </cell>
          <cell r="G751" t="str">
            <v>L</v>
          </cell>
          <cell r="H751">
            <v>1</v>
          </cell>
          <cell r="I751">
            <v>825</v>
          </cell>
          <cell r="J751">
            <v>403401</v>
          </cell>
        </row>
        <row r="752">
          <cell r="A752">
            <v>44566</v>
          </cell>
          <cell r="B752" t="str">
            <v>Shipped - Delivered to Buyer</v>
          </cell>
          <cell r="C752" t="str">
            <v>J0341</v>
          </cell>
          <cell r="D752" t="str">
            <v>J0341-DR-M</v>
          </cell>
          <cell r="E752" t="str">
            <v>407-1742000-8805130</v>
          </cell>
          <cell r="F752" t="str">
            <v>Western Dress</v>
          </cell>
          <cell r="G752" t="str">
            <v>M</v>
          </cell>
          <cell r="H752">
            <v>1</v>
          </cell>
          <cell r="I752">
            <v>791</v>
          </cell>
          <cell r="J752">
            <v>607002</v>
          </cell>
        </row>
        <row r="753">
          <cell r="A753">
            <v>44566</v>
          </cell>
          <cell r="B753" t="str">
            <v>Shipped - Delivered to Buyer</v>
          </cell>
          <cell r="C753" t="str">
            <v>J0217</v>
          </cell>
          <cell r="D753" t="str">
            <v>J0217-BL-S</v>
          </cell>
          <cell r="E753" t="str">
            <v>403-0963753-3857121</v>
          </cell>
          <cell r="F753" t="str">
            <v>Blouse</v>
          </cell>
          <cell r="G753" t="str">
            <v>S</v>
          </cell>
          <cell r="H753">
            <v>1</v>
          </cell>
          <cell r="I753">
            <v>665</v>
          </cell>
          <cell r="J753">
            <v>302026</v>
          </cell>
        </row>
        <row r="754">
          <cell r="A754">
            <v>44779</v>
          </cell>
          <cell r="B754" t="str">
            <v>Shipped - Delivered to Buyer</v>
          </cell>
          <cell r="C754" t="str">
            <v>JNE3798</v>
          </cell>
          <cell r="D754" t="str">
            <v>JNE3798-KR-XL</v>
          </cell>
          <cell r="E754" t="str">
            <v>171-6977235-8766761</v>
          </cell>
          <cell r="F754" t="str">
            <v>Western Dress</v>
          </cell>
          <cell r="G754" t="str">
            <v>XL</v>
          </cell>
          <cell r="H754">
            <v>1</v>
          </cell>
          <cell r="I754">
            <v>735</v>
          </cell>
          <cell r="J754">
            <v>560098</v>
          </cell>
        </row>
        <row r="755">
          <cell r="A755">
            <v>44566</v>
          </cell>
          <cell r="B755" t="str">
            <v>Shipped - Delivered to Buyer</v>
          </cell>
          <cell r="C755" t="str">
            <v>JNE3800</v>
          </cell>
          <cell r="D755" t="str">
            <v>JNE3800-KR-XXL</v>
          </cell>
          <cell r="E755" t="str">
            <v>171-9793550-5997957</v>
          </cell>
          <cell r="F755" t="str">
            <v>Western Dress</v>
          </cell>
          <cell r="G755" t="str">
            <v>XXL</v>
          </cell>
          <cell r="H755">
            <v>1</v>
          </cell>
          <cell r="I755">
            <v>771</v>
          </cell>
          <cell r="J755">
            <v>711227</v>
          </cell>
        </row>
        <row r="756">
          <cell r="A756">
            <v>44566</v>
          </cell>
          <cell r="B756" t="str">
            <v>Shipped - Delivered to Buyer</v>
          </cell>
          <cell r="C756" t="str">
            <v>JNE3798</v>
          </cell>
          <cell r="D756" t="str">
            <v>JNE3798-KR-L</v>
          </cell>
          <cell r="E756" t="str">
            <v>408-0103032-6028344</v>
          </cell>
          <cell r="F756" t="str">
            <v>Western Dress</v>
          </cell>
          <cell r="G756" t="str">
            <v>L</v>
          </cell>
          <cell r="H756">
            <v>1</v>
          </cell>
          <cell r="I756">
            <v>771</v>
          </cell>
          <cell r="J756">
            <v>534004</v>
          </cell>
        </row>
        <row r="757">
          <cell r="A757">
            <v>44779</v>
          </cell>
          <cell r="B757" t="str">
            <v>Shipped - Returned to Seller</v>
          </cell>
          <cell r="C757" t="str">
            <v>JNE3798</v>
          </cell>
          <cell r="D757" t="str">
            <v>JNE3798-KR-XL</v>
          </cell>
          <cell r="E757" t="str">
            <v>408-2453639-8562749</v>
          </cell>
          <cell r="F757" t="str">
            <v>Western Dress</v>
          </cell>
          <cell r="G757" t="str">
            <v>XL</v>
          </cell>
          <cell r="H757">
            <v>1</v>
          </cell>
          <cell r="I757">
            <v>735</v>
          </cell>
          <cell r="J757">
            <v>410504</v>
          </cell>
        </row>
        <row r="758">
          <cell r="A758">
            <v>44566</v>
          </cell>
          <cell r="B758" t="str">
            <v>Shipped - Delivered to Buyer</v>
          </cell>
          <cell r="C758" t="str">
            <v>JNE3625</v>
          </cell>
          <cell r="D758" t="str">
            <v>JNE3625-DR-L</v>
          </cell>
          <cell r="E758" t="str">
            <v>402-7502781-4982716</v>
          </cell>
          <cell r="F758" t="str">
            <v>Western Dress</v>
          </cell>
          <cell r="G758" t="str">
            <v>L</v>
          </cell>
          <cell r="H758">
            <v>1</v>
          </cell>
          <cell r="I758">
            <v>453</v>
          </cell>
          <cell r="J758">
            <v>560015</v>
          </cell>
        </row>
        <row r="759">
          <cell r="A759">
            <v>44566</v>
          </cell>
          <cell r="B759" t="str">
            <v>Shipped - Delivered to Buyer</v>
          </cell>
          <cell r="C759" t="str">
            <v>J0339</v>
          </cell>
          <cell r="D759" t="str">
            <v>J0339-DR-XXL</v>
          </cell>
          <cell r="E759" t="str">
            <v>406-0134560-7514747</v>
          </cell>
          <cell r="F759" t="str">
            <v>Western Dress</v>
          </cell>
          <cell r="G759" t="str">
            <v>XXL</v>
          </cell>
          <cell r="H759">
            <v>1</v>
          </cell>
          <cell r="I759">
            <v>791</v>
          </cell>
          <cell r="J759">
            <v>122004</v>
          </cell>
        </row>
        <row r="760">
          <cell r="A760">
            <v>44566</v>
          </cell>
          <cell r="B760" t="str">
            <v>Shipped - Delivered to Buyer</v>
          </cell>
          <cell r="C760" t="str">
            <v>JNE3710</v>
          </cell>
          <cell r="D760" t="str">
            <v>JNE3710-DR-XXXL</v>
          </cell>
          <cell r="E760" t="str">
            <v>403-4208413-7433157</v>
          </cell>
          <cell r="F760" t="str">
            <v>Western Dress</v>
          </cell>
          <cell r="G760" t="str">
            <v>3XL</v>
          </cell>
          <cell r="H760">
            <v>1</v>
          </cell>
          <cell r="I760">
            <v>690</v>
          </cell>
          <cell r="J760">
            <v>141013</v>
          </cell>
        </row>
        <row r="761">
          <cell r="A761">
            <v>44779</v>
          </cell>
          <cell r="B761" t="str">
            <v>Shipped - Returned to Seller</v>
          </cell>
          <cell r="C761" t="str">
            <v>JNE3800</v>
          </cell>
          <cell r="D761" t="str">
            <v>JNE3800-KR-XL</v>
          </cell>
          <cell r="E761" t="str">
            <v>404-0273252-7325954</v>
          </cell>
          <cell r="F761" t="str">
            <v>Western Dress</v>
          </cell>
          <cell r="G761" t="str">
            <v>XL</v>
          </cell>
          <cell r="H761">
            <v>1</v>
          </cell>
          <cell r="I761">
            <v>735</v>
          </cell>
          <cell r="J761">
            <v>500020</v>
          </cell>
        </row>
        <row r="762">
          <cell r="A762">
            <v>44566</v>
          </cell>
          <cell r="B762" t="str">
            <v>Shipped - Delivered to Buyer</v>
          </cell>
          <cell r="C762" t="str">
            <v>J0152</v>
          </cell>
          <cell r="D762" t="str">
            <v>J0152-DR-XXL</v>
          </cell>
          <cell r="E762" t="str">
            <v>406-2595355-3937958</v>
          </cell>
          <cell r="F762" t="str">
            <v>Western Dress</v>
          </cell>
          <cell r="G762" t="str">
            <v>XXL</v>
          </cell>
          <cell r="H762">
            <v>1</v>
          </cell>
          <cell r="I762">
            <v>885</v>
          </cell>
          <cell r="J762">
            <v>533401</v>
          </cell>
        </row>
        <row r="763">
          <cell r="A763">
            <v>44566</v>
          </cell>
          <cell r="B763" t="str">
            <v>Shipped - Delivered to Buyer</v>
          </cell>
          <cell r="C763" t="str">
            <v>J0401</v>
          </cell>
          <cell r="D763" t="str">
            <v>J0401-DR-L</v>
          </cell>
          <cell r="E763" t="str">
            <v>406-1226580-5541119</v>
          </cell>
          <cell r="F763" t="str">
            <v>Western Dress</v>
          </cell>
          <cell r="G763" t="str">
            <v>L</v>
          </cell>
          <cell r="H763">
            <v>1</v>
          </cell>
          <cell r="I763">
            <v>885</v>
          </cell>
          <cell r="J763">
            <v>390009</v>
          </cell>
        </row>
        <row r="764">
          <cell r="A764">
            <v>44566</v>
          </cell>
          <cell r="B764" t="str">
            <v>Shipped - Delivered to Buyer</v>
          </cell>
          <cell r="C764" t="str">
            <v>JNE3706</v>
          </cell>
          <cell r="D764" t="str">
            <v>JNE3706-DR-XS</v>
          </cell>
          <cell r="E764" t="str">
            <v>404-7944133-5992302</v>
          </cell>
          <cell r="F764" t="str">
            <v>Western Dress</v>
          </cell>
          <cell r="G764" t="str">
            <v>XS</v>
          </cell>
          <cell r="H764">
            <v>1</v>
          </cell>
          <cell r="I764">
            <v>413</v>
          </cell>
          <cell r="J764">
            <v>742148</v>
          </cell>
        </row>
        <row r="765">
          <cell r="A765">
            <v>44566</v>
          </cell>
          <cell r="B765" t="str">
            <v>Shipped - Delivered to Buyer</v>
          </cell>
          <cell r="C765" t="str">
            <v>J0341</v>
          </cell>
          <cell r="D765" t="str">
            <v>J0341-DR-M</v>
          </cell>
          <cell r="E765" t="str">
            <v>405-1008719-0996337</v>
          </cell>
          <cell r="F765" t="str">
            <v>Western Dress</v>
          </cell>
          <cell r="G765" t="str">
            <v>M</v>
          </cell>
          <cell r="H765">
            <v>1</v>
          </cell>
          <cell r="I765">
            <v>791</v>
          </cell>
          <cell r="J765">
            <v>400051</v>
          </cell>
        </row>
        <row r="766">
          <cell r="A766">
            <v>44566</v>
          </cell>
          <cell r="B766" t="str">
            <v>Shipped - Delivered to Buyer</v>
          </cell>
          <cell r="C766" t="str">
            <v>JNE3798</v>
          </cell>
          <cell r="D766" t="str">
            <v>JNE3798-KR-L</v>
          </cell>
          <cell r="E766" t="str">
            <v>402-4309329-2537912</v>
          </cell>
          <cell r="F766" t="str">
            <v>Western Dress</v>
          </cell>
          <cell r="G766" t="str">
            <v>L</v>
          </cell>
          <cell r="H766">
            <v>1</v>
          </cell>
          <cell r="I766">
            <v>771</v>
          </cell>
          <cell r="J766">
            <v>743422</v>
          </cell>
        </row>
        <row r="767">
          <cell r="A767">
            <v>44748</v>
          </cell>
          <cell r="B767" t="str">
            <v>Shipped - Returned to Seller</v>
          </cell>
          <cell r="C767" t="str">
            <v>JNE3798</v>
          </cell>
          <cell r="D767" t="str">
            <v>JNE3798-KR-XL</v>
          </cell>
          <cell r="E767" t="str">
            <v>406-202202196-6325102</v>
          </cell>
          <cell r="F767" t="str">
            <v>Western Dress</v>
          </cell>
          <cell r="G767" t="str">
            <v>XL</v>
          </cell>
          <cell r="H767">
            <v>1</v>
          </cell>
          <cell r="I767">
            <v>735</v>
          </cell>
          <cell r="J767">
            <v>500019</v>
          </cell>
        </row>
        <row r="768">
          <cell r="A768">
            <v>44901</v>
          </cell>
          <cell r="B768" t="str">
            <v>Shipped - Delivered to Buyer</v>
          </cell>
          <cell r="C768" t="str">
            <v>JNE3869</v>
          </cell>
          <cell r="D768" t="str">
            <v>JNE3869-DR-M</v>
          </cell>
          <cell r="E768" t="str">
            <v>404-9334337-4545125</v>
          </cell>
          <cell r="F768" t="str">
            <v>Western Dress</v>
          </cell>
          <cell r="G768" t="str">
            <v>M</v>
          </cell>
          <cell r="H768">
            <v>1</v>
          </cell>
          <cell r="I768">
            <v>948</v>
          </cell>
          <cell r="J768">
            <v>680652</v>
          </cell>
        </row>
        <row r="769">
          <cell r="A769">
            <v>44901</v>
          </cell>
          <cell r="B769" t="str">
            <v>Shipped - Delivered to Buyer</v>
          </cell>
          <cell r="C769" t="str">
            <v>JNE3709</v>
          </cell>
          <cell r="D769" t="str">
            <v>JNE3709-DR-S</v>
          </cell>
          <cell r="E769" t="str">
            <v>171-3477628-5729928</v>
          </cell>
          <cell r="F769" t="str">
            <v>Western Dress</v>
          </cell>
          <cell r="G769" t="str">
            <v>S</v>
          </cell>
          <cell r="H769">
            <v>1</v>
          </cell>
          <cell r="I769">
            <v>792</v>
          </cell>
          <cell r="J769">
            <v>400605</v>
          </cell>
        </row>
        <row r="770">
          <cell r="A770">
            <v>44901</v>
          </cell>
          <cell r="B770" t="str">
            <v>Shipped - Delivered to Buyer</v>
          </cell>
          <cell r="C770" t="str">
            <v>JNE3800</v>
          </cell>
          <cell r="D770" t="str">
            <v>JNE3800-KR-A-XXXL</v>
          </cell>
          <cell r="E770" t="str">
            <v>403-4682204-3156367</v>
          </cell>
          <cell r="F770" t="str">
            <v>Western Dress</v>
          </cell>
          <cell r="G770" t="str">
            <v>3XL</v>
          </cell>
          <cell r="H770">
            <v>1</v>
          </cell>
          <cell r="I770">
            <v>725</v>
          </cell>
          <cell r="J770">
            <v>560025</v>
          </cell>
        </row>
        <row r="771">
          <cell r="A771">
            <v>44748</v>
          </cell>
          <cell r="B771" t="str">
            <v>Shipped - Delivered to Buyer</v>
          </cell>
          <cell r="C771" t="str">
            <v>JNE3798</v>
          </cell>
          <cell r="D771" t="str">
            <v>JNE3798-KR-XL</v>
          </cell>
          <cell r="E771" t="str">
            <v>406-9423965-2430722</v>
          </cell>
          <cell r="F771" t="str">
            <v>Western Dress</v>
          </cell>
          <cell r="G771" t="str">
            <v>XL</v>
          </cell>
          <cell r="H771">
            <v>1</v>
          </cell>
          <cell r="I771">
            <v>735</v>
          </cell>
          <cell r="J771">
            <v>400095</v>
          </cell>
        </row>
        <row r="772">
          <cell r="A772">
            <v>44901</v>
          </cell>
          <cell r="B772" t="str">
            <v>Shipped - Delivered to Buyer</v>
          </cell>
          <cell r="C772" t="str">
            <v>JNE3800</v>
          </cell>
          <cell r="D772" t="str">
            <v>JNE3800-KR-XXL</v>
          </cell>
          <cell r="E772" t="str">
            <v>402-9934979-8018709</v>
          </cell>
          <cell r="F772" t="str">
            <v>Western Dress</v>
          </cell>
          <cell r="G772" t="str">
            <v>XXL</v>
          </cell>
          <cell r="H772">
            <v>1</v>
          </cell>
          <cell r="I772">
            <v>735</v>
          </cell>
          <cell r="J772">
            <v>600052</v>
          </cell>
        </row>
        <row r="773">
          <cell r="A773">
            <v>44901</v>
          </cell>
          <cell r="B773" t="str">
            <v>Shipped - Delivered to Buyer</v>
          </cell>
          <cell r="C773" t="str">
            <v>J0341</v>
          </cell>
          <cell r="D773" t="str">
            <v>J0341-DR-L</v>
          </cell>
          <cell r="E773" t="str">
            <v>407-6582229-6312334</v>
          </cell>
          <cell r="F773" t="str">
            <v>Western Dress</v>
          </cell>
          <cell r="G773" t="str">
            <v>L</v>
          </cell>
          <cell r="H773">
            <v>1</v>
          </cell>
          <cell r="I773">
            <v>1168</v>
          </cell>
          <cell r="J773">
            <v>612002</v>
          </cell>
        </row>
        <row r="774">
          <cell r="A774">
            <v>44901</v>
          </cell>
          <cell r="B774" t="str">
            <v>Shipped - Delivered to Buyer</v>
          </cell>
          <cell r="C774" t="str">
            <v>J0005</v>
          </cell>
          <cell r="D774" t="str">
            <v>J0005-DR-M</v>
          </cell>
          <cell r="E774" t="str">
            <v>404-3601801-8433932</v>
          </cell>
          <cell r="F774" t="str">
            <v>Western Dress</v>
          </cell>
          <cell r="G774" t="str">
            <v>M</v>
          </cell>
          <cell r="H774">
            <v>1</v>
          </cell>
          <cell r="I774">
            <v>899</v>
          </cell>
          <cell r="J774">
            <v>273202</v>
          </cell>
        </row>
        <row r="775">
          <cell r="A775">
            <v>44901</v>
          </cell>
          <cell r="B775" t="str">
            <v>Shipped - Delivered to Buyer</v>
          </cell>
          <cell r="C775" t="str">
            <v>JNE3905</v>
          </cell>
          <cell r="D775" t="str">
            <v>JNE3905-DR-XXXL</v>
          </cell>
          <cell r="E775" t="str">
            <v>171-1114528-7785103</v>
          </cell>
          <cell r="F775" t="str">
            <v>Western Dress</v>
          </cell>
          <cell r="G775" t="str">
            <v>3XL</v>
          </cell>
          <cell r="H775">
            <v>1</v>
          </cell>
          <cell r="I775">
            <v>625</v>
          </cell>
          <cell r="J775">
            <v>400058</v>
          </cell>
        </row>
        <row r="776">
          <cell r="A776">
            <v>44901</v>
          </cell>
          <cell r="B776" t="str">
            <v>Shipped - Delivered to Buyer</v>
          </cell>
          <cell r="C776" t="str">
            <v>JNE3798</v>
          </cell>
          <cell r="D776" t="str">
            <v>JNE3798-KR-S</v>
          </cell>
          <cell r="E776" t="str">
            <v>403-1332699-6029966</v>
          </cell>
          <cell r="F776" t="str">
            <v>Western Dress</v>
          </cell>
          <cell r="G776" t="str">
            <v>S</v>
          </cell>
          <cell r="H776">
            <v>1</v>
          </cell>
          <cell r="I776">
            <v>771</v>
          </cell>
          <cell r="J776">
            <v>600097</v>
          </cell>
        </row>
        <row r="777">
          <cell r="A777">
            <v>44901</v>
          </cell>
          <cell r="B777" t="str">
            <v>Shipped - Delivered to Buyer</v>
          </cell>
          <cell r="C777" t="str">
            <v>JNE3800</v>
          </cell>
          <cell r="D777" t="str">
            <v>JNE3800-KR-A-L</v>
          </cell>
          <cell r="E777" t="str">
            <v>402-1901818-1951550</v>
          </cell>
          <cell r="F777" t="str">
            <v>Western Dress</v>
          </cell>
          <cell r="G777" t="str">
            <v>L</v>
          </cell>
          <cell r="H777">
            <v>1</v>
          </cell>
          <cell r="I777">
            <v>735</v>
          </cell>
          <cell r="J777">
            <v>411021</v>
          </cell>
        </row>
        <row r="778">
          <cell r="A778">
            <v>44901</v>
          </cell>
          <cell r="B778" t="str">
            <v>Shipped - Delivered to Buyer</v>
          </cell>
          <cell r="C778" t="str">
            <v>JNE3710</v>
          </cell>
          <cell r="D778" t="str">
            <v>JNE3710-DR-L</v>
          </cell>
          <cell r="E778" t="str">
            <v>402-3545611-8393945</v>
          </cell>
          <cell r="F778" t="str">
            <v>Western Dress</v>
          </cell>
          <cell r="G778" t="str">
            <v>L</v>
          </cell>
          <cell r="H778">
            <v>1</v>
          </cell>
          <cell r="I778">
            <v>690</v>
          </cell>
          <cell r="J778">
            <v>600099</v>
          </cell>
        </row>
        <row r="779">
          <cell r="A779">
            <v>44901</v>
          </cell>
          <cell r="B779" t="str">
            <v>Shipped - Delivered to Buyer</v>
          </cell>
          <cell r="C779" t="str">
            <v>JNE3798</v>
          </cell>
          <cell r="D779" t="str">
            <v>JNE3798-KR-XXXL</v>
          </cell>
          <cell r="E779" t="str">
            <v>403-8189894-2991527</v>
          </cell>
          <cell r="F779" t="str">
            <v>Western Dress</v>
          </cell>
          <cell r="G779" t="str">
            <v>3XL</v>
          </cell>
          <cell r="H779">
            <v>1</v>
          </cell>
          <cell r="I779">
            <v>725</v>
          </cell>
          <cell r="J779">
            <v>360004</v>
          </cell>
        </row>
        <row r="780">
          <cell r="A780">
            <v>44748</v>
          </cell>
          <cell r="B780" t="str">
            <v>Shipped - Delivered to Buyer</v>
          </cell>
          <cell r="C780" t="str">
            <v>JNE3798</v>
          </cell>
          <cell r="D780" t="str">
            <v>JNE3798-KR-XL</v>
          </cell>
          <cell r="E780" t="str">
            <v>408-3771800-4035561</v>
          </cell>
          <cell r="F780" t="str">
            <v>Western Dress</v>
          </cell>
          <cell r="G780" t="str">
            <v>XL</v>
          </cell>
          <cell r="H780">
            <v>1</v>
          </cell>
          <cell r="I780">
            <v>735</v>
          </cell>
          <cell r="J780">
            <v>600100</v>
          </cell>
        </row>
        <row r="781">
          <cell r="A781">
            <v>44901</v>
          </cell>
          <cell r="B781" t="str">
            <v>Shipped - Delivered to Buyer</v>
          </cell>
          <cell r="C781" t="str">
            <v>BL104</v>
          </cell>
          <cell r="D781" t="str">
            <v>BL104-M</v>
          </cell>
          <cell r="E781" t="str">
            <v>406-6747505-1381166</v>
          </cell>
          <cell r="F781" t="str">
            <v>Blouse</v>
          </cell>
          <cell r="G781" t="str">
            <v>M</v>
          </cell>
          <cell r="H781">
            <v>1</v>
          </cell>
          <cell r="I781">
            <v>493</v>
          </cell>
          <cell r="J781">
            <v>700047</v>
          </cell>
        </row>
        <row r="782">
          <cell r="A782">
            <v>44901</v>
          </cell>
          <cell r="B782" t="str">
            <v>Shipped - Delivered to Buyer</v>
          </cell>
          <cell r="C782" t="str">
            <v>JNE3905</v>
          </cell>
          <cell r="D782" t="str">
            <v>JNE3905-DR-L</v>
          </cell>
          <cell r="E782" t="str">
            <v>405-2414470-5994749</v>
          </cell>
          <cell r="F782" t="str">
            <v>Western Dress</v>
          </cell>
          <cell r="G782" t="str">
            <v>L</v>
          </cell>
          <cell r="H782">
            <v>1</v>
          </cell>
          <cell r="I782">
            <v>625</v>
          </cell>
          <cell r="J782">
            <v>400052</v>
          </cell>
        </row>
        <row r="783">
          <cell r="A783">
            <v>44901</v>
          </cell>
          <cell r="B783" t="str">
            <v>Shipped - Delivered to Buyer</v>
          </cell>
          <cell r="C783" t="str">
            <v>JNE3798</v>
          </cell>
          <cell r="D783" t="str">
            <v>JNE3798-KR-M</v>
          </cell>
          <cell r="E783" t="str">
            <v>403-0254325-5207528</v>
          </cell>
          <cell r="F783" t="str">
            <v>Western Dress</v>
          </cell>
          <cell r="G783" t="str">
            <v>M</v>
          </cell>
          <cell r="H783">
            <v>1</v>
          </cell>
          <cell r="I783">
            <v>735</v>
          </cell>
          <cell r="J783">
            <v>560043</v>
          </cell>
        </row>
        <row r="784">
          <cell r="A784">
            <v>44901</v>
          </cell>
          <cell r="B784" t="str">
            <v>Shipped - Delivered to Buyer</v>
          </cell>
          <cell r="C784" t="str">
            <v>JNE3798</v>
          </cell>
          <cell r="D784" t="str">
            <v>JNE3798-KR-L</v>
          </cell>
          <cell r="E784" t="str">
            <v>404-8063948-202231569</v>
          </cell>
          <cell r="F784" t="str">
            <v>Western Dress</v>
          </cell>
          <cell r="G784" t="str">
            <v>L</v>
          </cell>
          <cell r="H784">
            <v>1</v>
          </cell>
          <cell r="I784">
            <v>735</v>
          </cell>
          <cell r="J784">
            <v>800011</v>
          </cell>
        </row>
        <row r="785">
          <cell r="A785">
            <v>44687</v>
          </cell>
          <cell r="B785" t="str">
            <v>Shipped - Delivered to Buyer</v>
          </cell>
          <cell r="C785" t="str">
            <v>JNE3800</v>
          </cell>
          <cell r="D785" t="str">
            <v>JNE3800-KR-XL</v>
          </cell>
          <cell r="E785" t="str">
            <v>406-8840038-3145140</v>
          </cell>
          <cell r="F785" t="str">
            <v>Western Dress</v>
          </cell>
          <cell r="G785" t="str">
            <v>XL</v>
          </cell>
          <cell r="H785">
            <v>1</v>
          </cell>
          <cell r="I785">
            <v>735</v>
          </cell>
          <cell r="J785">
            <v>226016</v>
          </cell>
        </row>
        <row r="786">
          <cell r="A786">
            <v>44901</v>
          </cell>
          <cell r="B786" t="str">
            <v>Shipped - Delivered to Buyer</v>
          </cell>
          <cell r="C786" t="str">
            <v>JNE3905</v>
          </cell>
          <cell r="D786" t="str">
            <v>JNE3905-DR-XXXL</v>
          </cell>
          <cell r="E786" t="str">
            <v>403-2009851-4817933</v>
          </cell>
          <cell r="F786" t="str">
            <v>Western Dress</v>
          </cell>
          <cell r="G786" t="str">
            <v>3XL</v>
          </cell>
          <cell r="H786">
            <v>1</v>
          </cell>
          <cell r="I786">
            <v>625</v>
          </cell>
          <cell r="J786">
            <v>110078</v>
          </cell>
        </row>
        <row r="787">
          <cell r="A787">
            <v>44901</v>
          </cell>
          <cell r="B787" t="str">
            <v>Shipped - Delivered to Buyer</v>
          </cell>
          <cell r="C787" t="str">
            <v>JNE3798</v>
          </cell>
          <cell r="D787" t="str">
            <v>JNE3798-KR-L</v>
          </cell>
          <cell r="E787" t="str">
            <v>407-8215845-4720330</v>
          </cell>
          <cell r="F787" t="str">
            <v>Western Dress</v>
          </cell>
          <cell r="G787" t="str">
            <v>L</v>
          </cell>
          <cell r="H787">
            <v>1</v>
          </cell>
          <cell r="I787">
            <v>735</v>
          </cell>
          <cell r="J787">
            <v>600091</v>
          </cell>
        </row>
        <row r="788">
          <cell r="A788">
            <v>44687</v>
          </cell>
          <cell r="B788" t="str">
            <v>Shipped - Delivered to Buyer</v>
          </cell>
          <cell r="C788" t="str">
            <v>JNE3800</v>
          </cell>
          <cell r="D788" t="str">
            <v>JNE3800-KR-XL</v>
          </cell>
          <cell r="E788" t="str">
            <v>402-9453615-4129124</v>
          </cell>
          <cell r="F788" t="str">
            <v>Western Dress</v>
          </cell>
          <cell r="G788" t="str">
            <v>XL</v>
          </cell>
          <cell r="H788">
            <v>1</v>
          </cell>
          <cell r="I788">
            <v>735</v>
          </cell>
          <cell r="J788">
            <v>560076</v>
          </cell>
        </row>
        <row r="789">
          <cell r="A789">
            <v>44901</v>
          </cell>
          <cell r="B789" t="str">
            <v>Shipped - Delivered to Buyer</v>
          </cell>
          <cell r="C789" t="str">
            <v>JNE3798</v>
          </cell>
          <cell r="D789" t="str">
            <v>JNE3798-KR-L</v>
          </cell>
          <cell r="E789" t="str">
            <v>171-0630525-0842725</v>
          </cell>
          <cell r="F789" t="str">
            <v>Western Dress</v>
          </cell>
          <cell r="G789" t="str">
            <v>L</v>
          </cell>
          <cell r="H789">
            <v>1</v>
          </cell>
          <cell r="I789">
            <v>735</v>
          </cell>
          <cell r="J789">
            <v>400708</v>
          </cell>
        </row>
        <row r="790">
          <cell r="A790">
            <v>44657</v>
          </cell>
          <cell r="B790" t="str">
            <v>Shipped - Delivered to Buyer</v>
          </cell>
          <cell r="C790" t="str">
            <v>JNE3800</v>
          </cell>
          <cell r="D790" t="str">
            <v>JNE3800-KR-XL</v>
          </cell>
          <cell r="E790" t="str">
            <v>402-0346097-3559573</v>
          </cell>
          <cell r="F790" t="str">
            <v>Western Dress</v>
          </cell>
          <cell r="G790" t="str">
            <v>XL</v>
          </cell>
          <cell r="H790">
            <v>1</v>
          </cell>
          <cell r="I790">
            <v>735</v>
          </cell>
          <cell r="J790">
            <v>641035</v>
          </cell>
        </row>
        <row r="791">
          <cell r="A791">
            <v>44626</v>
          </cell>
          <cell r="B791" t="str">
            <v>Shipped - Delivered to Buyer</v>
          </cell>
          <cell r="C791" t="str">
            <v>JNE3800</v>
          </cell>
          <cell r="D791" t="str">
            <v>JNE3800-KR-XL</v>
          </cell>
          <cell r="E791" t="str">
            <v>406-0721876-7542705</v>
          </cell>
          <cell r="F791" t="str">
            <v>Western Dress</v>
          </cell>
          <cell r="G791" t="str">
            <v>XL</v>
          </cell>
          <cell r="H791">
            <v>1</v>
          </cell>
          <cell r="I791">
            <v>735</v>
          </cell>
          <cell r="J791">
            <v>560070</v>
          </cell>
        </row>
        <row r="792">
          <cell r="A792">
            <v>44901</v>
          </cell>
          <cell r="B792" t="str">
            <v>Shipped - Returned to Seller</v>
          </cell>
          <cell r="C792" t="str">
            <v>JNE3798</v>
          </cell>
          <cell r="D792" t="str">
            <v>JNE3798-KR-XXXL</v>
          </cell>
          <cell r="E792" t="str">
            <v>171-6639029-0595535</v>
          </cell>
          <cell r="F792" t="str">
            <v>Western Dress</v>
          </cell>
          <cell r="G792" t="str">
            <v>3XL</v>
          </cell>
          <cell r="H792">
            <v>1</v>
          </cell>
          <cell r="I792">
            <v>725</v>
          </cell>
          <cell r="J792">
            <v>756001</v>
          </cell>
        </row>
        <row r="793">
          <cell r="A793">
            <v>44901</v>
          </cell>
          <cell r="B793" t="str">
            <v>Shipped - Returned to Seller</v>
          </cell>
          <cell r="C793" t="str">
            <v>J0333</v>
          </cell>
          <cell r="D793" t="str">
            <v>J0333-DR-XXXL</v>
          </cell>
          <cell r="E793" t="str">
            <v>402-9661542-3097968</v>
          </cell>
          <cell r="F793" t="str">
            <v>Western Dress</v>
          </cell>
          <cell r="G793" t="str">
            <v>3XL</v>
          </cell>
          <cell r="H793">
            <v>1</v>
          </cell>
          <cell r="I793">
            <v>885</v>
          </cell>
          <cell r="J793">
            <v>500075</v>
          </cell>
        </row>
        <row r="794">
          <cell r="A794">
            <v>44901</v>
          </cell>
          <cell r="B794" t="str">
            <v>Shipped - Delivered to Buyer</v>
          </cell>
          <cell r="C794" t="str">
            <v>JNE3798</v>
          </cell>
          <cell r="D794" t="str">
            <v>JNE3798-KR-L</v>
          </cell>
          <cell r="E794" t="str">
            <v>406-2838893-7195567</v>
          </cell>
          <cell r="F794" t="str">
            <v>Western Dress</v>
          </cell>
          <cell r="G794" t="str">
            <v>L</v>
          </cell>
          <cell r="H794">
            <v>1</v>
          </cell>
          <cell r="I794">
            <v>735</v>
          </cell>
          <cell r="J794">
            <v>411033</v>
          </cell>
        </row>
        <row r="795">
          <cell r="A795">
            <v>44626</v>
          </cell>
          <cell r="B795" t="str">
            <v>Shipped - Delivered to Buyer</v>
          </cell>
          <cell r="C795" t="str">
            <v>JNE3800</v>
          </cell>
          <cell r="D795" t="str">
            <v>JNE3800-KR-XL</v>
          </cell>
          <cell r="E795" t="str">
            <v>402-4342424-3819513</v>
          </cell>
          <cell r="F795" t="str">
            <v>Western Dress</v>
          </cell>
          <cell r="G795" t="str">
            <v>XL</v>
          </cell>
          <cell r="H795">
            <v>1</v>
          </cell>
          <cell r="I795">
            <v>735</v>
          </cell>
          <cell r="J795">
            <v>226021</v>
          </cell>
        </row>
        <row r="796">
          <cell r="A796">
            <v>44901</v>
          </cell>
          <cell r="B796" t="str">
            <v>Shipped - Delivered to Buyer</v>
          </cell>
          <cell r="C796" t="str">
            <v>JNE3905</v>
          </cell>
          <cell r="D796" t="str">
            <v>JNE3905-DR-XXL</v>
          </cell>
          <cell r="E796" t="str">
            <v>404-3445216-2609959</v>
          </cell>
          <cell r="F796" t="str">
            <v>Western Dress</v>
          </cell>
          <cell r="G796" t="str">
            <v>XXL</v>
          </cell>
          <cell r="H796">
            <v>1</v>
          </cell>
          <cell r="I796">
            <v>625</v>
          </cell>
          <cell r="J796">
            <v>400068</v>
          </cell>
        </row>
        <row r="797">
          <cell r="A797">
            <v>44901</v>
          </cell>
          <cell r="B797" t="str">
            <v>Shipped - Delivered to Buyer</v>
          </cell>
          <cell r="C797" t="str">
            <v>JNE3905</v>
          </cell>
          <cell r="D797" t="str">
            <v>JNE3905-DR-XXL</v>
          </cell>
          <cell r="E797" t="str">
            <v>404-0103538-0087535</v>
          </cell>
          <cell r="F797" t="str">
            <v>Western Dress</v>
          </cell>
          <cell r="G797" t="str">
            <v>XXL</v>
          </cell>
          <cell r="H797">
            <v>1</v>
          </cell>
          <cell r="I797">
            <v>625</v>
          </cell>
          <cell r="J797">
            <v>360007</v>
          </cell>
        </row>
        <row r="798">
          <cell r="A798">
            <v>44626</v>
          </cell>
          <cell r="B798" t="str">
            <v>Shipped - Delivered to Buyer</v>
          </cell>
          <cell r="C798" t="str">
            <v>JNE3800</v>
          </cell>
          <cell r="D798" t="str">
            <v>JNE3800-KR-XL</v>
          </cell>
          <cell r="E798" t="str">
            <v>403-5286655-3171568</v>
          </cell>
          <cell r="F798" t="str">
            <v>Western Dress</v>
          </cell>
          <cell r="G798" t="str">
            <v>XL</v>
          </cell>
          <cell r="H798">
            <v>1</v>
          </cell>
          <cell r="I798">
            <v>735</v>
          </cell>
          <cell r="J798">
            <v>481661</v>
          </cell>
        </row>
        <row r="799">
          <cell r="A799">
            <v>44626</v>
          </cell>
          <cell r="B799" t="str">
            <v>Shipped - Returned to Seller</v>
          </cell>
          <cell r="C799" t="str">
            <v>JNE3800</v>
          </cell>
          <cell r="D799" t="str">
            <v>JNE3800-KR-XL</v>
          </cell>
          <cell r="E799" t="str">
            <v>405-5340355-4722715</v>
          </cell>
          <cell r="F799" t="str">
            <v>Western Dress</v>
          </cell>
          <cell r="G799" t="str">
            <v>XL</v>
          </cell>
          <cell r="H799">
            <v>1</v>
          </cell>
          <cell r="I799">
            <v>735</v>
          </cell>
          <cell r="J799">
            <v>600054</v>
          </cell>
        </row>
        <row r="800">
          <cell r="A800">
            <v>44598</v>
          </cell>
          <cell r="B800" t="str">
            <v>Shipped - Delivered to Buyer</v>
          </cell>
          <cell r="C800" t="str">
            <v>JNE3800</v>
          </cell>
          <cell r="D800" t="str">
            <v>JNE3800-KR-XL</v>
          </cell>
          <cell r="E800" t="str">
            <v>171-9738633-1753110</v>
          </cell>
          <cell r="F800" t="str">
            <v>Western Dress</v>
          </cell>
          <cell r="G800" t="str">
            <v>XL</v>
          </cell>
          <cell r="H800">
            <v>1</v>
          </cell>
          <cell r="I800">
            <v>735</v>
          </cell>
          <cell r="J800">
            <v>403501</v>
          </cell>
        </row>
        <row r="801">
          <cell r="A801">
            <v>44871</v>
          </cell>
          <cell r="B801" t="str">
            <v>Shipped - Delivered to Buyer</v>
          </cell>
          <cell r="C801" t="str">
            <v>JNE3798</v>
          </cell>
          <cell r="D801" t="str">
            <v>JNE3798-KR-M</v>
          </cell>
          <cell r="E801" t="str">
            <v>407-7649178-4413900</v>
          </cell>
          <cell r="F801" t="str">
            <v>Western Dress</v>
          </cell>
          <cell r="G801" t="str">
            <v>M</v>
          </cell>
          <cell r="H801">
            <v>1</v>
          </cell>
          <cell r="I801">
            <v>735</v>
          </cell>
          <cell r="J801">
            <v>502319</v>
          </cell>
        </row>
        <row r="802">
          <cell r="A802">
            <v>44871</v>
          </cell>
          <cell r="B802" t="str">
            <v>Shipped - Delivered to Buyer</v>
          </cell>
          <cell r="C802" t="str">
            <v>JNE3800</v>
          </cell>
          <cell r="D802" t="str">
            <v>JNE3800-KR-A-M</v>
          </cell>
          <cell r="E802" t="str">
            <v>407-7649178-4413900</v>
          </cell>
          <cell r="F802" t="str">
            <v>Western Dress</v>
          </cell>
          <cell r="G802" t="str">
            <v>M</v>
          </cell>
          <cell r="H802">
            <v>1</v>
          </cell>
          <cell r="I802">
            <v>725</v>
          </cell>
          <cell r="J802">
            <v>502319</v>
          </cell>
        </row>
        <row r="803">
          <cell r="A803">
            <v>44871</v>
          </cell>
          <cell r="B803" t="str">
            <v>Shipped - Returned to Seller</v>
          </cell>
          <cell r="C803" t="str">
            <v>JNE3709</v>
          </cell>
          <cell r="D803" t="str">
            <v>JNE3709-DR-S</v>
          </cell>
          <cell r="E803" t="str">
            <v>404-0974753-3554753</v>
          </cell>
          <cell r="F803" t="str">
            <v>Western Dress</v>
          </cell>
          <cell r="G803" t="str">
            <v>S</v>
          </cell>
          <cell r="H803">
            <v>1</v>
          </cell>
          <cell r="I803">
            <v>792</v>
          </cell>
          <cell r="J803">
            <v>626106</v>
          </cell>
        </row>
        <row r="804">
          <cell r="A804">
            <v>44871</v>
          </cell>
          <cell r="B804" t="str">
            <v>Shipped - Delivered to Buyer</v>
          </cell>
          <cell r="C804" t="str">
            <v>JNE3798</v>
          </cell>
          <cell r="D804" t="str">
            <v>JNE3798-KR-XXXL</v>
          </cell>
          <cell r="E804" t="str">
            <v>406-1364249-5041908</v>
          </cell>
          <cell r="F804" t="str">
            <v>Western Dress</v>
          </cell>
          <cell r="G804" t="str">
            <v>3XL</v>
          </cell>
          <cell r="H804">
            <v>1</v>
          </cell>
          <cell r="I804">
            <v>725</v>
          </cell>
          <cell r="J804">
            <v>711104</v>
          </cell>
        </row>
        <row r="805">
          <cell r="A805">
            <v>44871</v>
          </cell>
          <cell r="B805" t="str">
            <v>Shipped - Returned to Seller</v>
          </cell>
          <cell r="C805" t="str">
            <v>JNE3709</v>
          </cell>
          <cell r="D805" t="str">
            <v>JNE3709-DR-XXL</v>
          </cell>
          <cell r="E805" t="str">
            <v>405-7968418-5761924</v>
          </cell>
          <cell r="F805" t="str">
            <v>Western Dress</v>
          </cell>
          <cell r="G805" t="str">
            <v>XXL</v>
          </cell>
          <cell r="H805">
            <v>1</v>
          </cell>
          <cell r="I805">
            <v>792</v>
          </cell>
          <cell r="J805">
            <v>690531</v>
          </cell>
        </row>
        <row r="806">
          <cell r="A806">
            <v>44871</v>
          </cell>
          <cell r="B806" t="str">
            <v>Shipped - Delivered to Buyer</v>
          </cell>
          <cell r="C806" t="str">
            <v>JNE3800</v>
          </cell>
          <cell r="D806" t="str">
            <v>JNE3800-KR-A-XXL</v>
          </cell>
          <cell r="E806" t="str">
            <v>403-4295639-0207504</v>
          </cell>
          <cell r="F806" t="str">
            <v>Western Dress</v>
          </cell>
          <cell r="G806" t="str">
            <v>XXL</v>
          </cell>
          <cell r="H806">
            <v>1</v>
          </cell>
          <cell r="I806">
            <v>771</v>
          </cell>
          <cell r="J806">
            <v>560022</v>
          </cell>
        </row>
        <row r="807">
          <cell r="A807">
            <v>44871</v>
          </cell>
          <cell r="B807" t="str">
            <v>Shipped - Delivered to Buyer</v>
          </cell>
          <cell r="C807" t="str">
            <v>JNE3905</v>
          </cell>
          <cell r="D807" t="str">
            <v>JNE3905-DR-L</v>
          </cell>
          <cell r="E807" t="str">
            <v>408-5241776-0977924</v>
          </cell>
          <cell r="F807" t="str">
            <v>Western Dress</v>
          </cell>
          <cell r="G807" t="str">
            <v>L</v>
          </cell>
          <cell r="H807">
            <v>1</v>
          </cell>
          <cell r="I807">
            <v>625</v>
          </cell>
          <cell r="J807">
            <v>400078</v>
          </cell>
        </row>
        <row r="808">
          <cell r="A808">
            <v>44871</v>
          </cell>
          <cell r="B808" t="str">
            <v>Shipped - Delivered to Buyer</v>
          </cell>
          <cell r="C808" t="str">
            <v>J0157</v>
          </cell>
          <cell r="D808" t="str">
            <v>J0157-DR-S</v>
          </cell>
          <cell r="E808" t="str">
            <v>404-9834862-8636343</v>
          </cell>
          <cell r="F808" t="str">
            <v>Western Dress</v>
          </cell>
          <cell r="G808" t="str">
            <v>S</v>
          </cell>
          <cell r="H808">
            <v>1</v>
          </cell>
          <cell r="I808">
            <v>908</v>
          </cell>
          <cell r="J808">
            <v>800024</v>
          </cell>
        </row>
        <row r="809">
          <cell r="A809">
            <v>44871</v>
          </cell>
          <cell r="B809" t="str">
            <v>Shipped - Delivered to Buyer</v>
          </cell>
          <cell r="C809" t="str">
            <v>JNE3709</v>
          </cell>
          <cell r="D809" t="str">
            <v>JNE3709-DR-S</v>
          </cell>
          <cell r="E809" t="str">
            <v>171-1452392-2824304</v>
          </cell>
          <cell r="F809" t="str">
            <v>Western Dress</v>
          </cell>
          <cell r="G809" t="str">
            <v>S</v>
          </cell>
          <cell r="H809">
            <v>1</v>
          </cell>
          <cell r="I809">
            <v>792</v>
          </cell>
          <cell r="J809">
            <v>689626</v>
          </cell>
        </row>
        <row r="810">
          <cell r="A810">
            <v>44598</v>
          </cell>
          <cell r="B810" t="str">
            <v>Shipped - Delivered to Buyer</v>
          </cell>
          <cell r="C810" t="str">
            <v>JNE3798</v>
          </cell>
          <cell r="D810" t="str">
            <v>JNE3798-KR-XL</v>
          </cell>
          <cell r="E810" t="str">
            <v>407-7443919-5644306</v>
          </cell>
          <cell r="F810" t="str">
            <v>Western Dress</v>
          </cell>
          <cell r="G810" t="str">
            <v>XL</v>
          </cell>
          <cell r="H810">
            <v>1</v>
          </cell>
          <cell r="I810">
            <v>735</v>
          </cell>
          <cell r="J810">
            <v>570008</v>
          </cell>
        </row>
        <row r="811">
          <cell r="A811">
            <v>44871</v>
          </cell>
          <cell r="B811" t="str">
            <v>Shipped - Delivered to Buyer</v>
          </cell>
          <cell r="C811" t="str">
            <v>JNE3798</v>
          </cell>
          <cell r="D811" t="str">
            <v>JNE3798-KR-M</v>
          </cell>
          <cell r="E811" t="str">
            <v>171-9312008-2123563</v>
          </cell>
          <cell r="F811" t="str">
            <v>Western Dress</v>
          </cell>
          <cell r="G811" t="str">
            <v>M</v>
          </cell>
          <cell r="H811">
            <v>1</v>
          </cell>
          <cell r="I811">
            <v>735</v>
          </cell>
          <cell r="J811">
            <v>560083</v>
          </cell>
        </row>
        <row r="812">
          <cell r="A812">
            <v>44871</v>
          </cell>
          <cell r="B812" t="str">
            <v>Shipped - Delivered to Buyer</v>
          </cell>
          <cell r="C812" t="str">
            <v>JNE3798</v>
          </cell>
          <cell r="D812" t="str">
            <v>JNE3798-KR-S</v>
          </cell>
          <cell r="E812" t="str">
            <v>403-8742269-1693947</v>
          </cell>
          <cell r="F812" t="str">
            <v>Western Dress</v>
          </cell>
          <cell r="G812" t="str">
            <v>S</v>
          </cell>
          <cell r="H812">
            <v>1</v>
          </cell>
          <cell r="I812">
            <v>771</v>
          </cell>
          <cell r="J812">
            <v>683106</v>
          </cell>
        </row>
        <row r="813">
          <cell r="A813">
            <v>44871</v>
          </cell>
          <cell r="B813" t="str">
            <v>Shipped - Delivered to Buyer</v>
          </cell>
          <cell r="C813" t="str">
            <v>J0341</v>
          </cell>
          <cell r="D813" t="str">
            <v>J0341-DR-XXL</v>
          </cell>
          <cell r="E813" t="str">
            <v>408-1247386-2157109</v>
          </cell>
          <cell r="F813" t="str">
            <v>Western Dress</v>
          </cell>
          <cell r="G813" t="str">
            <v>XXL</v>
          </cell>
          <cell r="H813">
            <v>1</v>
          </cell>
          <cell r="I813">
            <v>1168</v>
          </cell>
          <cell r="J813">
            <v>500033</v>
          </cell>
        </row>
        <row r="814">
          <cell r="A814">
            <v>44871</v>
          </cell>
          <cell r="B814" t="str">
            <v>Shipped - Returned to Seller</v>
          </cell>
          <cell r="C814" t="str">
            <v>JNE3798</v>
          </cell>
          <cell r="D814" t="str">
            <v>JNE3798-KR-M</v>
          </cell>
          <cell r="E814" t="str">
            <v>404-3317335-6395525</v>
          </cell>
          <cell r="F814" t="str">
            <v>Western Dress</v>
          </cell>
          <cell r="G814" t="str">
            <v>M</v>
          </cell>
          <cell r="H814">
            <v>1</v>
          </cell>
          <cell r="I814">
            <v>735</v>
          </cell>
          <cell r="J814">
            <v>560097</v>
          </cell>
        </row>
        <row r="815">
          <cell r="A815">
            <v>44871</v>
          </cell>
          <cell r="B815" t="str">
            <v>Shipped - Delivered to Buyer</v>
          </cell>
          <cell r="C815" t="str">
            <v>JNE3905</v>
          </cell>
          <cell r="D815" t="str">
            <v>JNE3905-DR-XXXL</v>
          </cell>
          <cell r="E815" t="str">
            <v>405-6376780-1702759</v>
          </cell>
          <cell r="F815" t="str">
            <v>Western Dress</v>
          </cell>
          <cell r="G815" t="str">
            <v>3XL</v>
          </cell>
          <cell r="H815">
            <v>1</v>
          </cell>
          <cell r="I815">
            <v>625</v>
          </cell>
          <cell r="J815">
            <v>110078</v>
          </cell>
        </row>
        <row r="816">
          <cell r="A816">
            <v>44871</v>
          </cell>
          <cell r="B816" t="str">
            <v>Shipped - Delivered to Buyer</v>
          </cell>
          <cell r="C816" t="str">
            <v>JNE3798</v>
          </cell>
          <cell r="D816" t="str">
            <v>JNE3798-KR-M</v>
          </cell>
          <cell r="E816" t="str">
            <v>402-4542921-8005114</v>
          </cell>
          <cell r="F816" t="str">
            <v>Western Dress</v>
          </cell>
          <cell r="G816" t="str">
            <v>M</v>
          </cell>
          <cell r="H816">
            <v>1</v>
          </cell>
          <cell r="I816">
            <v>735</v>
          </cell>
          <cell r="J816">
            <v>685584</v>
          </cell>
        </row>
        <row r="817">
          <cell r="A817">
            <v>44871</v>
          </cell>
          <cell r="B817" t="str">
            <v>Shipped - Delivered to Buyer</v>
          </cell>
          <cell r="C817" t="str">
            <v>JNE3798</v>
          </cell>
          <cell r="D817" t="str">
            <v>JNE3798-KR-M</v>
          </cell>
          <cell r="E817" t="str">
            <v>404-2376006-4677950</v>
          </cell>
          <cell r="F817" t="str">
            <v>Western Dress</v>
          </cell>
          <cell r="G817" t="str">
            <v>M</v>
          </cell>
          <cell r="H817">
            <v>1</v>
          </cell>
          <cell r="I817">
            <v>735</v>
          </cell>
          <cell r="J817">
            <v>403601</v>
          </cell>
        </row>
        <row r="818">
          <cell r="A818">
            <v>44871</v>
          </cell>
          <cell r="B818" t="str">
            <v>Shipped - Delivered to Buyer</v>
          </cell>
          <cell r="C818" t="str">
            <v>J0005</v>
          </cell>
          <cell r="D818" t="str">
            <v>J0005-DR-M</v>
          </cell>
          <cell r="E818" t="str">
            <v>404-6559787-8905107</v>
          </cell>
          <cell r="F818" t="str">
            <v>Western Dress</v>
          </cell>
          <cell r="G818" t="str">
            <v>M</v>
          </cell>
          <cell r="H818">
            <v>1</v>
          </cell>
          <cell r="I818">
            <v>899</v>
          </cell>
          <cell r="J818">
            <v>201005</v>
          </cell>
        </row>
        <row r="819">
          <cell r="A819">
            <v>44871</v>
          </cell>
          <cell r="B819" t="str">
            <v>Shipped - Delivered to Buyer</v>
          </cell>
          <cell r="C819" t="str">
            <v>JNE3791</v>
          </cell>
          <cell r="D819" t="str">
            <v>JNE3791-DR-XXL</v>
          </cell>
          <cell r="E819" t="str">
            <v>404-3891368-7556317</v>
          </cell>
          <cell r="F819" t="str">
            <v>Ethnic Dress</v>
          </cell>
          <cell r="G819" t="str">
            <v>XXL</v>
          </cell>
          <cell r="H819">
            <v>1</v>
          </cell>
          <cell r="I819">
            <v>399</v>
          </cell>
          <cell r="J819">
            <v>400705</v>
          </cell>
        </row>
        <row r="820">
          <cell r="A820">
            <v>44567</v>
          </cell>
          <cell r="B820" t="str">
            <v>Shipped - Delivered to Buyer</v>
          </cell>
          <cell r="C820" t="str">
            <v>JNE3798</v>
          </cell>
          <cell r="D820" t="str">
            <v>JNE3798-KR-XL</v>
          </cell>
          <cell r="E820" t="str">
            <v>171-7173124-7979515</v>
          </cell>
          <cell r="F820" t="str">
            <v>Western Dress</v>
          </cell>
          <cell r="G820" t="str">
            <v>XL</v>
          </cell>
          <cell r="H820">
            <v>1</v>
          </cell>
          <cell r="I820">
            <v>735</v>
          </cell>
          <cell r="J820">
            <v>411057</v>
          </cell>
        </row>
        <row r="821">
          <cell r="A821">
            <v>44871</v>
          </cell>
          <cell r="B821" t="str">
            <v>Shipped - Delivered to Buyer</v>
          </cell>
          <cell r="C821" t="str">
            <v>J0341</v>
          </cell>
          <cell r="D821" t="str">
            <v>J0341-DR-M</v>
          </cell>
          <cell r="E821" t="str">
            <v>405-4311714-8296338</v>
          </cell>
          <cell r="F821" t="str">
            <v>Western Dress</v>
          </cell>
          <cell r="G821" t="str">
            <v>M</v>
          </cell>
          <cell r="H821">
            <v>1</v>
          </cell>
          <cell r="I821">
            <v>1168</v>
          </cell>
          <cell r="J821">
            <v>302012</v>
          </cell>
        </row>
        <row r="822">
          <cell r="A822">
            <v>44871</v>
          </cell>
          <cell r="B822" t="str">
            <v>Shipped - Returned to Seller</v>
          </cell>
          <cell r="C822" t="str">
            <v>JNE3798</v>
          </cell>
          <cell r="D822" t="str">
            <v>JNE3798-KR-L</v>
          </cell>
          <cell r="E822" t="str">
            <v>402-8949868-6186741</v>
          </cell>
          <cell r="F822" t="str">
            <v>Western Dress</v>
          </cell>
          <cell r="G822" t="str">
            <v>L</v>
          </cell>
          <cell r="H822">
            <v>1</v>
          </cell>
          <cell r="I822">
            <v>735</v>
          </cell>
          <cell r="J822">
            <v>500090</v>
          </cell>
        </row>
        <row r="823">
          <cell r="A823">
            <v>44871</v>
          </cell>
          <cell r="B823" t="str">
            <v>Shipped - Delivered to Buyer</v>
          </cell>
          <cell r="C823" t="str">
            <v>JNE3800</v>
          </cell>
          <cell r="D823" t="str">
            <v>JNE3800-KR-A-M</v>
          </cell>
          <cell r="E823" t="str">
            <v>405-0598615-5144324</v>
          </cell>
          <cell r="F823" t="str">
            <v>Western Dress</v>
          </cell>
          <cell r="G823" t="str">
            <v>M</v>
          </cell>
          <cell r="H823">
            <v>1</v>
          </cell>
          <cell r="I823">
            <v>725</v>
          </cell>
          <cell r="J823">
            <v>380009</v>
          </cell>
        </row>
        <row r="824">
          <cell r="A824">
            <v>44871</v>
          </cell>
          <cell r="B824" t="str">
            <v>Shipped - Delivered to Buyer</v>
          </cell>
          <cell r="C824" t="str">
            <v>JNE3798</v>
          </cell>
          <cell r="D824" t="str">
            <v>JNE3798-KR-L</v>
          </cell>
          <cell r="E824" t="str">
            <v>403-0151001-6841953</v>
          </cell>
          <cell r="F824" t="str">
            <v>Western Dress</v>
          </cell>
          <cell r="G824" t="str">
            <v>L</v>
          </cell>
          <cell r="H824">
            <v>1</v>
          </cell>
          <cell r="I824">
            <v>735</v>
          </cell>
          <cell r="J824">
            <v>181202</v>
          </cell>
        </row>
        <row r="825">
          <cell r="A825">
            <v>44871</v>
          </cell>
          <cell r="B825" t="str">
            <v>Shipped - Delivered to Buyer</v>
          </cell>
          <cell r="C825" t="str">
            <v>JNE3798</v>
          </cell>
          <cell r="D825" t="str">
            <v>JNE3798-KR-M</v>
          </cell>
          <cell r="E825" t="str">
            <v>402-7922727-2468354</v>
          </cell>
          <cell r="F825" t="str">
            <v>Western Dress</v>
          </cell>
          <cell r="G825" t="str">
            <v>M</v>
          </cell>
          <cell r="H825">
            <v>1</v>
          </cell>
          <cell r="I825">
            <v>735</v>
          </cell>
          <cell r="J825">
            <v>560068</v>
          </cell>
        </row>
        <row r="826">
          <cell r="A826">
            <v>44871</v>
          </cell>
          <cell r="B826" t="str">
            <v>Shipped - Delivered to Buyer</v>
          </cell>
          <cell r="C826" t="str">
            <v>JNE3798</v>
          </cell>
          <cell r="D826" t="str">
            <v>JNE3798-KR-L</v>
          </cell>
          <cell r="E826" t="str">
            <v>403-2750298-5011506</v>
          </cell>
          <cell r="F826" t="str">
            <v>Western Dress</v>
          </cell>
          <cell r="G826" t="str">
            <v>L</v>
          </cell>
          <cell r="H826">
            <v>1</v>
          </cell>
          <cell r="I826">
            <v>735</v>
          </cell>
          <cell r="J826">
            <v>517002</v>
          </cell>
        </row>
        <row r="827">
          <cell r="A827">
            <v>44871</v>
          </cell>
          <cell r="B827" t="str">
            <v>Shipped - Delivered to Buyer</v>
          </cell>
          <cell r="C827" t="str">
            <v>J0341</v>
          </cell>
          <cell r="D827" t="str">
            <v>J0341-DR-S</v>
          </cell>
          <cell r="E827" t="str">
            <v>405-9848715-7705966</v>
          </cell>
          <cell r="F827" t="str">
            <v>Western Dress</v>
          </cell>
          <cell r="G827" t="str">
            <v>S</v>
          </cell>
          <cell r="H827">
            <v>1</v>
          </cell>
          <cell r="I827">
            <v>1168</v>
          </cell>
          <cell r="J827">
            <v>246149</v>
          </cell>
        </row>
        <row r="828">
          <cell r="A828">
            <v>44871</v>
          </cell>
          <cell r="B828" t="str">
            <v>Shipped - Delivered to Buyer</v>
          </cell>
          <cell r="C828" t="str">
            <v>JNE3798</v>
          </cell>
          <cell r="D828" t="str">
            <v>JNE3798-KR-XXXL</v>
          </cell>
          <cell r="E828" t="str">
            <v>402-0349491-4103563</v>
          </cell>
          <cell r="F828" t="str">
            <v>Western Dress</v>
          </cell>
          <cell r="G828" t="str">
            <v>3XL</v>
          </cell>
          <cell r="H828">
            <v>1</v>
          </cell>
          <cell r="I828">
            <v>725</v>
          </cell>
          <cell r="J828">
            <v>421503</v>
          </cell>
        </row>
        <row r="829">
          <cell r="A829">
            <v>44871</v>
          </cell>
          <cell r="B829" t="str">
            <v>Shipped - Delivered to Buyer</v>
          </cell>
          <cell r="C829" t="str">
            <v>J0295</v>
          </cell>
          <cell r="D829" t="str">
            <v>J0295-DR-XXXL</v>
          </cell>
          <cell r="E829" t="str">
            <v>402-4852877-2582750</v>
          </cell>
          <cell r="F829" t="str">
            <v>Western Dress</v>
          </cell>
          <cell r="G829" t="str">
            <v>3XL</v>
          </cell>
          <cell r="H829">
            <v>1</v>
          </cell>
          <cell r="I829">
            <v>1196</v>
          </cell>
          <cell r="J829">
            <v>302034</v>
          </cell>
        </row>
        <row r="830">
          <cell r="A830">
            <v>44871</v>
          </cell>
          <cell r="B830" t="str">
            <v>Shipped - Delivered to Buyer</v>
          </cell>
          <cell r="C830" t="str">
            <v>J0157</v>
          </cell>
          <cell r="D830" t="str">
            <v>J0157-DR-S</v>
          </cell>
          <cell r="E830" t="str">
            <v>405-8235461-3933152</v>
          </cell>
          <cell r="F830" t="str">
            <v>Western Dress</v>
          </cell>
          <cell r="G830" t="str">
            <v>S</v>
          </cell>
          <cell r="H830">
            <v>1</v>
          </cell>
          <cell r="I830">
            <v>908</v>
          </cell>
          <cell r="J830">
            <v>413004</v>
          </cell>
        </row>
        <row r="831">
          <cell r="A831">
            <v>44871</v>
          </cell>
          <cell r="B831" t="str">
            <v>Shipped - Returned to Seller</v>
          </cell>
          <cell r="C831" t="str">
            <v>JNE3798</v>
          </cell>
          <cell r="D831" t="str">
            <v>JNE3798-KR-M</v>
          </cell>
          <cell r="E831" t="str">
            <v>404-1242113-5062713</v>
          </cell>
          <cell r="F831" t="str">
            <v>Western Dress</v>
          </cell>
          <cell r="G831" t="str">
            <v>M</v>
          </cell>
          <cell r="H831">
            <v>1</v>
          </cell>
          <cell r="I831">
            <v>735</v>
          </cell>
          <cell r="J831">
            <v>211013</v>
          </cell>
        </row>
        <row r="832">
          <cell r="A832">
            <v>44840</v>
          </cell>
          <cell r="B832" t="str">
            <v>Shipped - Delivered to Buyer</v>
          </cell>
          <cell r="C832" t="str">
            <v>JNE3800</v>
          </cell>
          <cell r="D832" t="str">
            <v>JNE3800-KR-A-M</v>
          </cell>
          <cell r="E832" t="str">
            <v>403-2548952-7609967</v>
          </cell>
          <cell r="F832" t="str">
            <v>Western Dress</v>
          </cell>
          <cell r="G832" t="str">
            <v>M</v>
          </cell>
          <cell r="H832">
            <v>1</v>
          </cell>
          <cell r="I832">
            <v>725</v>
          </cell>
          <cell r="J832">
            <v>160019</v>
          </cell>
        </row>
        <row r="833">
          <cell r="A833">
            <v>44840</v>
          </cell>
          <cell r="B833" t="str">
            <v>Shipped - Delivered to Buyer</v>
          </cell>
          <cell r="C833" t="str">
            <v>JNE3800</v>
          </cell>
          <cell r="D833" t="str">
            <v>JNE3800-KR-A-S</v>
          </cell>
          <cell r="E833" t="str">
            <v>404-8928651-8074706</v>
          </cell>
          <cell r="F833" t="str">
            <v>Western Dress</v>
          </cell>
          <cell r="G833" t="str">
            <v>S</v>
          </cell>
          <cell r="H833">
            <v>1</v>
          </cell>
          <cell r="I833">
            <v>725</v>
          </cell>
          <cell r="J833">
            <v>781029</v>
          </cell>
        </row>
        <row r="834">
          <cell r="A834">
            <v>44840</v>
          </cell>
          <cell r="B834" t="str">
            <v>Shipped - Delivered to Buyer</v>
          </cell>
          <cell r="C834" t="str">
            <v>J0415</v>
          </cell>
          <cell r="D834" t="str">
            <v>J0415-DR-XXXL</v>
          </cell>
          <cell r="E834" t="str">
            <v>406-0874097-7190726</v>
          </cell>
          <cell r="F834" t="str">
            <v>Western Dress</v>
          </cell>
          <cell r="G834" t="str">
            <v>3XL</v>
          </cell>
          <cell r="H834">
            <v>1</v>
          </cell>
          <cell r="I834">
            <v>1187</v>
          </cell>
          <cell r="J834">
            <v>400064</v>
          </cell>
        </row>
        <row r="835">
          <cell r="A835">
            <v>44840</v>
          </cell>
          <cell r="B835" t="str">
            <v>Shipped - Delivered to Buyer</v>
          </cell>
          <cell r="C835" t="str">
            <v>JNE3800</v>
          </cell>
          <cell r="D835" t="str">
            <v>JNE3800-KR-A-XS</v>
          </cell>
          <cell r="E835" t="str">
            <v>171-3837852-2729915</v>
          </cell>
          <cell r="F835" t="str">
            <v>Western Dress</v>
          </cell>
          <cell r="G835" t="str">
            <v>XS</v>
          </cell>
          <cell r="H835">
            <v>1</v>
          </cell>
          <cell r="I835">
            <v>725</v>
          </cell>
          <cell r="J835">
            <v>695003</v>
          </cell>
        </row>
        <row r="836">
          <cell r="A836">
            <v>44840</v>
          </cell>
          <cell r="B836" t="str">
            <v>Shipped - Delivered to Buyer</v>
          </cell>
          <cell r="C836" t="str">
            <v>J0207</v>
          </cell>
          <cell r="D836" t="str">
            <v>J0207-DR-XXL</v>
          </cell>
          <cell r="E836" t="str">
            <v>402-1706632-4085914</v>
          </cell>
          <cell r="F836" t="str">
            <v>Western Dress</v>
          </cell>
          <cell r="G836" t="str">
            <v>XXL</v>
          </cell>
          <cell r="H836">
            <v>1</v>
          </cell>
          <cell r="I836">
            <v>1168</v>
          </cell>
          <cell r="J836">
            <v>500037</v>
          </cell>
        </row>
        <row r="837">
          <cell r="A837">
            <v>44717</v>
          </cell>
          <cell r="B837" t="str">
            <v>Shipped - Delivered to Buyer</v>
          </cell>
          <cell r="C837" t="str">
            <v>JNE3800</v>
          </cell>
          <cell r="D837" t="str">
            <v>JNE3800-KR-A-XL</v>
          </cell>
          <cell r="E837" t="str">
            <v>403-0896901-6269156</v>
          </cell>
          <cell r="F837" t="str">
            <v>Western Dress</v>
          </cell>
          <cell r="G837" t="str">
            <v>XL</v>
          </cell>
          <cell r="H837">
            <v>1</v>
          </cell>
          <cell r="I837">
            <v>725</v>
          </cell>
          <cell r="J837">
            <v>673580</v>
          </cell>
        </row>
        <row r="838">
          <cell r="A838">
            <v>44840</v>
          </cell>
          <cell r="B838" t="str">
            <v>Shipped - Delivered to Buyer</v>
          </cell>
          <cell r="C838" t="str">
            <v>JNE3798</v>
          </cell>
          <cell r="D838" t="str">
            <v>JNE3798-KR-A-M</v>
          </cell>
          <cell r="E838" t="str">
            <v>402-4971299-3916332</v>
          </cell>
          <cell r="F838" t="str">
            <v>Western Dress</v>
          </cell>
          <cell r="G838" t="str">
            <v>M</v>
          </cell>
          <cell r="H838">
            <v>1</v>
          </cell>
          <cell r="I838">
            <v>771</v>
          </cell>
          <cell r="J838">
            <v>201301</v>
          </cell>
        </row>
        <row r="839">
          <cell r="A839">
            <v>44840</v>
          </cell>
          <cell r="B839" t="str">
            <v>Shipped - Delivered to Buyer</v>
          </cell>
          <cell r="C839" t="str">
            <v>JNE3798</v>
          </cell>
          <cell r="D839" t="str">
            <v>JNE3798-KR-XXXL</v>
          </cell>
          <cell r="E839" t="str">
            <v>406-0248825-3232344</v>
          </cell>
          <cell r="F839" t="str">
            <v>Western Dress</v>
          </cell>
          <cell r="G839" t="str">
            <v>3XL</v>
          </cell>
          <cell r="H839">
            <v>1</v>
          </cell>
          <cell r="I839">
            <v>725</v>
          </cell>
          <cell r="J839">
            <v>122001</v>
          </cell>
        </row>
        <row r="840">
          <cell r="A840">
            <v>44840</v>
          </cell>
          <cell r="B840" t="str">
            <v>Shipped - Delivered to Buyer</v>
          </cell>
          <cell r="C840" t="str">
            <v>JNE3800</v>
          </cell>
          <cell r="D840" t="str">
            <v>JNE3800-KR-XXXL</v>
          </cell>
          <cell r="E840" t="str">
            <v>406-0248825-3232344</v>
          </cell>
          <cell r="F840" t="str">
            <v>Western Dress</v>
          </cell>
          <cell r="G840" t="str">
            <v>3XL</v>
          </cell>
          <cell r="H840">
            <v>1</v>
          </cell>
          <cell r="I840">
            <v>735</v>
          </cell>
          <cell r="J840">
            <v>122001</v>
          </cell>
        </row>
        <row r="841">
          <cell r="A841">
            <v>44717</v>
          </cell>
          <cell r="B841" t="str">
            <v>Shipped - Delivered to Buyer</v>
          </cell>
          <cell r="C841" t="str">
            <v>JNE3800</v>
          </cell>
          <cell r="D841" t="str">
            <v>JNE3800-KR-XL</v>
          </cell>
          <cell r="E841" t="str">
            <v>404-3255030-8005924</v>
          </cell>
          <cell r="F841" t="str">
            <v>Western Dress</v>
          </cell>
          <cell r="G841" t="str">
            <v>XL</v>
          </cell>
          <cell r="H841">
            <v>1</v>
          </cell>
          <cell r="I841">
            <v>725</v>
          </cell>
          <cell r="J841">
            <v>110041</v>
          </cell>
        </row>
        <row r="842">
          <cell r="A842">
            <v>44840</v>
          </cell>
          <cell r="B842" t="str">
            <v>Shipped - Delivered to Buyer</v>
          </cell>
          <cell r="C842" t="str">
            <v>JNE3798</v>
          </cell>
          <cell r="D842" t="str">
            <v>JNE3798-KR-XXXL</v>
          </cell>
          <cell r="E842" t="str">
            <v>404-4165685-6901945</v>
          </cell>
          <cell r="F842" t="str">
            <v>Western Dress</v>
          </cell>
          <cell r="G842" t="str">
            <v>3XL</v>
          </cell>
          <cell r="H842">
            <v>1</v>
          </cell>
          <cell r="I842">
            <v>725</v>
          </cell>
          <cell r="J842">
            <v>560077</v>
          </cell>
        </row>
        <row r="843">
          <cell r="A843">
            <v>44840</v>
          </cell>
          <cell r="B843" t="str">
            <v>Shipped - Delivered to Buyer</v>
          </cell>
          <cell r="C843" t="str">
            <v>JNE3800</v>
          </cell>
          <cell r="D843" t="str">
            <v>JNE3800-KR-A-S</v>
          </cell>
          <cell r="E843" t="str">
            <v>407-4092029-1173116</v>
          </cell>
          <cell r="F843" t="str">
            <v>Western Dress</v>
          </cell>
          <cell r="G843" t="str">
            <v>S</v>
          </cell>
          <cell r="H843">
            <v>1</v>
          </cell>
          <cell r="I843">
            <v>725</v>
          </cell>
          <cell r="J843">
            <v>530018</v>
          </cell>
        </row>
        <row r="844">
          <cell r="A844">
            <v>44840</v>
          </cell>
          <cell r="B844" t="str">
            <v>Shipped - Delivered to Buyer</v>
          </cell>
          <cell r="C844" t="str">
            <v>JNE3798</v>
          </cell>
          <cell r="D844" t="str">
            <v>JNE3798-KR-M</v>
          </cell>
          <cell r="E844" t="str">
            <v>171-2075393-1538750</v>
          </cell>
          <cell r="F844" t="str">
            <v>Western Dress</v>
          </cell>
          <cell r="G844" t="str">
            <v>M</v>
          </cell>
          <cell r="H844">
            <v>1</v>
          </cell>
          <cell r="I844">
            <v>735</v>
          </cell>
          <cell r="J844">
            <v>500032</v>
          </cell>
        </row>
        <row r="845">
          <cell r="A845">
            <v>44840</v>
          </cell>
          <cell r="B845" t="str">
            <v>Shipped - Delivered to Buyer</v>
          </cell>
          <cell r="C845" t="str">
            <v>JNE3800</v>
          </cell>
          <cell r="D845" t="str">
            <v>JNE3800-KR-A-L</v>
          </cell>
          <cell r="E845" t="str">
            <v>405-8671879-0440314</v>
          </cell>
          <cell r="F845" t="str">
            <v>Western Dress</v>
          </cell>
          <cell r="G845" t="str">
            <v>L</v>
          </cell>
          <cell r="H845">
            <v>1</v>
          </cell>
          <cell r="I845">
            <v>735</v>
          </cell>
          <cell r="J845">
            <v>160047</v>
          </cell>
        </row>
        <row r="846">
          <cell r="A846">
            <v>44840</v>
          </cell>
          <cell r="B846" t="str">
            <v>Shipped - Delivered to Buyer</v>
          </cell>
          <cell r="C846" t="str">
            <v>JNE3800</v>
          </cell>
          <cell r="D846" t="str">
            <v>JNE3800-KR-A-L</v>
          </cell>
          <cell r="E846" t="str">
            <v>402-6959888-3627567</v>
          </cell>
          <cell r="F846" t="str">
            <v>Western Dress</v>
          </cell>
          <cell r="G846" t="str">
            <v>L</v>
          </cell>
          <cell r="H846">
            <v>1</v>
          </cell>
          <cell r="I846">
            <v>735</v>
          </cell>
          <cell r="J846">
            <v>560078</v>
          </cell>
        </row>
        <row r="847">
          <cell r="A847">
            <v>44840</v>
          </cell>
          <cell r="B847" t="str">
            <v>Shipped - Delivered to Buyer</v>
          </cell>
          <cell r="C847" t="str">
            <v>JNE3798</v>
          </cell>
          <cell r="D847" t="str">
            <v>JNE3798-KR-M</v>
          </cell>
          <cell r="E847" t="str">
            <v>405-4384623-0464369</v>
          </cell>
          <cell r="F847" t="str">
            <v>Western Dress</v>
          </cell>
          <cell r="G847" t="str">
            <v>M</v>
          </cell>
          <cell r="H847">
            <v>1</v>
          </cell>
          <cell r="I847">
            <v>735</v>
          </cell>
          <cell r="J847">
            <v>560060</v>
          </cell>
        </row>
        <row r="848">
          <cell r="A848">
            <v>44840</v>
          </cell>
          <cell r="B848" t="str">
            <v>Shipped - Returned to Seller</v>
          </cell>
          <cell r="C848" t="str">
            <v>J0341</v>
          </cell>
          <cell r="D848" t="str">
            <v>J0341-DR-S</v>
          </cell>
          <cell r="E848" t="str">
            <v>407-3688547-6780326</v>
          </cell>
          <cell r="F848" t="str">
            <v>Western Dress</v>
          </cell>
          <cell r="G848" t="str">
            <v>S</v>
          </cell>
          <cell r="H848">
            <v>1</v>
          </cell>
          <cell r="I848">
            <v>1168</v>
          </cell>
          <cell r="J848">
            <v>600048</v>
          </cell>
        </row>
        <row r="849">
          <cell r="A849">
            <v>44840</v>
          </cell>
          <cell r="B849" t="str">
            <v>Shipped - Delivered to Buyer</v>
          </cell>
          <cell r="C849" t="str">
            <v>JNE3798</v>
          </cell>
          <cell r="D849" t="str">
            <v>JNE3798-KR-L</v>
          </cell>
          <cell r="E849" t="str">
            <v>403-6483941-8663531</v>
          </cell>
          <cell r="F849" t="str">
            <v>Western Dress</v>
          </cell>
          <cell r="G849" t="str">
            <v>L</v>
          </cell>
          <cell r="H849">
            <v>1</v>
          </cell>
          <cell r="I849">
            <v>735</v>
          </cell>
          <cell r="J849">
            <v>380061</v>
          </cell>
        </row>
        <row r="850">
          <cell r="A850">
            <v>44686</v>
          </cell>
          <cell r="B850" t="str">
            <v>Shipped - Delivered to Buyer</v>
          </cell>
          <cell r="C850" t="str">
            <v>JNE3800</v>
          </cell>
          <cell r="D850" t="str">
            <v>JNE3800-KR-XL</v>
          </cell>
          <cell r="E850" t="str">
            <v>402-3165611-7027559</v>
          </cell>
          <cell r="F850" t="str">
            <v>Western Dress</v>
          </cell>
          <cell r="G850" t="str">
            <v>XL</v>
          </cell>
          <cell r="H850">
            <v>1</v>
          </cell>
          <cell r="I850">
            <v>725</v>
          </cell>
          <cell r="J850">
            <v>509208</v>
          </cell>
        </row>
        <row r="851">
          <cell r="A851">
            <v>44840</v>
          </cell>
          <cell r="B851" t="str">
            <v>Shipped - Delivered to Buyer</v>
          </cell>
          <cell r="C851" t="str">
            <v>JNE3798</v>
          </cell>
          <cell r="D851" t="str">
            <v>JNE3798-KR-XXL</v>
          </cell>
          <cell r="E851" t="str">
            <v>407-2686502-4680351</v>
          </cell>
          <cell r="F851" t="str">
            <v>Western Dress</v>
          </cell>
          <cell r="G851" t="str">
            <v>XXL</v>
          </cell>
          <cell r="H851">
            <v>1</v>
          </cell>
          <cell r="I851">
            <v>735</v>
          </cell>
          <cell r="J851">
            <v>600073</v>
          </cell>
        </row>
        <row r="852">
          <cell r="A852">
            <v>44871</v>
          </cell>
          <cell r="B852" t="str">
            <v>Shipped - Delivered to Buyer</v>
          </cell>
          <cell r="C852" t="str">
            <v>JNE3800</v>
          </cell>
          <cell r="D852" t="str">
            <v>JNE3800-KR-A-XL</v>
          </cell>
          <cell r="E852" t="str">
            <v>404-1967359-2574736</v>
          </cell>
          <cell r="F852" t="str">
            <v>Western Dress</v>
          </cell>
          <cell r="G852" t="str">
            <v>XL</v>
          </cell>
          <cell r="H852">
            <v>1</v>
          </cell>
          <cell r="I852">
            <v>725</v>
          </cell>
          <cell r="J852">
            <v>500029</v>
          </cell>
        </row>
        <row r="853">
          <cell r="A853">
            <v>44840</v>
          </cell>
          <cell r="B853" t="str">
            <v>Shipped - Delivered to Buyer</v>
          </cell>
          <cell r="C853" t="str">
            <v>JNE3706</v>
          </cell>
          <cell r="D853" t="str">
            <v>JNE3706-DR-XXL</v>
          </cell>
          <cell r="E853" t="str">
            <v>406-2792809-7236312</v>
          </cell>
          <cell r="F853" t="str">
            <v>Western Dress</v>
          </cell>
          <cell r="G853" t="str">
            <v>XXL</v>
          </cell>
          <cell r="H853">
            <v>1</v>
          </cell>
          <cell r="I853">
            <v>413</v>
          </cell>
          <cell r="J853">
            <v>382721</v>
          </cell>
        </row>
        <row r="854">
          <cell r="A854">
            <v>44810</v>
          </cell>
          <cell r="B854" t="str">
            <v>Shipped - Delivered to Buyer</v>
          </cell>
          <cell r="C854" t="str">
            <v>J0212</v>
          </cell>
          <cell r="D854" t="str">
            <v>J0212-DR-S</v>
          </cell>
          <cell r="E854" t="str">
            <v>405-4089185-2561167</v>
          </cell>
          <cell r="F854" t="str">
            <v>Ethnic Dress</v>
          </cell>
          <cell r="G854" t="str">
            <v>S</v>
          </cell>
          <cell r="H854">
            <v>1</v>
          </cell>
          <cell r="I854">
            <v>1099</v>
          </cell>
          <cell r="J854">
            <v>175001</v>
          </cell>
        </row>
        <row r="855">
          <cell r="A855">
            <v>44810</v>
          </cell>
          <cell r="B855" t="str">
            <v>Shipped - Delivered to Buyer</v>
          </cell>
          <cell r="C855" t="str">
            <v>JNE3905</v>
          </cell>
          <cell r="D855" t="str">
            <v>JNE3905-DR-XXXL</v>
          </cell>
          <cell r="E855" t="str">
            <v>405-7947897-0657162</v>
          </cell>
          <cell r="F855" t="str">
            <v>Western Dress</v>
          </cell>
          <cell r="G855" t="str">
            <v>3XL</v>
          </cell>
          <cell r="H855">
            <v>1</v>
          </cell>
          <cell r="I855">
            <v>869</v>
          </cell>
          <cell r="J855">
            <v>110049</v>
          </cell>
        </row>
        <row r="856">
          <cell r="A856">
            <v>44779</v>
          </cell>
          <cell r="B856" t="str">
            <v>Shipped - Delivered to Buyer</v>
          </cell>
          <cell r="C856" t="str">
            <v>JNE3800</v>
          </cell>
          <cell r="D856" t="str">
            <v>JNE3800-KR-A-XL</v>
          </cell>
          <cell r="E856" t="str">
            <v>403-0406825-4372315</v>
          </cell>
          <cell r="F856" t="str">
            <v>Western Dress</v>
          </cell>
          <cell r="G856" t="str">
            <v>XL</v>
          </cell>
          <cell r="H856">
            <v>1</v>
          </cell>
          <cell r="I856">
            <v>725</v>
          </cell>
          <cell r="J856">
            <v>680701</v>
          </cell>
        </row>
        <row r="857">
          <cell r="A857">
            <v>44810</v>
          </cell>
          <cell r="B857" t="str">
            <v>Shipped - Delivered to Buyer</v>
          </cell>
          <cell r="C857" t="str">
            <v>JNE3800</v>
          </cell>
          <cell r="D857" t="str">
            <v>JNE3800-KR-A-S</v>
          </cell>
          <cell r="E857" t="str">
            <v>407-1455315-5726715</v>
          </cell>
          <cell r="F857" t="str">
            <v>Western Dress</v>
          </cell>
          <cell r="G857" t="str">
            <v>S</v>
          </cell>
          <cell r="H857">
            <v>1</v>
          </cell>
          <cell r="I857">
            <v>725</v>
          </cell>
          <cell r="J857">
            <v>560100</v>
          </cell>
        </row>
        <row r="858">
          <cell r="A858">
            <v>44810</v>
          </cell>
          <cell r="B858" t="str">
            <v>Shipped - Delivered to Buyer</v>
          </cell>
          <cell r="C858" t="str">
            <v>JNE3800</v>
          </cell>
          <cell r="D858" t="str">
            <v>JNE3800-KR-A-S</v>
          </cell>
          <cell r="E858" t="str">
            <v>405-6234764-6194764</v>
          </cell>
          <cell r="F858" t="str">
            <v>Western Dress</v>
          </cell>
          <cell r="G858" t="str">
            <v>S</v>
          </cell>
          <cell r="H858">
            <v>1</v>
          </cell>
          <cell r="I858">
            <v>725</v>
          </cell>
          <cell r="J858">
            <v>110091</v>
          </cell>
        </row>
        <row r="859">
          <cell r="A859">
            <v>44810</v>
          </cell>
          <cell r="B859" t="str">
            <v>Shipped - Delivered to Buyer</v>
          </cell>
          <cell r="C859" t="str">
            <v>JNE3800</v>
          </cell>
          <cell r="D859" t="str">
            <v>JNE3800-KR-A-XXXL</v>
          </cell>
          <cell r="E859" t="str">
            <v>403-7846570-7048320</v>
          </cell>
          <cell r="F859" t="str">
            <v>Western Dress</v>
          </cell>
          <cell r="G859" t="str">
            <v>3XL</v>
          </cell>
          <cell r="H859">
            <v>1</v>
          </cell>
          <cell r="I859">
            <v>725</v>
          </cell>
          <cell r="J859">
            <v>560097</v>
          </cell>
        </row>
        <row r="860">
          <cell r="A860">
            <v>44810</v>
          </cell>
          <cell r="B860" t="str">
            <v>Shipped - Delivered to Buyer</v>
          </cell>
          <cell r="C860" t="str">
            <v>J0005</v>
          </cell>
          <cell r="D860" t="str">
            <v>J0005-DR-B-M</v>
          </cell>
          <cell r="E860" t="str">
            <v>406-0689159-0242757</v>
          </cell>
          <cell r="F860" t="str">
            <v>Western Dress</v>
          </cell>
          <cell r="G860" t="str">
            <v>M</v>
          </cell>
          <cell r="H860">
            <v>1</v>
          </cell>
          <cell r="I860">
            <v>899</v>
          </cell>
          <cell r="J860">
            <v>263136</v>
          </cell>
        </row>
        <row r="861">
          <cell r="A861">
            <v>44810</v>
          </cell>
          <cell r="B861" t="str">
            <v>Shipped - Returned to Seller</v>
          </cell>
          <cell r="C861" t="str">
            <v>J0305</v>
          </cell>
          <cell r="D861" t="str">
            <v>J0305-DR-XS</v>
          </cell>
          <cell r="E861" t="str">
            <v>407-4857583-202209165</v>
          </cell>
          <cell r="F861" t="str">
            <v>Western Dress</v>
          </cell>
          <cell r="G861" t="str">
            <v>XS</v>
          </cell>
          <cell r="H861">
            <v>1</v>
          </cell>
          <cell r="I861">
            <v>730</v>
          </cell>
          <cell r="J861">
            <v>600040</v>
          </cell>
        </row>
        <row r="862">
          <cell r="A862">
            <v>44810</v>
          </cell>
          <cell r="B862" t="str">
            <v>Shipped - Delivered to Buyer</v>
          </cell>
          <cell r="C862" t="str">
            <v>JNE3800</v>
          </cell>
          <cell r="D862" t="str">
            <v>JNE3800-KR-A-S</v>
          </cell>
          <cell r="E862" t="str">
            <v>404-6898603-4829903</v>
          </cell>
          <cell r="F862" t="str">
            <v>Western Dress</v>
          </cell>
          <cell r="G862" t="str">
            <v>S</v>
          </cell>
          <cell r="H862">
            <v>1</v>
          </cell>
          <cell r="I862">
            <v>725</v>
          </cell>
          <cell r="J862">
            <v>492007</v>
          </cell>
        </row>
        <row r="863">
          <cell r="A863">
            <v>44810</v>
          </cell>
          <cell r="B863" t="str">
            <v>Shipped - Delivered to Buyer</v>
          </cell>
          <cell r="C863" t="str">
            <v>JNE3798</v>
          </cell>
          <cell r="D863" t="str">
            <v>JNE3798-KR-M</v>
          </cell>
          <cell r="E863" t="str">
            <v>406-8472224-3077137</v>
          </cell>
          <cell r="F863" t="str">
            <v>Western Dress</v>
          </cell>
          <cell r="G863" t="str">
            <v>M</v>
          </cell>
          <cell r="H863">
            <v>1</v>
          </cell>
          <cell r="I863">
            <v>735</v>
          </cell>
          <cell r="J863">
            <v>755001</v>
          </cell>
        </row>
        <row r="864">
          <cell r="A864">
            <v>44748</v>
          </cell>
          <cell r="B864" t="str">
            <v>Shipped - Delivered to Buyer</v>
          </cell>
          <cell r="C864" t="str">
            <v>JNE3800</v>
          </cell>
          <cell r="D864" t="str">
            <v>JNE3800-KR-A-XL</v>
          </cell>
          <cell r="E864" t="str">
            <v>405-2383296-3131567</v>
          </cell>
          <cell r="F864" t="str">
            <v>Western Dress</v>
          </cell>
          <cell r="G864" t="str">
            <v>XL</v>
          </cell>
          <cell r="H864">
            <v>1</v>
          </cell>
          <cell r="I864">
            <v>725</v>
          </cell>
          <cell r="J864">
            <v>531021</v>
          </cell>
        </row>
        <row r="865">
          <cell r="A865">
            <v>44810</v>
          </cell>
          <cell r="B865" t="str">
            <v>Shipped - Delivered to Buyer</v>
          </cell>
          <cell r="C865" t="str">
            <v>JNE3800</v>
          </cell>
          <cell r="D865" t="str">
            <v>JNE3800-KR-A-XXXL</v>
          </cell>
          <cell r="E865" t="str">
            <v>405-1600509-4142756</v>
          </cell>
          <cell r="F865" t="str">
            <v>Western Dress</v>
          </cell>
          <cell r="G865" t="str">
            <v>3XL</v>
          </cell>
          <cell r="H865">
            <v>1</v>
          </cell>
          <cell r="I865">
            <v>725</v>
          </cell>
          <cell r="J865">
            <v>500049</v>
          </cell>
        </row>
        <row r="866">
          <cell r="A866">
            <v>44718</v>
          </cell>
          <cell r="B866" t="str">
            <v>Shipped - Delivered to Buyer</v>
          </cell>
          <cell r="C866" t="str">
            <v>JNE3800</v>
          </cell>
          <cell r="D866" t="str">
            <v>JNE3800-KR-A-XL</v>
          </cell>
          <cell r="E866" t="str">
            <v>406-9265647-6802749</v>
          </cell>
          <cell r="F866" t="str">
            <v>Western Dress</v>
          </cell>
          <cell r="G866" t="str">
            <v>XL</v>
          </cell>
          <cell r="H866">
            <v>1</v>
          </cell>
          <cell r="I866">
            <v>725</v>
          </cell>
          <cell r="J866">
            <v>500011</v>
          </cell>
        </row>
        <row r="867">
          <cell r="A867">
            <v>44810</v>
          </cell>
          <cell r="B867" t="str">
            <v>Shipped - Delivered to Buyer</v>
          </cell>
          <cell r="C867" t="str">
            <v>J0157</v>
          </cell>
          <cell r="D867" t="str">
            <v>J0157-DR-L</v>
          </cell>
          <cell r="E867" t="str">
            <v>404-9277712-0274753</v>
          </cell>
          <cell r="F867" t="str">
            <v>Western Dress</v>
          </cell>
          <cell r="G867" t="str">
            <v>L</v>
          </cell>
          <cell r="H867">
            <v>1</v>
          </cell>
          <cell r="I867">
            <v>956</v>
          </cell>
          <cell r="J867">
            <v>785013</v>
          </cell>
        </row>
        <row r="868">
          <cell r="A868">
            <v>44810</v>
          </cell>
          <cell r="B868" t="str">
            <v>Shipped - Delivered to Buyer</v>
          </cell>
          <cell r="C868" t="str">
            <v>JNE3791</v>
          </cell>
          <cell r="D868" t="str">
            <v>JNE3791-DR-XS</v>
          </cell>
          <cell r="E868" t="str">
            <v>408-7145734-8929165</v>
          </cell>
          <cell r="F868" t="str">
            <v>Ethnic Dress</v>
          </cell>
          <cell r="G868" t="str">
            <v>XS</v>
          </cell>
          <cell r="H868">
            <v>1</v>
          </cell>
          <cell r="I868">
            <v>399</v>
          </cell>
          <cell r="J868">
            <v>415002</v>
          </cell>
        </row>
        <row r="869">
          <cell r="A869">
            <v>44718</v>
          </cell>
          <cell r="B869" t="str">
            <v>Shipped - Delivered to Buyer</v>
          </cell>
          <cell r="C869" t="str">
            <v>JNE3800</v>
          </cell>
          <cell r="D869" t="str">
            <v>JNE3800-KR-A-XL</v>
          </cell>
          <cell r="E869" t="str">
            <v>404-7582960-4685104</v>
          </cell>
          <cell r="F869" t="str">
            <v>Western Dress</v>
          </cell>
          <cell r="G869" t="str">
            <v>XL</v>
          </cell>
          <cell r="H869">
            <v>1</v>
          </cell>
          <cell r="I869">
            <v>725</v>
          </cell>
          <cell r="J869">
            <v>224190</v>
          </cell>
        </row>
        <row r="870">
          <cell r="A870">
            <v>44779</v>
          </cell>
          <cell r="B870" t="str">
            <v>Shipped - Delivered to Buyer</v>
          </cell>
          <cell r="C870" t="str">
            <v>JNE3798</v>
          </cell>
          <cell r="D870" t="str">
            <v>JNE3798-KR-S</v>
          </cell>
          <cell r="E870" t="str">
            <v>408-3292144-2149913</v>
          </cell>
          <cell r="F870" t="str">
            <v>Western Dress</v>
          </cell>
          <cell r="G870" t="str">
            <v>S</v>
          </cell>
          <cell r="H870">
            <v>1</v>
          </cell>
          <cell r="I870">
            <v>771</v>
          </cell>
          <cell r="J870">
            <v>506003</v>
          </cell>
        </row>
        <row r="871">
          <cell r="A871">
            <v>44779</v>
          </cell>
          <cell r="B871" t="str">
            <v>Shipped - Returned to Seller</v>
          </cell>
          <cell r="C871" t="str">
            <v>J0341</v>
          </cell>
          <cell r="D871" t="str">
            <v>J0341-DR-S</v>
          </cell>
          <cell r="E871" t="str">
            <v>406-6701161-1759501</v>
          </cell>
          <cell r="F871" t="str">
            <v>Western Dress</v>
          </cell>
          <cell r="G871" t="str">
            <v>S</v>
          </cell>
          <cell r="H871">
            <v>1</v>
          </cell>
          <cell r="I871">
            <v>1168</v>
          </cell>
          <cell r="J871">
            <v>520008</v>
          </cell>
        </row>
        <row r="872">
          <cell r="A872">
            <v>44687</v>
          </cell>
          <cell r="B872" t="str">
            <v>Shipped - Delivered to Buyer</v>
          </cell>
          <cell r="C872" t="str">
            <v>JNE3800</v>
          </cell>
          <cell r="D872" t="str">
            <v>JNE3800-KR-A-XL</v>
          </cell>
          <cell r="E872" t="str">
            <v>403-8529721-8657963</v>
          </cell>
          <cell r="F872" t="str">
            <v>Western Dress</v>
          </cell>
          <cell r="G872" t="str">
            <v>XL</v>
          </cell>
          <cell r="H872">
            <v>1</v>
          </cell>
          <cell r="I872">
            <v>725</v>
          </cell>
          <cell r="J872">
            <v>401202</v>
          </cell>
        </row>
        <row r="873">
          <cell r="A873">
            <v>44779</v>
          </cell>
          <cell r="B873" t="str">
            <v>Shipped - Delivered to Buyer</v>
          </cell>
          <cell r="C873" t="str">
            <v>JNE3800</v>
          </cell>
          <cell r="D873" t="str">
            <v>JNE3800-KR-A-M</v>
          </cell>
          <cell r="E873" t="str">
            <v>405-6903577-7248367</v>
          </cell>
          <cell r="F873" t="str">
            <v>Western Dress</v>
          </cell>
          <cell r="G873" t="str">
            <v>M</v>
          </cell>
          <cell r="H873">
            <v>1</v>
          </cell>
          <cell r="I873">
            <v>725</v>
          </cell>
          <cell r="J873">
            <v>263126</v>
          </cell>
        </row>
        <row r="874">
          <cell r="A874">
            <v>44657</v>
          </cell>
          <cell r="B874" t="str">
            <v>Shipped - Delivered to Buyer</v>
          </cell>
          <cell r="C874" t="str">
            <v>JNE3800</v>
          </cell>
          <cell r="D874" t="str">
            <v>JNE3800-KR-A-XL</v>
          </cell>
          <cell r="E874" t="str">
            <v>404-2159704-1634704</v>
          </cell>
          <cell r="F874" t="str">
            <v>Western Dress</v>
          </cell>
          <cell r="G874" t="str">
            <v>XL</v>
          </cell>
          <cell r="H874">
            <v>1</v>
          </cell>
          <cell r="I874">
            <v>725</v>
          </cell>
          <cell r="J874">
            <v>190012</v>
          </cell>
        </row>
        <row r="875">
          <cell r="A875">
            <v>44779</v>
          </cell>
          <cell r="B875" t="str">
            <v>Shipped - Delivered to Buyer</v>
          </cell>
          <cell r="C875" t="str">
            <v>JNE3800</v>
          </cell>
          <cell r="D875" t="str">
            <v>JNE3800-KR-A-XXL</v>
          </cell>
          <cell r="E875" t="str">
            <v>402-5758364-3901944</v>
          </cell>
          <cell r="F875" t="str">
            <v>Western Dress</v>
          </cell>
          <cell r="G875" t="str">
            <v>XXL</v>
          </cell>
          <cell r="H875">
            <v>1</v>
          </cell>
          <cell r="I875">
            <v>771</v>
          </cell>
          <cell r="J875">
            <v>682017</v>
          </cell>
        </row>
        <row r="876">
          <cell r="A876">
            <v>44598</v>
          </cell>
          <cell r="B876" t="str">
            <v>Shipped - Delivered to Buyer</v>
          </cell>
          <cell r="C876" t="str">
            <v>JNE3800</v>
          </cell>
          <cell r="D876" t="str">
            <v>JNE3800-KR-A-XL</v>
          </cell>
          <cell r="E876" t="str">
            <v>171-5429018-2472344</v>
          </cell>
          <cell r="F876" t="str">
            <v>Western Dress</v>
          </cell>
          <cell r="G876" t="str">
            <v>XL</v>
          </cell>
          <cell r="H876">
            <v>1</v>
          </cell>
          <cell r="I876">
            <v>725</v>
          </cell>
          <cell r="J876">
            <v>673571</v>
          </cell>
        </row>
        <row r="877">
          <cell r="A877">
            <v>44779</v>
          </cell>
          <cell r="B877" t="str">
            <v>Shipped - Delivered to Buyer</v>
          </cell>
          <cell r="C877" t="str">
            <v>JNE3869</v>
          </cell>
          <cell r="D877" t="str">
            <v>JNE3869-DR-L</v>
          </cell>
          <cell r="E877" t="str">
            <v>402-4399555-3152306</v>
          </cell>
          <cell r="F877" t="str">
            <v>Western Dress</v>
          </cell>
          <cell r="G877" t="str">
            <v>L</v>
          </cell>
          <cell r="H877">
            <v>1</v>
          </cell>
          <cell r="I877">
            <v>948</v>
          </cell>
          <cell r="J877">
            <v>500073</v>
          </cell>
        </row>
        <row r="878">
          <cell r="A878">
            <v>44567</v>
          </cell>
          <cell r="B878" t="str">
            <v>Shipped - Delivered to Buyer</v>
          </cell>
          <cell r="C878" t="str">
            <v>JNE3800</v>
          </cell>
          <cell r="D878" t="str">
            <v>JNE3800-KR-A-XL</v>
          </cell>
          <cell r="E878" t="str">
            <v>403-4515771-3237931</v>
          </cell>
          <cell r="F878" t="str">
            <v>Western Dress</v>
          </cell>
          <cell r="G878" t="str">
            <v>XL</v>
          </cell>
          <cell r="H878">
            <v>1</v>
          </cell>
          <cell r="I878">
            <v>725</v>
          </cell>
          <cell r="J878">
            <v>500018</v>
          </cell>
        </row>
        <row r="879">
          <cell r="A879">
            <v>44686</v>
          </cell>
          <cell r="B879" t="str">
            <v>Shipped - Delivered to Buyer</v>
          </cell>
          <cell r="C879" t="str">
            <v>JNE3798</v>
          </cell>
          <cell r="D879" t="str">
            <v>JNE3798-KR-XL</v>
          </cell>
          <cell r="E879" t="str">
            <v>405-0863793-5096316</v>
          </cell>
          <cell r="F879" t="str">
            <v>Western Dress</v>
          </cell>
          <cell r="G879" t="str">
            <v>XL</v>
          </cell>
          <cell r="H879">
            <v>1</v>
          </cell>
          <cell r="I879">
            <v>724</v>
          </cell>
          <cell r="J879">
            <v>364001</v>
          </cell>
        </row>
        <row r="880">
          <cell r="A880">
            <v>44779</v>
          </cell>
          <cell r="B880" t="str">
            <v>Shipped - Delivered to Buyer</v>
          </cell>
          <cell r="C880" t="str">
            <v>J0332</v>
          </cell>
          <cell r="D880" t="str">
            <v>J0332-DR-S</v>
          </cell>
          <cell r="E880" t="str">
            <v>404-9188379-0275560</v>
          </cell>
          <cell r="F880" t="str">
            <v>Western Dress</v>
          </cell>
          <cell r="G880" t="str">
            <v>S</v>
          </cell>
          <cell r="H880">
            <v>1</v>
          </cell>
          <cell r="I880">
            <v>828</v>
          </cell>
          <cell r="J880">
            <v>682006</v>
          </cell>
        </row>
        <row r="881">
          <cell r="A881">
            <v>44656</v>
          </cell>
          <cell r="B881" t="str">
            <v>Shipped - Delivered to Buyer</v>
          </cell>
          <cell r="C881" t="str">
            <v>JNE3800</v>
          </cell>
          <cell r="D881" t="str">
            <v>JNE3800-KR-XL</v>
          </cell>
          <cell r="E881" t="str">
            <v>408-8765163-6278703</v>
          </cell>
          <cell r="F881" t="str">
            <v>Western Dress</v>
          </cell>
          <cell r="G881" t="str">
            <v>XL</v>
          </cell>
          <cell r="H881">
            <v>1</v>
          </cell>
          <cell r="I881">
            <v>724</v>
          </cell>
          <cell r="J881">
            <v>360311</v>
          </cell>
        </row>
        <row r="882">
          <cell r="A882">
            <v>44656</v>
          </cell>
          <cell r="B882" t="str">
            <v>Shipped - Delivered to Buyer</v>
          </cell>
          <cell r="C882" t="str">
            <v>JNE3800</v>
          </cell>
          <cell r="D882" t="str">
            <v>JNE3800-KR-XL</v>
          </cell>
          <cell r="E882" t="str">
            <v>407-6936627-6032327</v>
          </cell>
          <cell r="F882" t="str">
            <v>Western Dress</v>
          </cell>
          <cell r="G882" t="str">
            <v>XL</v>
          </cell>
          <cell r="H882">
            <v>1</v>
          </cell>
          <cell r="I882">
            <v>724</v>
          </cell>
          <cell r="J882">
            <v>421201</v>
          </cell>
        </row>
        <row r="883">
          <cell r="A883">
            <v>44656</v>
          </cell>
          <cell r="B883" t="str">
            <v>Shipped - Delivered to Buyer</v>
          </cell>
          <cell r="C883" t="str">
            <v>JNE3800</v>
          </cell>
          <cell r="D883" t="str">
            <v>JNE3800-KR-XL</v>
          </cell>
          <cell r="E883" t="str">
            <v>402-4006823-6516353</v>
          </cell>
          <cell r="F883" t="str">
            <v>Western Dress</v>
          </cell>
          <cell r="G883" t="str">
            <v>XL</v>
          </cell>
          <cell r="H883">
            <v>1</v>
          </cell>
          <cell r="I883">
            <v>724</v>
          </cell>
          <cell r="J883">
            <v>560100</v>
          </cell>
        </row>
        <row r="884">
          <cell r="A884">
            <v>44779</v>
          </cell>
          <cell r="B884" t="str">
            <v>Shipped - Delivered to Buyer</v>
          </cell>
          <cell r="C884" t="str">
            <v>JNE3798</v>
          </cell>
          <cell r="D884" t="str">
            <v>JNE3798-KR-A-XXL</v>
          </cell>
          <cell r="E884" t="str">
            <v>171-2843718-4730729</v>
          </cell>
          <cell r="F884" t="str">
            <v>Western Dress</v>
          </cell>
          <cell r="G884" t="str">
            <v>XXL</v>
          </cell>
          <cell r="H884">
            <v>1</v>
          </cell>
          <cell r="I884">
            <v>771</v>
          </cell>
          <cell r="J884">
            <v>845305</v>
          </cell>
        </row>
        <row r="885">
          <cell r="A885">
            <v>44779</v>
          </cell>
          <cell r="B885" t="str">
            <v>Shipped - Delivered to Buyer</v>
          </cell>
          <cell r="C885" t="str">
            <v>JNE3800</v>
          </cell>
          <cell r="D885" t="str">
            <v>JNE3800-KR-XXL</v>
          </cell>
          <cell r="E885" t="str">
            <v>408-8027078-0917139</v>
          </cell>
          <cell r="F885" t="str">
            <v>Western Dress</v>
          </cell>
          <cell r="G885" t="str">
            <v>XXL</v>
          </cell>
          <cell r="H885">
            <v>1</v>
          </cell>
          <cell r="I885">
            <v>735</v>
          </cell>
          <cell r="J885">
            <v>248001</v>
          </cell>
        </row>
        <row r="886">
          <cell r="A886">
            <v>44779</v>
          </cell>
          <cell r="B886" t="str">
            <v>Shipped - Delivered to Buyer</v>
          </cell>
          <cell r="C886" t="str">
            <v>J0401</v>
          </cell>
          <cell r="D886" t="str">
            <v>J0401-DR-S</v>
          </cell>
          <cell r="E886" t="str">
            <v>403-6235640-0789954</v>
          </cell>
          <cell r="F886" t="str">
            <v>Western Dress</v>
          </cell>
          <cell r="G886" t="str">
            <v>S</v>
          </cell>
          <cell r="H886">
            <v>1</v>
          </cell>
          <cell r="I886">
            <v>1168</v>
          </cell>
          <cell r="J886">
            <v>500047</v>
          </cell>
        </row>
        <row r="887">
          <cell r="A887">
            <v>44779</v>
          </cell>
          <cell r="B887" t="str">
            <v>Shipped - Delivered to Buyer</v>
          </cell>
          <cell r="C887" t="str">
            <v>J0413</v>
          </cell>
          <cell r="D887" t="str">
            <v>J0413-DR-L</v>
          </cell>
          <cell r="E887" t="str">
            <v>404-4830696-2589903</v>
          </cell>
          <cell r="F887" t="str">
            <v>Western Dress</v>
          </cell>
          <cell r="G887" t="str">
            <v>L</v>
          </cell>
          <cell r="H887">
            <v>1</v>
          </cell>
          <cell r="I887">
            <v>968</v>
          </cell>
          <cell r="J887">
            <v>500049</v>
          </cell>
        </row>
        <row r="888">
          <cell r="A888">
            <v>44779</v>
          </cell>
          <cell r="B888" t="str">
            <v>Shipped - Delivered to Buyer</v>
          </cell>
          <cell r="C888" t="str">
            <v>J0159</v>
          </cell>
          <cell r="D888" t="str">
            <v>J0159-DR-L</v>
          </cell>
          <cell r="E888" t="str">
            <v>406-1899984-9288350</v>
          </cell>
          <cell r="F888" t="str">
            <v>Western Dress</v>
          </cell>
          <cell r="G888" t="str">
            <v>L</v>
          </cell>
          <cell r="H888">
            <v>1</v>
          </cell>
          <cell r="I888">
            <v>707</v>
          </cell>
          <cell r="J888">
            <v>400049</v>
          </cell>
        </row>
        <row r="889">
          <cell r="A889">
            <v>44779</v>
          </cell>
          <cell r="B889" t="str">
            <v>Shipped - Delivered to Buyer</v>
          </cell>
          <cell r="C889" t="str">
            <v>JNE3800</v>
          </cell>
          <cell r="D889" t="str">
            <v>JNE3800-KR-L</v>
          </cell>
          <cell r="E889" t="str">
            <v>171-8417652-0689903</v>
          </cell>
          <cell r="F889" t="str">
            <v>Western Dress</v>
          </cell>
          <cell r="G889" t="str">
            <v>L</v>
          </cell>
          <cell r="H889">
            <v>1</v>
          </cell>
          <cell r="I889">
            <v>735</v>
          </cell>
          <cell r="J889">
            <v>700120</v>
          </cell>
        </row>
        <row r="890">
          <cell r="A890">
            <v>44656</v>
          </cell>
          <cell r="B890" t="str">
            <v>Shipped - Delivered to Buyer</v>
          </cell>
          <cell r="C890" t="str">
            <v>JNE3798</v>
          </cell>
          <cell r="D890" t="str">
            <v>JNE3798-KR-XL</v>
          </cell>
          <cell r="E890" t="str">
            <v>402-2408993-6148358</v>
          </cell>
          <cell r="F890" t="str">
            <v>Western Dress</v>
          </cell>
          <cell r="G890" t="str">
            <v>XL</v>
          </cell>
          <cell r="H890">
            <v>1</v>
          </cell>
          <cell r="I890">
            <v>724</v>
          </cell>
          <cell r="J890">
            <v>560017</v>
          </cell>
        </row>
        <row r="891">
          <cell r="A891">
            <v>44656</v>
          </cell>
          <cell r="B891" t="str">
            <v>Shipped - Delivered to Buyer</v>
          </cell>
          <cell r="C891" t="str">
            <v>JNE3798</v>
          </cell>
          <cell r="D891" t="str">
            <v>JNE3798-KR-XL</v>
          </cell>
          <cell r="E891" t="str">
            <v>402-6616228-0047554</v>
          </cell>
          <cell r="F891" t="str">
            <v>Western Dress</v>
          </cell>
          <cell r="G891" t="str">
            <v>XL</v>
          </cell>
          <cell r="H891">
            <v>1</v>
          </cell>
          <cell r="I891">
            <v>724</v>
          </cell>
          <cell r="J891">
            <v>560084</v>
          </cell>
        </row>
        <row r="892">
          <cell r="A892">
            <v>44779</v>
          </cell>
          <cell r="B892" t="str">
            <v>Shipped - Delivered to Buyer</v>
          </cell>
          <cell r="C892" t="str">
            <v>J0413</v>
          </cell>
          <cell r="D892" t="str">
            <v>J0413-DR-XS</v>
          </cell>
          <cell r="E892" t="str">
            <v>403-4583408-5196309</v>
          </cell>
          <cell r="F892" t="str">
            <v>Western Dress</v>
          </cell>
          <cell r="G892" t="str">
            <v>XS</v>
          </cell>
          <cell r="H892">
            <v>1</v>
          </cell>
          <cell r="I892">
            <v>968</v>
          </cell>
          <cell r="J892">
            <v>560050</v>
          </cell>
        </row>
        <row r="893">
          <cell r="A893">
            <v>44656</v>
          </cell>
          <cell r="B893" t="str">
            <v>Shipped - Delivered to Buyer</v>
          </cell>
          <cell r="C893" t="str">
            <v>JNE3798</v>
          </cell>
          <cell r="D893" t="str">
            <v>JNE3798-KR-XL</v>
          </cell>
          <cell r="E893" t="str">
            <v>404-4055487-8125105</v>
          </cell>
          <cell r="F893" t="str">
            <v>Western Dress</v>
          </cell>
          <cell r="G893" t="str">
            <v>XL</v>
          </cell>
          <cell r="H893">
            <v>1</v>
          </cell>
          <cell r="I893">
            <v>724</v>
          </cell>
          <cell r="J893">
            <v>411033</v>
          </cell>
        </row>
        <row r="894">
          <cell r="A894">
            <v>44779</v>
          </cell>
          <cell r="B894" t="str">
            <v>Shipped - Delivered to Buyer</v>
          </cell>
          <cell r="C894" t="str">
            <v>JNE3869</v>
          </cell>
          <cell r="D894" t="str">
            <v>JNE3869-DR-XXL</v>
          </cell>
          <cell r="E894" t="str">
            <v>402-2771868-6328324</v>
          </cell>
          <cell r="F894" t="str">
            <v>Western Dress</v>
          </cell>
          <cell r="G894" t="str">
            <v>XXL</v>
          </cell>
          <cell r="H894">
            <v>1</v>
          </cell>
          <cell r="I894">
            <v>948</v>
          </cell>
          <cell r="J894">
            <v>201005</v>
          </cell>
        </row>
        <row r="895">
          <cell r="A895">
            <v>44779</v>
          </cell>
          <cell r="B895" t="str">
            <v>Shipped - Delivered to Buyer</v>
          </cell>
          <cell r="C895" t="str">
            <v>J0157</v>
          </cell>
          <cell r="D895" t="str">
            <v>J0157-DR-M</v>
          </cell>
          <cell r="E895" t="str">
            <v>405-1444029-0734705</v>
          </cell>
          <cell r="F895" t="str">
            <v>Western Dress</v>
          </cell>
          <cell r="G895" t="str">
            <v>M</v>
          </cell>
          <cell r="H895">
            <v>1</v>
          </cell>
          <cell r="I895">
            <v>908</v>
          </cell>
          <cell r="J895">
            <v>530048</v>
          </cell>
        </row>
        <row r="896">
          <cell r="A896">
            <v>44779</v>
          </cell>
          <cell r="B896" t="str">
            <v>Shipped - Delivered to Buyer</v>
          </cell>
          <cell r="C896" t="str">
            <v>JNE3869</v>
          </cell>
          <cell r="D896" t="str">
            <v>JNE3869-DR-M</v>
          </cell>
          <cell r="E896" t="str">
            <v>405-1444029-0734705</v>
          </cell>
          <cell r="F896" t="str">
            <v>Western Dress</v>
          </cell>
          <cell r="G896" t="str">
            <v>M</v>
          </cell>
          <cell r="H896">
            <v>1</v>
          </cell>
          <cell r="I896">
            <v>948</v>
          </cell>
          <cell r="J896">
            <v>530048</v>
          </cell>
        </row>
        <row r="897">
          <cell r="A897">
            <v>44625</v>
          </cell>
          <cell r="B897" t="str">
            <v>Shipped - Delivered to Buyer</v>
          </cell>
          <cell r="C897" t="str">
            <v>JNE3800</v>
          </cell>
          <cell r="D897" t="str">
            <v>JNE3800-KR-XL</v>
          </cell>
          <cell r="E897" t="str">
            <v>403-9757265-8195504</v>
          </cell>
          <cell r="F897" t="str">
            <v>Western Dress</v>
          </cell>
          <cell r="G897" t="str">
            <v>XL</v>
          </cell>
          <cell r="H897">
            <v>1</v>
          </cell>
          <cell r="I897">
            <v>724</v>
          </cell>
          <cell r="J897">
            <v>560048</v>
          </cell>
        </row>
        <row r="898">
          <cell r="A898">
            <v>44748</v>
          </cell>
          <cell r="B898" t="str">
            <v>Shipped - Delivered to Buyer</v>
          </cell>
          <cell r="C898" t="str">
            <v>JNE3869</v>
          </cell>
          <cell r="D898" t="str">
            <v>JNE3869-DR-L</v>
          </cell>
          <cell r="E898" t="str">
            <v>406-5143513-9408323</v>
          </cell>
          <cell r="F898" t="str">
            <v>Western Dress</v>
          </cell>
          <cell r="G898" t="str">
            <v>L</v>
          </cell>
          <cell r="H898">
            <v>1</v>
          </cell>
          <cell r="I898">
            <v>998</v>
          </cell>
          <cell r="J898">
            <v>201306</v>
          </cell>
        </row>
        <row r="899">
          <cell r="A899">
            <v>44748</v>
          </cell>
          <cell r="B899" t="str">
            <v>Shipped - Delivered to Buyer</v>
          </cell>
          <cell r="C899" t="str">
            <v>JNE3798</v>
          </cell>
          <cell r="D899" t="str">
            <v>JNE3798-KR-XXXL</v>
          </cell>
          <cell r="E899" t="str">
            <v>407-6929363-0719501</v>
          </cell>
          <cell r="F899" t="str">
            <v>Western Dress</v>
          </cell>
          <cell r="G899" t="str">
            <v>3XL</v>
          </cell>
          <cell r="H899">
            <v>1</v>
          </cell>
          <cell r="I899">
            <v>725</v>
          </cell>
          <cell r="J899">
            <v>754112</v>
          </cell>
        </row>
        <row r="900">
          <cell r="A900">
            <v>44597</v>
          </cell>
          <cell r="B900" t="str">
            <v>Shipped - Delivered to Buyer</v>
          </cell>
          <cell r="C900" t="str">
            <v>JNE3798</v>
          </cell>
          <cell r="D900" t="str">
            <v>JNE3798-KR-XL</v>
          </cell>
          <cell r="E900" t="str">
            <v>407-0162651-3660310</v>
          </cell>
          <cell r="F900" t="str">
            <v>Western Dress</v>
          </cell>
          <cell r="G900" t="str">
            <v>XL</v>
          </cell>
          <cell r="H900">
            <v>1</v>
          </cell>
          <cell r="I900">
            <v>724</v>
          </cell>
          <cell r="J900">
            <v>401501</v>
          </cell>
        </row>
        <row r="901">
          <cell r="A901">
            <v>44899</v>
          </cell>
          <cell r="B901" t="str">
            <v>Shipped - Delivered to Buyer</v>
          </cell>
          <cell r="C901" t="str">
            <v>JNE3869</v>
          </cell>
          <cell r="D901" t="str">
            <v>JNE3869-DR-XL</v>
          </cell>
          <cell r="E901" t="str">
            <v>408-0290999-5302701</v>
          </cell>
          <cell r="F901" t="str">
            <v>Western Dress</v>
          </cell>
          <cell r="G901" t="str">
            <v>XL</v>
          </cell>
          <cell r="H901">
            <v>1</v>
          </cell>
          <cell r="I901">
            <v>721</v>
          </cell>
          <cell r="J901">
            <v>641022</v>
          </cell>
        </row>
        <row r="902">
          <cell r="A902">
            <v>44748</v>
          </cell>
          <cell r="B902" t="str">
            <v>Shipped - Delivered to Buyer</v>
          </cell>
          <cell r="C902" t="str">
            <v>J0341</v>
          </cell>
          <cell r="D902" t="str">
            <v>J0341-DR-S</v>
          </cell>
          <cell r="E902" t="str">
            <v>171-9100889-7650715</v>
          </cell>
          <cell r="F902" t="str">
            <v>Western Dress</v>
          </cell>
          <cell r="G902" t="str">
            <v>S</v>
          </cell>
          <cell r="H902">
            <v>1</v>
          </cell>
          <cell r="I902">
            <v>1168</v>
          </cell>
          <cell r="J902">
            <v>121006</v>
          </cell>
        </row>
        <row r="903">
          <cell r="A903">
            <v>44748</v>
          </cell>
          <cell r="B903" t="str">
            <v>Shipped - Delivered to Buyer</v>
          </cell>
          <cell r="C903" t="str">
            <v>JNE3798</v>
          </cell>
          <cell r="D903" t="str">
            <v>JNE3798-KR-M</v>
          </cell>
          <cell r="E903" t="str">
            <v>406-6386351-0848349</v>
          </cell>
          <cell r="F903" t="str">
            <v>Western Dress</v>
          </cell>
          <cell r="G903" t="str">
            <v>M</v>
          </cell>
          <cell r="H903">
            <v>1</v>
          </cell>
          <cell r="I903">
            <v>735</v>
          </cell>
          <cell r="J903">
            <v>226016</v>
          </cell>
        </row>
        <row r="904">
          <cell r="A904">
            <v>44748</v>
          </cell>
          <cell r="B904" t="str">
            <v>Shipped - Delivered to Buyer</v>
          </cell>
          <cell r="C904" t="str">
            <v>JNE3869</v>
          </cell>
          <cell r="D904" t="str">
            <v>JNE3869-DR-L</v>
          </cell>
          <cell r="E904" t="str">
            <v>405-7330207-4437963</v>
          </cell>
          <cell r="F904" t="str">
            <v>Western Dress</v>
          </cell>
          <cell r="G904" t="str">
            <v>L</v>
          </cell>
          <cell r="H904">
            <v>1</v>
          </cell>
          <cell r="I904">
            <v>948</v>
          </cell>
          <cell r="J904">
            <v>533002</v>
          </cell>
        </row>
        <row r="905">
          <cell r="A905">
            <v>44748</v>
          </cell>
          <cell r="B905" t="str">
            <v>Shipped - Delivered to Buyer</v>
          </cell>
          <cell r="C905" t="str">
            <v>JNE3798</v>
          </cell>
          <cell r="D905" t="str">
            <v>JNE3798-KR-M</v>
          </cell>
          <cell r="E905" t="str">
            <v>403-5636547-4971530</v>
          </cell>
          <cell r="F905" t="str">
            <v>Western Dress</v>
          </cell>
          <cell r="G905" t="str">
            <v>M</v>
          </cell>
          <cell r="H905">
            <v>1</v>
          </cell>
          <cell r="I905">
            <v>735</v>
          </cell>
          <cell r="J905">
            <v>411048</v>
          </cell>
        </row>
        <row r="906">
          <cell r="A906">
            <v>44899</v>
          </cell>
          <cell r="B906" t="str">
            <v>Shipped - Delivered to Buyer</v>
          </cell>
          <cell r="C906" t="str">
            <v>JNE3870</v>
          </cell>
          <cell r="D906" t="str">
            <v>JNE3870-DR-XL</v>
          </cell>
          <cell r="E906" t="str">
            <v>407-9143448-0039516</v>
          </cell>
          <cell r="F906" t="str">
            <v>Western Dress</v>
          </cell>
          <cell r="G906" t="str">
            <v>XL</v>
          </cell>
          <cell r="H906">
            <v>1</v>
          </cell>
          <cell r="I906">
            <v>721</v>
          </cell>
          <cell r="J906">
            <v>639006</v>
          </cell>
        </row>
        <row r="907">
          <cell r="A907">
            <v>44838</v>
          </cell>
          <cell r="B907" t="str">
            <v>Shipped - Delivered to Buyer</v>
          </cell>
          <cell r="C907" t="str">
            <v>JNE3869</v>
          </cell>
          <cell r="D907" t="str">
            <v>JNE3869-DR-XL</v>
          </cell>
          <cell r="E907" t="str">
            <v>407-0649202-0251504</v>
          </cell>
          <cell r="F907" t="str">
            <v>Western Dress</v>
          </cell>
          <cell r="G907" t="str">
            <v>XL</v>
          </cell>
          <cell r="H907">
            <v>1</v>
          </cell>
          <cell r="I907">
            <v>721</v>
          </cell>
          <cell r="J907">
            <v>500010</v>
          </cell>
        </row>
        <row r="908">
          <cell r="A908">
            <v>44748</v>
          </cell>
          <cell r="B908" t="str">
            <v>Shipped - Delivered to Buyer</v>
          </cell>
          <cell r="C908" t="str">
            <v>JNE3791</v>
          </cell>
          <cell r="D908" t="str">
            <v>JNE3791-DR-L</v>
          </cell>
          <cell r="E908" t="str">
            <v>403-0170268-9205151</v>
          </cell>
          <cell r="F908" t="str">
            <v>Ethnic Dress</v>
          </cell>
          <cell r="G908" t="str">
            <v>L</v>
          </cell>
          <cell r="H908">
            <v>1</v>
          </cell>
          <cell r="I908">
            <v>399</v>
          </cell>
          <cell r="J908">
            <v>531173</v>
          </cell>
        </row>
        <row r="909">
          <cell r="A909">
            <v>44748</v>
          </cell>
          <cell r="B909" t="str">
            <v>Shipped - Returned to Seller</v>
          </cell>
          <cell r="C909" t="str">
            <v>JNE3798</v>
          </cell>
          <cell r="D909" t="str">
            <v>JNE3798-KR-A-L</v>
          </cell>
          <cell r="E909" t="str">
            <v>406-2917105-0289101</v>
          </cell>
          <cell r="F909" t="str">
            <v>Western Dress</v>
          </cell>
          <cell r="G909" t="str">
            <v>L</v>
          </cell>
          <cell r="H909">
            <v>1</v>
          </cell>
          <cell r="I909">
            <v>771</v>
          </cell>
          <cell r="J909">
            <v>641654</v>
          </cell>
        </row>
        <row r="910">
          <cell r="A910">
            <v>44748</v>
          </cell>
          <cell r="B910" t="str">
            <v>Shipped - Delivered to Buyer</v>
          </cell>
          <cell r="C910" t="str">
            <v>JNE3800</v>
          </cell>
          <cell r="D910" t="str">
            <v>JNE3800-KR-A-XXL</v>
          </cell>
          <cell r="E910" t="str">
            <v>171-2089824-7230750</v>
          </cell>
          <cell r="F910" t="str">
            <v>Western Dress</v>
          </cell>
          <cell r="G910" t="str">
            <v>XXL</v>
          </cell>
          <cell r="H910">
            <v>1</v>
          </cell>
          <cell r="I910">
            <v>771</v>
          </cell>
          <cell r="J910">
            <v>679329</v>
          </cell>
        </row>
        <row r="911">
          <cell r="A911">
            <v>44808</v>
          </cell>
          <cell r="B911" t="str">
            <v>Shipped - Delivered to Buyer</v>
          </cell>
          <cell r="C911" t="str">
            <v>JNE3870</v>
          </cell>
          <cell r="D911" t="str">
            <v>JNE3870-DR-XL</v>
          </cell>
          <cell r="E911" t="str">
            <v>405-0990816-1418769</v>
          </cell>
          <cell r="F911" t="str">
            <v>Western Dress</v>
          </cell>
          <cell r="G911" t="str">
            <v>XL</v>
          </cell>
          <cell r="H911">
            <v>1</v>
          </cell>
          <cell r="I911">
            <v>721</v>
          </cell>
          <cell r="J911">
            <v>452001</v>
          </cell>
        </row>
        <row r="912">
          <cell r="A912">
            <v>44777</v>
          </cell>
          <cell r="B912" t="str">
            <v>Shipped - Delivered to Buyer</v>
          </cell>
          <cell r="C912" t="str">
            <v>JNE3869</v>
          </cell>
          <cell r="D912" t="str">
            <v>JNE3869-DR-XL</v>
          </cell>
          <cell r="E912" t="str">
            <v>404-3180875-1469123</v>
          </cell>
          <cell r="F912" t="str">
            <v>Western Dress</v>
          </cell>
          <cell r="G912" t="str">
            <v>XL</v>
          </cell>
          <cell r="H912">
            <v>1</v>
          </cell>
          <cell r="I912">
            <v>721</v>
          </cell>
          <cell r="J912">
            <v>403005</v>
          </cell>
        </row>
        <row r="913">
          <cell r="A913">
            <v>44746</v>
          </cell>
          <cell r="B913" t="str">
            <v>Shipped - Delivered to Buyer</v>
          </cell>
          <cell r="C913" t="str">
            <v>JNE3870</v>
          </cell>
          <cell r="D913" t="str">
            <v>JNE3870-DR-XL</v>
          </cell>
          <cell r="E913" t="str">
            <v>171-9755170-7978756</v>
          </cell>
          <cell r="F913" t="str">
            <v>Western Dress</v>
          </cell>
          <cell r="G913" t="str">
            <v>XL</v>
          </cell>
          <cell r="H913">
            <v>1</v>
          </cell>
          <cell r="I913">
            <v>721</v>
          </cell>
          <cell r="J913">
            <v>221007</v>
          </cell>
        </row>
        <row r="914">
          <cell r="A914">
            <v>44748</v>
          </cell>
          <cell r="B914" t="str">
            <v>Shipped - Delivered to Buyer</v>
          </cell>
          <cell r="C914" t="str">
            <v>JNE3800</v>
          </cell>
          <cell r="D914" t="str">
            <v>JNE3800-KR-A-M</v>
          </cell>
          <cell r="E914" t="str">
            <v>171-8539254-5098719</v>
          </cell>
          <cell r="F914" t="str">
            <v>Western Dress</v>
          </cell>
          <cell r="G914" t="str">
            <v>M</v>
          </cell>
          <cell r="H914">
            <v>1</v>
          </cell>
          <cell r="I914">
            <v>725</v>
          </cell>
          <cell r="J914">
            <v>416008</v>
          </cell>
        </row>
        <row r="915">
          <cell r="A915">
            <v>44748</v>
          </cell>
          <cell r="B915" t="str">
            <v>Shipped - Delivered to Buyer</v>
          </cell>
          <cell r="C915" t="str">
            <v>JNE3709</v>
          </cell>
          <cell r="D915" t="str">
            <v>JNE3709-DR-S</v>
          </cell>
          <cell r="E915" t="str">
            <v>402-0503522-6434715</v>
          </cell>
          <cell r="F915" t="str">
            <v>Western Dress</v>
          </cell>
          <cell r="G915" t="str">
            <v>S</v>
          </cell>
          <cell r="H915">
            <v>1</v>
          </cell>
          <cell r="I915">
            <v>1013</v>
          </cell>
          <cell r="J915">
            <v>643105</v>
          </cell>
        </row>
        <row r="916">
          <cell r="A916">
            <v>44748</v>
          </cell>
          <cell r="B916" t="str">
            <v>Shipped - Delivered to Buyer</v>
          </cell>
          <cell r="C916" t="str">
            <v>JNE3800</v>
          </cell>
          <cell r="D916" t="str">
            <v>JNE3800-KR-A-M</v>
          </cell>
          <cell r="E916" t="str">
            <v>404-0046230-0712344</v>
          </cell>
          <cell r="F916" t="str">
            <v>Western Dress</v>
          </cell>
          <cell r="G916" t="str">
            <v>M</v>
          </cell>
          <cell r="H916">
            <v>1</v>
          </cell>
          <cell r="I916">
            <v>725</v>
          </cell>
          <cell r="J916">
            <v>577101</v>
          </cell>
        </row>
        <row r="917">
          <cell r="A917">
            <v>44686</v>
          </cell>
          <cell r="B917" t="str">
            <v>Shipped - Delivered to Buyer</v>
          </cell>
          <cell r="C917" t="str">
            <v>JNE3869</v>
          </cell>
          <cell r="D917" t="str">
            <v>JNE3869-DR-XL</v>
          </cell>
          <cell r="E917" t="str">
            <v>402-8198768-4997940</v>
          </cell>
          <cell r="F917" t="str">
            <v>Western Dress</v>
          </cell>
          <cell r="G917" t="str">
            <v>XL</v>
          </cell>
          <cell r="H917">
            <v>1</v>
          </cell>
          <cell r="I917">
            <v>721</v>
          </cell>
          <cell r="J917">
            <v>400606</v>
          </cell>
        </row>
        <row r="918">
          <cell r="A918">
            <v>44748</v>
          </cell>
          <cell r="B918" t="str">
            <v>Shipped - Returned to Seller</v>
          </cell>
          <cell r="C918" t="str">
            <v>JNE3798</v>
          </cell>
          <cell r="D918" t="str">
            <v>JNE3798-KR-A-M</v>
          </cell>
          <cell r="E918" t="str">
            <v>171-4854120-3289114</v>
          </cell>
          <cell r="F918" t="str">
            <v>Western Dress</v>
          </cell>
          <cell r="G918" t="str">
            <v>M</v>
          </cell>
          <cell r="H918">
            <v>1</v>
          </cell>
          <cell r="I918">
            <v>771</v>
          </cell>
          <cell r="J918">
            <v>764001</v>
          </cell>
        </row>
        <row r="919">
          <cell r="A919">
            <v>44748</v>
          </cell>
          <cell r="B919" t="str">
            <v>Shipped - Delivered to Buyer</v>
          </cell>
          <cell r="C919" t="str">
            <v>JNE3800</v>
          </cell>
          <cell r="D919" t="str">
            <v>JNE3800-KR-A-L</v>
          </cell>
          <cell r="E919" t="str">
            <v>402-3710886-6233963</v>
          </cell>
          <cell r="F919" t="str">
            <v>Western Dress</v>
          </cell>
          <cell r="G919" t="str">
            <v>L</v>
          </cell>
          <cell r="H919">
            <v>1</v>
          </cell>
          <cell r="I919">
            <v>735</v>
          </cell>
          <cell r="J919">
            <v>248009</v>
          </cell>
        </row>
        <row r="920">
          <cell r="A920">
            <v>44748</v>
          </cell>
          <cell r="B920" t="str">
            <v>Shipped - Delivered to Buyer</v>
          </cell>
          <cell r="C920" t="str">
            <v>JNE3709</v>
          </cell>
          <cell r="D920" t="str">
            <v>JNE3709-DR-S</v>
          </cell>
          <cell r="E920" t="str">
            <v>405-2402335-6370700</v>
          </cell>
          <cell r="F920" t="str">
            <v>Western Dress</v>
          </cell>
          <cell r="G920" t="str">
            <v>S</v>
          </cell>
          <cell r="H920">
            <v>1</v>
          </cell>
          <cell r="I920">
            <v>1013</v>
          </cell>
          <cell r="J920">
            <v>401501</v>
          </cell>
        </row>
        <row r="921">
          <cell r="A921">
            <v>44718</v>
          </cell>
          <cell r="B921" t="str">
            <v>Shipped - Delivered to Buyer</v>
          </cell>
          <cell r="C921" t="str">
            <v>JNE3800</v>
          </cell>
          <cell r="D921" t="str">
            <v>JNE3800-KR-L</v>
          </cell>
          <cell r="E921" t="str">
            <v>408-7168540-2190735</v>
          </cell>
          <cell r="F921" t="str">
            <v>Western Dress</v>
          </cell>
          <cell r="G921" t="str">
            <v>L</v>
          </cell>
          <cell r="H921">
            <v>1</v>
          </cell>
          <cell r="I921">
            <v>735</v>
          </cell>
          <cell r="J921">
            <v>805101</v>
          </cell>
        </row>
        <row r="922">
          <cell r="A922">
            <v>44718</v>
          </cell>
          <cell r="B922" t="str">
            <v>Shipped - Delivered to Buyer</v>
          </cell>
          <cell r="C922" t="str">
            <v>JNE3798</v>
          </cell>
          <cell r="D922" t="str">
            <v>JNE3798-KR-XXXL</v>
          </cell>
          <cell r="E922" t="str">
            <v>404-8942737-9125108</v>
          </cell>
          <cell r="F922" t="str">
            <v>Western Dress</v>
          </cell>
          <cell r="G922" t="str">
            <v>3XL</v>
          </cell>
          <cell r="H922">
            <v>1</v>
          </cell>
          <cell r="I922">
            <v>725</v>
          </cell>
          <cell r="J922">
            <v>600073</v>
          </cell>
        </row>
        <row r="923">
          <cell r="A923">
            <v>44718</v>
          </cell>
          <cell r="B923" t="str">
            <v>Shipped - Delivered to Buyer</v>
          </cell>
          <cell r="C923" t="str">
            <v>J0298</v>
          </cell>
          <cell r="D923" t="str">
            <v>J0298-DR-XS</v>
          </cell>
          <cell r="E923" t="str">
            <v>402-8479833-8419551</v>
          </cell>
          <cell r="F923" t="str">
            <v>Western Dress</v>
          </cell>
          <cell r="G923" t="str">
            <v>XS</v>
          </cell>
          <cell r="H923">
            <v>1</v>
          </cell>
          <cell r="I923">
            <v>614</v>
          </cell>
          <cell r="J923">
            <v>560036</v>
          </cell>
        </row>
        <row r="924">
          <cell r="A924">
            <v>44718</v>
          </cell>
          <cell r="B924" t="str">
            <v>Shipped - Delivered to Buyer</v>
          </cell>
          <cell r="C924" t="str">
            <v>J0341</v>
          </cell>
          <cell r="D924" t="str">
            <v>J0341-DR-L</v>
          </cell>
          <cell r="E924" t="str">
            <v>403-3419994-7311500</v>
          </cell>
          <cell r="F924" t="str">
            <v>Western Dress</v>
          </cell>
          <cell r="G924" t="str">
            <v>L</v>
          </cell>
          <cell r="H924">
            <v>1</v>
          </cell>
          <cell r="I924">
            <v>1168</v>
          </cell>
          <cell r="J924">
            <v>141001</v>
          </cell>
        </row>
        <row r="925">
          <cell r="A925">
            <v>44718</v>
          </cell>
          <cell r="B925" t="str">
            <v>Shipped - Delivered to Buyer</v>
          </cell>
          <cell r="C925" t="str">
            <v>JNE3798</v>
          </cell>
          <cell r="D925" t="str">
            <v>JNE3798-KR-M</v>
          </cell>
          <cell r="E925" t="str">
            <v>402-7289400-9295545</v>
          </cell>
          <cell r="F925" t="str">
            <v>Western Dress</v>
          </cell>
          <cell r="G925" t="str">
            <v>M</v>
          </cell>
          <cell r="H925">
            <v>1</v>
          </cell>
          <cell r="I925">
            <v>735</v>
          </cell>
          <cell r="J925">
            <v>754004</v>
          </cell>
        </row>
        <row r="926">
          <cell r="A926">
            <v>44718</v>
          </cell>
          <cell r="B926" t="str">
            <v>Shipped - Delivered to Buyer</v>
          </cell>
          <cell r="C926" t="str">
            <v>JNE3800</v>
          </cell>
          <cell r="D926" t="str">
            <v>JNE3800-KR-A-S</v>
          </cell>
          <cell r="E926" t="str">
            <v>407-2584123-2818753</v>
          </cell>
          <cell r="F926" t="str">
            <v>Western Dress</v>
          </cell>
          <cell r="G926" t="str">
            <v>S</v>
          </cell>
          <cell r="H926">
            <v>1</v>
          </cell>
          <cell r="I926">
            <v>725</v>
          </cell>
          <cell r="J926">
            <v>577201</v>
          </cell>
        </row>
        <row r="927">
          <cell r="A927">
            <v>44718</v>
          </cell>
          <cell r="B927" t="str">
            <v>Shipped - Delivered to Buyer</v>
          </cell>
          <cell r="C927" t="str">
            <v>J0341</v>
          </cell>
          <cell r="D927" t="str">
            <v>J0341-DR-S</v>
          </cell>
          <cell r="E927" t="str">
            <v>171-1558439-1570714</v>
          </cell>
          <cell r="F927" t="str">
            <v>Western Dress</v>
          </cell>
          <cell r="G927" t="str">
            <v>S</v>
          </cell>
          <cell r="H927">
            <v>1</v>
          </cell>
          <cell r="I927">
            <v>1168</v>
          </cell>
          <cell r="J927">
            <v>400072</v>
          </cell>
        </row>
        <row r="928">
          <cell r="A928">
            <v>44718</v>
          </cell>
          <cell r="B928" t="str">
            <v>Shipped - Delivered to Buyer</v>
          </cell>
          <cell r="C928" t="str">
            <v>JNE3800</v>
          </cell>
          <cell r="D928" t="str">
            <v>JNE3800-KR-L</v>
          </cell>
          <cell r="E928" t="str">
            <v>408-2367497-1028350</v>
          </cell>
          <cell r="F928" t="str">
            <v>Western Dress</v>
          </cell>
          <cell r="G928" t="str">
            <v>L</v>
          </cell>
          <cell r="H928">
            <v>1</v>
          </cell>
          <cell r="I928">
            <v>735</v>
          </cell>
          <cell r="J928">
            <v>401202</v>
          </cell>
        </row>
        <row r="929">
          <cell r="A929">
            <v>44718</v>
          </cell>
          <cell r="B929" t="str">
            <v>Shipped - Delivered to Buyer</v>
          </cell>
          <cell r="C929" t="str">
            <v>JNE3800</v>
          </cell>
          <cell r="D929" t="str">
            <v>JNE3800-KR-S</v>
          </cell>
          <cell r="E929" t="str">
            <v>171-3482098-0744332</v>
          </cell>
          <cell r="F929" t="str">
            <v>Western Dress</v>
          </cell>
          <cell r="G929" t="str">
            <v>S</v>
          </cell>
          <cell r="H929">
            <v>1</v>
          </cell>
          <cell r="I929">
            <v>735</v>
          </cell>
          <cell r="J929">
            <v>560087</v>
          </cell>
        </row>
        <row r="930">
          <cell r="A930">
            <v>44718</v>
          </cell>
          <cell r="B930" t="str">
            <v>Shipped - Delivered to Buyer</v>
          </cell>
          <cell r="C930" t="str">
            <v>JNE3870</v>
          </cell>
          <cell r="D930" t="str">
            <v>JNE3870-DR-M</v>
          </cell>
          <cell r="E930" t="str">
            <v>407-0330187-7753927</v>
          </cell>
          <cell r="F930" t="str">
            <v>Western Dress</v>
          </cell>
          <cell r="G930" t="str">
            <v>M</v>
          </cell>
          <cell r="H930">
            <v>1</v>
          </cell>
          <cell r="I930">
            <v>948</v>
          </cell>
          <cell r="J930">
            <v>509210</v>
          </cell>
        </row>
        <row r="931">
          <cell r="A931">
            <v>44718</v>
          </cell>
          <cell r="B931" t="str">
            <v>Shipped - Delivered to Buyer</v>
          </cell>
          <cell r="C931" t="str">
            <v>JNE3800</v>
          </cell>
          <cell r="D931" t="str">
            <v>JNE3800-KR-A-S</v>
          </cell>
          <cell r="E931" t="str">
            <v>407-9272124-1398743</v>
          </cell>
          <cell r="F931" t="str">
            <v>Western Dress</v>
          </cell>
          <cell r="G931" t="str">
            <v>S</v>
          </cell>
          <cell r="H931">
            <v>1</v>
          </cell>
          <cell r="I931">
            <v>725</v>
          </cell>
          <cell r="J931">
            <v>673601</v>
          </cell>
        </row>
        <row r="932">
          <cell r="A932">
            <v>44718</v>
          </cell>
          <cell r="B932" t="str">
            <v>Shipped - Delivered to Buyer</v>
          </cell>
          <cell r="C932" t="str">
            <v>JNE3800</v>
          </cell>
          <cell r="D932" t="str">
            <v>JNE3800-KR-L</v>
          </cell>
          <cell r="E932" t="str">
            <v>405-202244385-2720353</v>
          </cell>
          <cell r="F932" t="str">
            <v>Western Dress</v>
          </cell>
          <cell r="G932" t="str">
            <v>L</v>
          </cell>
          <cell r="H932">
            <v>1</v>
          </cell>
          <cell r="I932">
            <v>735</v>
          </cell>
          <cell r="J932">
            <v>678006</v>
          </cell>
        </row>
        <row r="933">
          <cell r="A933">
            <v>44718</v>
          </cell>
          <cell r="B933" t="str">
            <v>Shipped - Delivered to Buyer</v>
          </cell>
          <cell r="C933" t="str">
            <v>JNE3798</v>
          </cell>
          <cell r="D933" t="str">
            <v>JNE3798-KR-M</v>
          </cell>
          <cell r="E933" t="str">
            <v>407-7718771-4000323</v>
          </cell>
          <cell r="F933" t="str">
            <v>Western Dress</v>
          </cell>
          <cell r="G933" t="str">
            <v>M</v>
          </cell>
          <cell r="H933">
            <v>1</v>
          </cell>
          <cell r="I933">
            <v>735</v>
          </cell>
          <cell r="J933">
            <v>560048</v>
          </cell>
        </row>
        <row r="934">
          <cell r="A934">
            <v>44718</v>
          </cell>
          <cell r="B934" t="str">
            <v>Shipped - Delivered to Buyer</v>
          </cell>
          <cell r="C934" t="str">
            <v>JNE3800</v>
          </cell>
          <cell r="D934" t="str">
            <v>JNE3800-KR-A-S</v>
          </cell>
          <cell r="E934" t="str">
            <v>171-8797327-2365964</v>
          </cell>
          <cell r="F934" t="str">
            <v>Western Dress</v>
          </cell>
          <cell r="G934" t="str">
            <v>S</v>
          </cell>
          <cell r="H934">
            <v>1</v>
          </cell>
          <cell r="I934">
            <v>725</v>
          </cell>
          <cell r="J934">
            <v>282001</v>
          </cell>
        </row>
        <row r="935">
          <cell r="A935">
            <v>44656</v>
          </cell>
          <cell r="B935" t="str">
            <v>Shipped - Delivered to Buyer</v>
          </cell>
          <cell r="C935" t="str">
            <v>J0209</v>
          </cell>
          <cell r="D935" t="str">
            <v>J0209-DR-XL</v>
          </cell>
          <cell r="E935" t="str">
            <v>404-6708067-2528319</v>
          </cell>
          <cell r="F935" t="str">
            <v>Ethnic Dress</v>
          </cell>
          <cell r="G935" t="str">
            <v>XL</v>
          </cell>
          <cell r="H935">
            <v>1</v>
          </cell>
          <cell r="I935">
            <v>721</v>
          </cell>
          <cell r="J935">
            <v>500044</v>
          </cell>
        </row>
        <row r="936">
          <cell r="A936">
            <v>44656</v>
          </cell>
          <cell r="B936" t="str">
            <v>Shipped - Delivered to Buyer</v>
          </cell>
          <cell r="C936" t="str">
            <v>J0332</v>
          </cell>
          <cell r="D936" t="str">
            <v>J0332-DR-XL</v>
          </cell>
          <cell r="E936" t="str">
            <v>404-6708067-2528319</v>
          </cell>
          <cell r="F936" t="str">
            <v>Western Dress</v>
          </cell>
          <cell r="G936" t="str">
            <v>XL</v>
          </cell>
          <cell r="H936">
            <v>1</v>
          </cell>
          <cell r="I936">
            <v>699</v>
          </cell>
          <cell r="J936">
            <v>500044</v>
          </cell>
        </row>
        <row r="937">
          <cell r="A937">
            <v>44718</v>
          </cell>
          <cell r="B937" t="str">
            <v>Shipped - Delivered to Buyer</v>
          </cell>
          <cell r="C937" t="str">
            <v>J0157</v>
          </cell>
          <cell r="D937" t="str">
            <v>J0157-DR-L</v>
          </cell>
          <cell r="E937" t="str">
            <v>407-6385365-6840359</v>
          </cell>
          <cell r="F937" t="str">
            <v>Western Dress</v>
          </cell>
          <cell r="G937" t="str">
            <v>L</v>
          </cell>
          <cell r="H937">
            <v>1</v>
          </cell>
          <cell r="I937">
            <v>956</v>
          </cell>
          <cell r="J937">
            <v>411048</v>
          </cell>
        </row>
        <row r="938">
          <cell r="A938">
            <v>44718</v>
          </cell>
          <cell r="B938" t="str">
            <v>Shipped - Delivered to Buyer</v>
          </cell>
          <cell r="C938" t="str">
            <v>JNE3706</v>
          </cell>
          <cell r="D938" t="str">
            <v>JNE3706-DR-L</v>
          </cell>
          <cell r="E938" t="str">
            <v>408-0941661-7247534</v>
          </cell>
          <cell r="F938" t="str">
            <v>Western Dress</v>
          </cell>
          <cell r="G938" t="str">
            <v>L</v>
          </cell>
          <cell r="H938">
            <v>1</v>
          </cell>
          <cell r="I938">
            <v>413</v>
          </cell>
          <cell r="J938">
            <v>500070</v>
          </cell>
        </row>
        <row r="939">
          <cell r="A939">
            <v>44687</v>
          </cell>
          <cell r="B939" t="str">
            <v>Shipped - Delivered to Buyer</v>
          </cell>
          <cell r="C939" t="str">
            <v>JNE3905</v>
          </cell>
          <cell r="D939" t="str">
            <v>JNE3905-DR-XS</v>
          </cell>
          <cell r="E939" t="str">
            <v>407-5228774-3973158</v>
          </cell>
          <cell r="F939" t="str">
            <v>Western Dress</v>
          </cell>
          <cell r="G939" t="str">
            <v>XS</v>
          </cell>
          <cell r="H939">
            <v>1</v>
          </cell>
          <cell r="I939">
            <v>869</v>
          </cell>
          <cell r="J939">
            <v>400001</v>
          </cell>
        </row>
        <row r="940">
          <cell r="A940">
            <v>44686</v>
          </cell>
          <cell r="B940" t="str">
            <v>Shipped - Delivered to Buyer</v>
          </cell>
          <cell r="C940" t="str">
            <v>J0306</v>
          </cell>
          <cell r="D940" t="str">
            <v>J0306-DR-XL</v>
          </cell>
          <cell r="E940" t="str">
            <v>403-0412139-5154749</v>
          </cell>
          <cell r="F940" t="str">
            <v>Western Dress</v>
          </cell>
          <cell r="G940" t="str">
            <v>XL</v>
          </cell>
          <cell r="H940">
            <v>1</v>
          </cell>
          <cell r="I940">
            <v>690</v>
          </cell>
          <cell r="J940">
            <v>201303</v>
          </cell>
        </row>
        <row r="941">
          <cell r="A941">
            <v>44687</v>
          </cell>
          <cell r="B941" t="str">
            <v>Shipped - Delivered to Buyer</v>
          </cell>
          <cell r="C941" t="str">
            <v>JNE3800</v>
          </cell>
          <cell r="D941" t="str">
            <v>JNE3800-KR-A-L</v>
          </cell>
          <cell r="E941" t="str">
            <v>403-6757052-6615526</v>
          </cell>
          <cell r="F941" t="str">
            <v>Western Dress</v>
          </cell>
          <cell r="G941" t="str">
            <v>L</v>
          </cell>
          <cell r="H941">
            <v>1</v>
          </cell>
          <cell r="I941">
            <v>735</v>
          </cell>
          <cell r="J941">
            <v>333001</v>
          </cell>
        </row>
        <row r="942">
          <cell r="A942">
            <v>44656</v>
          </cell>
          <cell r="B942" t="str">
            <v>Shipped - Delivered to Buyer</v>
          </cell>
          <cell r="C942" t="str">
            <v>J0306</v>
          </cell>
          <cell r="D942" t="str">
            <v>J0306-DR-XL</v>
          </cell>
          <cell r="E942" t="str">
            <v>404-6708067-2528319</v>
          </cell>
          <cell r="F942" t="str">
            <v>Western Dress</v>
          </cell>
          <cell r="G942" t="str">
            <v>XL</v>
          </cell>
          <cell r="H942">
            <v>1</v>
          </cell>
          <cell r="I942">
            <v>690</v>
          </cell>
          <cell r="J942">
            <v>500044</v>
          </cell>
        </row>
        <row r="943">
          <cell r="A943">
            <v>44687</v>
          </cell>
          <cell r="B943" t="str">
            <v>Shipped - Delivered to Buyer</v>
          </cell>
          <cell r="C943" t="str">
            <v>J0157</v>
          </cell>
          <cell r="D943" t="str">
            <v>J0157-DR-S</v>
          </cell>
          <cell r="E943" t="str">
            <v>405-4436610-6545904</v>
          </cell>
          <cell r="F943" t="str">
            <v>Western Dress</v>
          </cell>
          <cell r="G943" t="str">
            <v>S</v>
          </cell>
          <cell r="H943">
            <v>1</v>
          </cell>
          <cell r="I943">
            <v>956</v>
          </cell>
          <cell r="J943">
            <v>410210</v>
          </cell>
        </row>
        <row r="944">
          <cell r="A944">
            <v>44687</v>
          </cell>
          <cell r="B944" t="str">
            <v>Shipped - Delivered to Buyer</v>
          </cell>
          <cell r="C944" t="str">
            <v>J0005</v>
          </cell>
          <cell r="D944" t="str">
            <v>J0005-DR-B-M</v>
          </cell>
          <cell r="E944" t="str">
            <v>408-2875760-0024316</v>
          </cell>
          <cell r="F944" t="str">
            <v>Western Dress</v>
          </cell>
          <cell r="G944" t="str">
            <v>M</v>
          </cell>
          <cell r="H944">
            <v>1</v>
          </cell>
          <cell r="I944">
            <v>899</v>
          </cell>
          <cell r="J944">
            <v>507167</v>
          </cell>
        </row>
        <row r="945">
          <cell r="A945">
            <v>44687</v>
          </cell>
          <cell r="B945" t="str">
            <v>Shipped - Delivered to Buyer</v>
          </cell>
          <cell r="C945" t="str">
            <v>JNE3800</v>
          </cell>
          <cell r="D945" t="str">
            <v>JNE3800-KR-A-L</v>
          </cell>
          <cell r="E945" t="str">
            <v>402-9471386-0005911</v>
          </cell>
          <cell r="F945" t="str">
            <v>Western Dress</v>
          </cell>
          <cell r="G945" t="str">
            <v>L</v>
          </cell>
          <cell r="H945">
            <v>1</v>
          </cell>
          <cell r="I945">
            <v>735</v>
          </cell>
          <cell r="J945">
            <v>560037</v>
          </cell>
        </row>
        <row r="946">
          <cell r="A946">
            <v>44656</v>
          </cell>
          <cell r="B946" t="str">
            <v>Shipped - Returned to Seller</v>
          </cell>
          <cell r="C946" t="str">
            <v>J0306</v>
          </cell>
          <cell r="D946" t="str">
            <v>J0306-DR-XL</v>
          </cell>
          <cell r="E946" t="str">
            <v>403-7139397-7761168</v>
          </cell>
          <cell r="F946" t="str">
            <v>Western Dress</v>
          </cell>
          <cell r="G946" t="str">
            <v>XL</v>
          </cell>
          <cell r="H946">
            <v>1</v>
          </cell>
          <cell r="I946">
            <v>690</v>
          </cell>
          <cell r="J946">
            <v>201301</v>
          </cell>
        </row>
        <row r="947">
          <cell r="A947">
            <v>44687</v>
          </cell>
          <cell r="B947" t="str">
            <v>Shipped - Delivered to Buyer</v>
          </cell>
          <cell r="C947" t="str">
            <v>JNE3869</v>
          </cell>
          <cell r="D947" t="str">
            <v>JNE3869-DR-S</v>
          </cell>
          <cell r="E947" t="str">
            <v>402-7303406-9705953</v>
          </cell>
          <cell r="F947" t="str">
            <v>Western Dress</v>
          </cell>
          <cell r="G947" t="str">
            <v>S</v>
          </cell>
          <cell r="H947">
            <v>1</v>
          </cell>
          <cell r="I947">
            <v>948</v>
          </cell>
          <cell r="J947">
            <v>110075</v>
          </cell>
        </row>
        <row r="948">
          <cell r="A948">
            <v>44687</v>
          </cell>
          <cell r="B948" t="str">
            <v>Shipped - Delivered to Buyer</v>
          </cell>
          <cell r="C948" t="str">
            <v>JNE3870</v>
          </cell>
          <cell r="D948" t="str">
            <v>JNE3870-DR-M</v>
          </cell>
          <cell r="E948" t="str">
            <v>402-7303406-9705953</v>
          </cell>
          <cell r="F948" t="str">
            <v>Western Dress</v>
          </cell>
          <cell r="G948" t="str">
            <v>M</v>
          </cell>
          <cell r="H948">
            <v>1</v>
          </cell>
          <cell r="I948">
            <v>948</v>
          </cell>
          <cell r="J948">
            <v>110075</v>
          </cell>
        </row>
        <row r="949">
          <cell r="A949">
            <v>44687</v>
          </cell>
          <cell r="B949" t="str">
            <v>Shipped - Delivered to Buyer</v>
          </cell>
          <cell r="C949" t="str">
            <v>J0295</v>
          </cell>
          <cell r="D949" t="str">
            <v>J0295-DR-S</v>
          </cell>
          <cell r="E949" t="str">
            <v>403-6501365-8243522</v>
          </cell>
          <cell r="F949" t="str">
            <v>Western Dress</v>
          </cell>
          <cell r="G949" t="str">
            <v>S</v>
          </cell>
          <cell r="H949">
            <v>1</v>
          </cell>
          <cell r="I949">
            <v>1196</v>
          </cell>
          <cell r="J949">
            <v>201301</v>
          </cell>
        </row>
        <row r="950">
          <cell r="A950">
            <v>44687</v>
          </cell>
          <cell r="B950" t="str">
            <v>Shipped - Delivered to Buyer</v>
          </cell>
          <cell r="C950" t="str">
            <v>JNE3800</v>
          </cell>
          <cell r="D950" t="str">
            <v>JNE3800-KR-S</v>
          </cell>
          <cell r="E950" t="str">
            <v>402-6975745-2191512</v>
          </cell>
          <cell r="F950" t="str">
            <v>Western Dress</v>
          </cell>
          <cell r="G950" t="str">
            <v>S</v>
          </cell>
          <cell r="H950">
            <v>1</v>
          </cell>
          <cell r="I950">
            <v>735</v>
          </cell>
          <cell r="J950">
            <v>781354</v>
          </cell>
        </row>
        <row r="951">
          <cell r="A951">
            <v>44687</v>
          </cell>
          <cell r="B951" t="str">
            <v>Shipped - Delivered to Buyer</v>
          </cell>
          <cell r="C951" t="str">
            <v>J0157</v>
          </cell>
          <cell r="D951" t="str">
            <v>J0157-DR-L</v>
          </cell>
          <cell r="E951" t="str">
            <v>408-0160711-0268331</v>
          </cell>
          <cell r="F951" t="str">
            <v>Western Dress</v>
          </cell>
          <cell r="G951" t="str">
            <v>L</v>
          </cell>
          <cell r="H951">
            <v>1</v>
          </cell>
          <cell r="I951">
            <v>956</v>
          </cell>
          <cell r="J951">
            <v>411037</v>
          </cell>
        </row>
        <row r="952">
          <cell r="A952">
            <v>44687</v>
          </cell>
          <cell r="B952" t="str">
            <v>Shipped - Delivered to Buyer</v>
          </cell>
          <cell r="C952" t="str">
            <v>J0210</v>
          </cell>
          <cell r="D952" t="str">
            <v>J0210-DR-S</v>
          </cell>
          <cell r="E952" t="str">
            <v>171-7130304-8285119</v>
          </cell>
          <cell r="F952" t="str">
            <v>Ethnic Dress</v>
          </cell>
          <cell r="G952" t="str">
            <v>S</v>
          </cell>
          <cell r="H952">
            <v>1</v>
          </cell>
          <cell r="I952">
            <v>1125</v>
          </cell>
          <cell r="J952">
            <v>400607</v>
          </cell>
        </row>
        <row r="953">
          <cell r="A953">
            <v>44597</v>
          </cell>
          <cell r="B953" t="str">
            <v>Shipped - Delivered to Buyer</v>
          </cell>
          <cell r="C953" t="str">
            <v>JNE3710</v>
          </cell>
          <cell r="D953" t="str">
            <v>JNE3710-DR-XL</v>
          </cell>
          <cell r="E953" t="str">
            <v>171-8009798-7330730</v>
          </cell>
          <cell r="F953" t="str">
            <v>Western Dress</v>
          </cell>
          <cell r="G953" t="str">
            <v>XL</v>
          </cell>
          <cell r="H953">
            <v>1</v>
          </cell>
          <cell r="I953">
            <v>690</v>
          </cell>
          <cell r="J953">
            <v>110075</v>
          </cell>
        </row>
        <row r="954">
          <cell r="A954">
            <v>44657</v>
          </cell>
          <cell r="B954" t="str">
            <v>Shipped - Delivered to Buyer</v>
          </cell>
          <cell r="C954" t="str">
            <v>JNE3800</v>
          </cell>
          <cell r="D954" t="str">
            <v>JNE3800-KR-A-M</v>
          </cell>
          <cell r="E954" t="str">
            <v>407-9881858-8588321</v>
          </cell>
          <cell r="F954" t="str">
            <v>Western Dress</v>
          </cell>
          <cell r="G954" t="str">
            <v>M</v>
          </cell>
          <cell r="H954">
            <v>1</v>
          </cell>
          <cell r="I954">
            <v>725</v>
          </cell>
          <cell r="J954">
            <v>171005</v>
          </cell>
        </row>
        <row r="955">
          <cell r="A955">
            <v>44657</v>
          </cell>
          <cell r="B955" t="str">
            <v>Shipped - Delivered to Buyer</v>
          </cell>
          <cell r="C955" t="str">
            <v>JNE3798</v>
          </cell>
          <cell r="D955" t="str">
            <v>JNE3798-KR-A-M</v>
          </cell>
          <cell r="E955" t="str">
            <v>171-2036940-8783553</v>
          </cell>
          <cell r="F955" t="str">
            <v>Western Dress</v>
          </cell>
          <cell r="G955" t="str">
            <v>M</v>
          </cell>
          <cell r="H955">
            <v>1</v>
          </cell>
          <cell r="I955">
            <v>771</v>
          </cell>
          <cell r="J955">
            <v>845305</v>
          </cell>
        </row>
        <row r="956">
          <cell r="A956">
            <v>44657</v>
          </cell>
          <cell r="B956" t="str">
            <v>Shipped - Delivered to Buyer</v>
          </cell>
          <cell r="C956" t="str">
            <v>JNE3800</v>
          </cell>
          <cell r="D956" t="str">
            <v>JNE3800-KR-XXL</v>
          </cell>
          <cell r="E956" t="str">
            <v>408-4374508-7999551</v>
          </cell>
          <cell r="F956" t="str">
            <v>Western Dress</v>
          </cell>
          <cell r="G956" t="str">
            <v>XXL</v>
          </cell>
          <cell r="H956">
            <v>1</v>
          </cell>
          <cell r="I956">
            <v>735</v>
          </cell>
          <cell r="J956">
            <v>575008</v>
          </cell>
        </row>
        <row r="957">
          <cell r="A957">
            <v>44567</v>
          </cell>
          <cell r="B957" t="str">
            <v>Shipped - Delivered to Buyer</v>
          </cell>
          <cell r="C957" t="str">
            <v>JNE3870</v>
          </cell>
          <cell r="D957" t="str">
            <v>JNE3870-DR-XL</v>
          </cell>
          <cell r="E957" t="str">
            <v>404-2915626-5861958</v>
          </cell>
          <cell r="F957" t="str">
            <v>Western Dress</v>
          </cell>
          <cell r="G957" t="str">
            <v>XL</v>
          </cell>
          <cell r="H957">
            <v>1</v>
          </cell>
          <cell r="I957">
            <v>688</v>
          </cell>
          <cell r="J957">
            <v>679579</v>
          </cell>
        </row>
        <row r="958">
          <cell r="A958">
            <v>44657</v>
          </cell>
          <cell r="B958" t="str">
            <v>Shipped - Delivered to Buyer</v>
          </cell>
          <cell r="C958" t="str">
            <v>JNE3800</v>
          </cell>
          <cell r="D958" t="str">
            <v>JNE3800-KR-A-M</v>
          </cell>
          <cell r="E958" t="str">
            <v>408-1142382-6897125</v>
          </cell>
          <cell r="F958" t="str">
            <v>Western Dress</v>
          </cell>
          <cell r="G958" t="str">
            <v>M</v>
          </cell>
          <cell r="H958">
            <v>1</v>
          </cell>
          <cell r="I958">
            <v>725</v>
          </cell>
          <cell r="J958">
            <v>500089</v>
          </cell>
        </row>
        <row r="959">
          <cell r="A959">
            <v>44657</v>
          </cell>
          <cell r="B959" t="str">
            <v>Shipped - Delivered to Buyer</v>
          </cell>
          <cell r="C959" t="str">
            <v>JNE3791</v>
          </cell>
          <cell r="D959" t="str">
            <v>JNE3791-DR-XXXL</v>
          </cell>
          <cell r="E959" t="str">
            <v>403-3025319-9105954</v>
          </cell>
          <cell r="F959" t="str">
            <v>Ethnic Dress</v>
          </cell>
          <cell r="G959" t="str">
            <v>3XL</v>
          </cell>
          <cell r="H959">
            <v>1</v>
          </cell>
          <cell r="I959">
            <v>399</v>
          </cell>
          <cell r="J959">
            <v>400078</v>
          </cell>
        </row>
        <row r="960">
          <cell r="A960">
            <v>44597</v>
          </cell>
          <cell r="B960" t="str">
            <v>Shipped - Delivered to Buyer</v>
          </cell>
          <cell r="C960" t="str">
            <v>JNE3870</v>
          </cell>
          <cell r="D960" t="str">
            <v>JNE3870-DR-XL</v>
          </cell>
          <cell r="E960" t="str">
            <v>171-7122562-3076303</v>
          </cell>
          <cell r="F960" t="str">
            <v>Western Dress</v>
          </cell>
          <cell r="G960" t="str">
            <v>XL</v>
          </cell>
          <cell r="H960">
            <v>1</v>
          </cell>
          <cell r="I960">
            <v>677</v>
          </cell>
          <cell r="J960">
            <v>403401</v>
          </cell>
        </row>
        <row r="961">
          <cell r="A961">
            <v>44657</v>
          </cell>
          <cell r="B961" t="str">
            <v>Shipped - Delivered to Buyer</v>
          </cell>
          <cell r="C961" t="str">
            <v>JNE3800</v>
          </cell>
          <cell r="D961" t="str">
            <v>JNE3800-KR-A-S</v>
          </cell>
          <cell r="E961" t="str">
            <v>406-8905769-1524302</v>
          </cell>
          <cell r="F961" t="str">
            <v>Western Dress</v>
          </cell>
          <cell r="G961" t="str">
            <v>S</v>
          </cell>
          <cell r="H961">
            <v>1</v>
          </cell>
          <cell r="I961">
            <v>725</v>
          </cell>
          <cell r="J961">
            <v>400051</v>
          </cell>
        </row>
        <row r="962">
          <cell r="A962">
            <v>44657</v>
          </cell>
          <cell r="B962" t="str">
            <v>Shipped - Delivered to Buyer</v>
          </cell>
          <cell r="C962" t="str">
            <v>JNE3798</v>
          </cell>
          <cell r="D962" t="str">
            <v>JNE3798-KR-A-XS</v>
          </cell>
          <cell r="E962" t="str">
            <v>408-2039615-5087518</v>
          </cell>
          <cell r="F962" t="str">
            <v>Western Dress</v>
          </cell>
          <cell r="G962" t="str">
            <v>XS</v>
          </cell>
          <cell r="H962">
            <v>1</v>
          </cell>
          <cell r="I962">
            <v>771</v>
          </cell>
          <cell r="J962">
            <v>495330</v>
          </cell>
        </row>
        <row r="963">
          <cell r="A963">
            <v>44657</v>
          </cell>
          <cell r="B963" t="str">
            <v>Shipped - Delivered to Buyer</v>
          </cell>
          <cell r="C963" t="str">
            <v>J0341</v>
          </cell>
          <cell r="D963" t="str">
            <v>J0341-DR-L</v>
          </cell>
          <cell r="E963" t="str">
            <v>407-3768422-4773133</v>
          </cell>
          <cell r="F963" t="str">
            <v>Western Dress</v>
          </cell>
          <cell r="G963" t="str">
            <v>L</v>
          </cell>
          <cell r="H963">
            <v>1</v>
          </cell>
          <cell r="I963">
            <v>1168</v>
          </cell>
          <cell r="J963">
            <v>122009</v>
          </cell>
        </row>
        <row r="964">
          <cell r="A964">
            <v>44657</v>
          </cell>
          <cell r="B964" t="str">
            <v>Shipped - Delivered to Buyer</v>
          </cell>
          <cell r="C964" t="str">
            <v>BL104</v>
          </cell>
          <cell r="D964" t="str">
            <v>BL104-M</v>
          </cell>
          <cell r="E964" t="str">
            <v>407-8641020-9652353</v>
          </cell>
          <cell r="F964" t="str">
            <v>Blouse</v>
          </cell>
          <cell r="G964" t="str">
            <v>M</v>
          </cell>
          <cell r="H964">
            <v>1</v>
          </cell>
          <cell r="I964">
            <v>698</v>
          </cell>
          <cell r="J964">
            <v>400072</v>
          </cell>
        </row>
        <row r="965">
          <cell r="A965">
            <v>44657</v>
          </cell>
          <cell r="B965" t="str">
            <v>Shipped - Delivered to Buyer</v>
          </cell>
          <cell r="C965" t="str">
            <v>J0332</v>
          </cell>
          <cell r="D965" t="str">
            <v>J0332-DR-S</v>
          </cell>
          <cell r="E965" t="str">
            <v>402-5819685-1366710</v>
          </cell>
          <cell r="F965" t="str">
            <v>Western Dress</v>
          </cell>
          <cell r="G965" t="str">
            <v>S</v>
          </cell>
          <cell r="H965">
            <v>1</v>
          </cell>
          <cell r="I965">
            <v>828</v>
          </cell>
          <cell r="J965">
            <v>400053</v>
          </cell>
        </row>
        <row r="966">
          <cell r="A966">
            <v>44657</v>
          </cell>
          <cell r="B966" t="str">
            <v>Shipped - Delivered to Buyer</v>
          </cell>
          <cell r="C966" t="str">
            <v>J0415</v>
          </cell>
          <cell r="D966" t="str">
            <v>J0415-DR-L</v>
          </cell>
          <cell r="E966" t="str">
            <v>402-8857623-6483536</v>
          </cell>
          <cell r="F966" t="str">
            <v>Western Dress</v>
          </cell>
          <cell r="G966" t="str">
            <v>L</v>
          </cell>
          <cell r="H966">
            <v>1</v>
          </cell>
          <cell r="I966">
            <v>1187</v>
          </cell>
          <cell r="J966">
            <v>412101</v>
          </cell>
        </row>
        <row r="967">
          <cell r="A967">
            <v>44657</v>
          </cell>
          <cell r="B967" t="str">
            <v>Shipped - Delivered to Buyer</v>
          </cell>
          <cell r="C967" t="str">
            <v>J0305</v>
          </cell>
          <cell r="D967" t="str">
            <v>J0305-DR-XS</v>
          </cell>
          <cell r="E967" t="str">
            <v>402-4360034-9281135</v>
          </cell>
          <cell r="F967" t="str">
            <v>Western Dress</v>
          </cell>
          <cell r="G967" t="str">
            <v>XS</v>
          </cell>
          <cell r="H967">
            <v>1</v>
          </cell>
          <cell r="I967">
            <v>730</v>
          </cell>
          <cell r="J967">
            <v>811214</v>
          </cell>
        </row>
        <row r="968">
          <cell r="A968">
            <v>44657</v>
          </cell>
          <cell r="B968" t="str">
            <v>Shipped - Delivered to Buyer</v>
          </cell>
          <cell r="C968" t="str">
            <v>JNE3800</v>
          </cell>
          <cell r="D968" t="str">
            <v>JNE3800-KR-A-M</v>
          </cell>
          <cell r="E968" t="str">
            <v>408-8286310-4935563</v>
          </cell>
          <cell r="F968" t="str">
            <v>Western Dress</v>
          </cell>
          <cell r="G968" t="str">
            <v>M</v>
          </cell>
          <cell r="H968">
            <v>1</v>
          </cell>
          <cell r="I968">
            <v>725</v>
          </cell>
          <cell r="J968">
            <v>682020</v>
          </cell>
        </row>
        <row r="969">
          <cell r="A969">
            <v>44657</v>
          </cell>
          <cell r="B969" t="str">
            <v>Shipped - Delivered to Buyer</v>
          </cell>
          <cell r="C969" t="str">
            <v>JNE3709</v>
          </cell>
          <cell r="D969" t="str">
            <v>JNE3709-DR-XS</v>
          </cell>
          <cell r="E969" t="str">
            <v>403-8371068-9569953</v>
          </cell>
          <cell r="F969" t="str">
            <v>Western Dress</v>
          </cell>
          <cell r="G969" t="str">
            <v>XS</v>
          </cell>
          <cell r="H969">
            <v>1</v>
          </cell>
          <cell r="I969">
            <v>1013</v>
          </cell>
          <cell r="J969">
            <v>400064</v>
          </cell>
        </row>
        <row r="970">
          <cell r="A970">
            <v>44657</v>
          </cell>
          <cell r="B970" t="str">
            <v>Shipped - Delivered to Buyer</v>
          </cell>
          <cell r="C970" t="str">
            <v>JNE3800</v>
          </cell>
          <cell r="D970" t="str">
            <v>JNE3800-KR-A-M</v>
          </cell>
          <cell r="E970" t="str">
            <v>407-2817185-6936367</v>
          </cell>
          <cell r="F970" t="str">
            <v>Western Dress</v>
          </cell>
          <cell r="G970" t="str">
            <v>M</v>
          </cell>
          <cell r="H970">
            <v>1</v>
          </cell>
          <cell r="I970">
            <v>725</v>
          </cell>
          <cell r="J970">
            <v>624204</v>
          </cell>
        </row>
        <row r="971">
          <cell r="A971">
            <v>44566</v>
          </cell>
          <cell r="B971" t="str">
            <v>Shipped - Delivered to Buyer</v>
          </cell>
          <cell r="C971" t="str">
            <v>J0217</v>
          </cell>
          <cell r="D971" t="str">
            <v>J0217-BL-XL</v>
          </cell>
          <cell r="E971" t="str">
            <v>171-2010598-6721139</v>
          </cell>
          <cell r="F971" t="str">
            <v>Blouse</v>
          </cell>
          <cell r="G971" t="str">
            <v>XL</v>
          </cell>
          <cell r="H971">
            <v>1</v>
          </cell>
          <cell r="I971">
            <v>665</v>
          </cell>
          <cell r="J971">
            <v>600082</v>
          </cell>
        </row>
        <row r="972">
          <cell r="A972">
            <v>44626</v>
          </cell>
          <cell r="B972" t="str">
            <v>Shipped - Delivered to Buyer</v>
          </cell>
          <cell r="C972" t="str">
            <v>JNE3800</v>
          </cell>
          <cell r="D972" t="str">
            <v>JNE3800-KR-L</v>
          </cell>
          <cell r="E972" t="str">
            <v>408-0923242-5385957</v>
          </cell>
          <cell r="F972" t="str">
            <v>Western Dress</v>
          </cell>
          <cell r="G972" t="str">
            <v>L</v>
          </cell>
          <cell r="H972">
            <v>1</v>
          </cell>
          <cell r="I972">
            <v>735</v>
          </cell>
          <cell r="J972">
            <v>673307</v>
          </cell>
        </row>
        <row r="973">
          <cell r="A973">
            <v>44626</v>
          </cell>
          <cell r="B973" t="str">
            <v>Shipped - Delivered to Buyer</v>
          </cell>
          <cell r="C973" t="str">
            <v>J0341</v>
          </cell>
          <cell r="D973" t="str">
            <v>J0341-DR-S</v>
          </cell>
          <cell r="E973" t="str">
            <v>408-2837969-3351545</v>
          </cell>
          <cell r="F973" t="str">
            <v>Western Dress</v>
          </cell>
          <cell r="G973" t="str">
            <v>S</v>
          </cell>
          <cell r="H973">
            <v>1</v>
          </cell>
          <cell r="I973">
            <v>1168</v>
          </cell>
          <cell r="J973">
            <v>480001</v>
          </cell>
        </row>
        <row r="974">
          <cell r="A974">
            <v>44598</v>
          </cell>
          <cell r="B974" t="str">
            <v>Shipped - Returned to Seller</v>
          </cell>
          <cell r="C974" t="str">
            <v>J0157</v>
          </cell>
          <cell r="D974" t="str">
            <v>J0157-DR-XL</v>
          </cell>
          <cell r="E974" t="str">
            <v>403-0415596-9854755</v>
          </cell>
          <cell r="F974" t="str">
            <v>Western Dress</v>
          </cell>
          <cell r="G974" t="str">
            <v>XL</v>
          </cell>
          <cell r="H974">
            <v>1</v>
          </cell>
          <cell r="I974">
            <v>659</v>
          </cell>
          <cell r="J974">
            <v>521108</v>
          </cell>
        </row>
        <row r="975">
          <cell r="A975">
            <v>44626</v>
          </cell>
          <cell r="B975" t="str">
            <v>Shipped - Delivered to Buyer</v>
          </cell>
          <cell r="C975" t="str">
            <v>JNE3800</v>
          </cell>
          <cell r="D975" t="str">
            <v>JNE3800-KR-A-M</v>
          </cell>
          <cell r="E975" t="str">
            <v>402-6590291-6716362</v>
          </cell>
          <cell r="F975" t="str">
            <v>Western Dress</v>
          </cell>
          <cell r="G975" t="str">
            <v>M</v>
          </cell>
          <cell r="H975">
            <v>1</v>
          </cell>
          <cell r="I975">
            <v>725</v>
          </cell>
          <cell r="J975">
            <v>700008</v>
          </cell>
        </row>
        <row r="976">
          <cell r="A976">
            <v>44626</v>
          </cell>
          <cell r="B976" t="str">
            <v>Shipped - Delivered to Buyer</v>
          </cell>
          <cell r="C976" t="str">
            <v>JNE3870</v>
          </cell>
          <cell r="D976" t="str">
            <v>JNE3870-DR-XS</v>
          </cell>
          <cell r="E976" t="str">
            <v>408-2026580-1631509</v>
          </cell>
          <cell r="F976" t="str">
            <v>Western Dress</v>
          </cell>
          <cell r="G976" t="str">
            <v>XS</v>
          </cell>
          <cell r="H976">
            <v>1</v>
          </cell>
          <cell r="I976">
            <v>998</v>
          </cell>
          <cell r="J976">
            <v>500006</v>
          </cell>
        </row>
        <row r="977">
          <cell r="A977">
            <v>44626</v>
          </cell>
          <cell r="B977" t="str">
            <v>Shipped - Delivered to Buyer</v>
          </cell>
          <cell r="C977" t="str">
            <v>JNE3800</v>
          </cell>
          <cell r="D977" t="str">
            <v>JNE3800-KR-XXL</v>
          </cell>
          <cell r="E977" t="str">
            <v>407-6987529-0757906</v>
          </cell>
          <cell r="F977" t="str">
            <v>Western Dress</v>
          </cell>
          <cell r="G977" t="str">
            <v>XXL</v>
          </cell>
          <cell r="H977">
            <v>1</v>
          </cell>
          <cell r="I977">
            <v>735</v>
          </cell>
          <cell r="J977">
            <v>683108</v>
          </cell>
        </row>
        <row r="978">
          <cell r="A978">
            <v>44598</v>
          </cell>
          <cell r="B978" t="str">
            <v>Shipped - Delivered to Buyer</v>
          </cell>
          <cell r="C978" t="str">
            <v>J0157</v>
          </cell>
          <cell r="D978" t="str">
            <v>J0157-DR-XL</v>
          </cell>
          <cell r="E978" t="str">
            <v>405-6462079-8005902</v>
          </cell>
          <cell r="F978" t="str">
            <v>Western Dress</v>
          </cell>
          <cell r="G978" t="str">
            <v>XL</v>
          </cell>
          <cell r="H978">
            <v>1</v>
          </cell>
          <cell r="I978">
            <v>659</v>
          </cell>
          <cell r="J978">
            <v>700136</v>
          </cell>
        </row>
        <row r="979">
          <cell r="A979">
            <v>44598</v>
          </cell>
          <cell r="B979" t="str">
            <v>Shipped - Delivered to Buyer</v>
          </cell>
          <cell r="C979" t="str">
            <v>J0157</v>
          </cell>
          <cell r="D979" t="str">
            <v>J0157-DR-XL</v>
          </cell>
          <cell r="E979" t="str">
            <v>404-4158727-7949903</v>
          </cell>
          <cell r="F979" t="str">
            <v>Western Dress</v>
          </cell>
          <cell r="G979" t="str">
            <v>XL</v>
          </cell>
          <cell r="H979">
            <v>1</v>
          </cell>
          <cell r="I979">
            <v>659</v>
          </cell>
          <cell r="J979">
            <v>421202</v>
          </cell>
        </row>
        <row r="980">
          <cell r="A980">
            <v>44626</v>
          </cell>
          <cell r="B980" t="str">
            <v>Shipped - Delivered to Buyer</v>
          </cell>
          <cell r="C980" t="str">
            <v>JNE3798</v>
          </cell>
          <cell r="D980" t="str">
            <v>JNE3798-KR-A-XS</v>
          </cell>
          <cell r="E980" t="str">
            <v>402-2455810-5973901</v>
          </cell>
          <cell r="F980" t="str">
            <v>Western Dress</v>
          </cell>
          <cell r="G980" t="str">
            <v>XS</v>
          </cell>
          <cell r="H980">
            <v>1</v>
          </cell>
          <cell r="I980">
            <v>771</v>
          </cell>
          <cell r="J980">
            <v>500045</v>
          </cell>
        </row>
        <row r="981">
          <cell r="A981">
            <v>44626</v>
          </cell>
          <cell r="B981" t="str">
            <v>Shipped - Delivered to Buyer</v>
          </cell>
          <cell r="C981" t="str">
            <v>JNE3798</v>
          </cell>
          <cell r="D981" t="str">
            <v>JNE3798-KR-XS</v>
          </cell>
          <cell r="E981" t="str">
            <v>407-9484687-1069165</v>
          </cell>
          <cell r="F981" t="str">
            <v>Western Dress</v>
          </cell>
          <cell r="G981" t="str">
            <v>XS</v>
          </cell>
          <cell r="H981">
            <v>1</v>
          </cell>
          <cell r="I981">
            <v>735</v>
          </cell>
          <cell r="J981">
            <v>626003</v>
          </cell>
        </row>
        <row r="982">
          <cell r="A982">
            <v>44626</v>
          </cell>
          <cell r="B982" t="str">
            <v>Shipped - Delivered to Buyer</v>
          </cell>
          <cell r="C982" t="str">
            <v>J0295</v>
          </cell>
          <cell r="D982" t="str">
            <v>J0295-DR-L</v>
          </cell>
          <cell r="E982" t="str">
            <v>404-1361981-4334711</v>
          </cell>
          <cell r="F982" t="str">
            <v>Western Dress</v>
          </cell>
          <cell r="G982" t="str">
            <v>L</v>
          </cell>
          <cell r="H982">
            <v>1</v>
          </cell>
          <cell r="I982">
            <v>1136</v>
          </cell>
          <cell r="J982">
            <v>500040</v>
          </cell>
        </row>
        <row r="983">
          <cell r="A983">
            <v>44626</v>
          </cell>
          <cell r="B983" t="str">
            <v>Shipped - Delivered to Buyer</v>
          </cell>
          <cell r="C983" t="str">
            <v>JNE3800</v>
          </cell>
          <cell r="D983" t="str">
            <v>JNE3800-KR-A-L</v>
          </cell>
          <cell r="E983" t="str">
            <v>406-9027238-8081100</v>
          </cell>
          <cell r="F983" t="str">
            <v>Western Dress</v>
          </cell>
          <cell r="G983" t="str">
            <v>L</v>
          </cell>
          <cell r="H983">
            <v>1</v>
          </cell>
          <cell r="I983">
            <v>735</v>
          </cell>
          <cell r="J983">
            <v>689582</v>
          </cell>
        </row>
        <row r="984">
          <cell r="A984">
            <v>44626</v>
          </cell>
          <cell r="B984" t="str">
            <v>Shipped - Delivered to Buyer</v>
          </cell>
          <cell r="C984" t="str">
            <v>JNE3800</v>
          </cell>
          <cell r="D984" t="str">
            <v>JNE3800-KR-A-L</v>
          </cell>
          <cell r="E984" t="str">
            <v>403-7761682-6368320</v>
          </cell>
          <cell r="F984" t="str">
            <v>Western Dress</v>
          </cell>
          <cell r="G984" t="str">
            <v>L</v>
          </cell>
          <cell r="H984">
            <v>1</v>
          </cell>
          <cell r="I984">
            <v>735</v>
          </cell>
          <cell r="J984">
            <v>682005</v>
          </cell>
        </row>
        <row r="985">
          <cell r="A985">
            <v>44567</v>
          </cell>
          <cell r="B985" t="str">
            <v>Shipped - Delivered to Buyer</v>
          </cell>
          <cell r="C985" t="str">
            <v>J0157</v>
          </cell>
          <cell r="D985" t="str">
            <v>J0157-DR-XL</v>
          </cell>
          <cell r="E985" t="str">
            <v>406-0136471-3911555</v>
          </cell>
          <cell r="F985" t="str">
            <v>Western Dress</v>
          </cell>
          <cell r="G985" t="str">
            <v>XL</v>
          </cell>
          <cell r="H985">
            <v>1</v>
          </cell>
          <cell r="I985">
            <v>659</v>
          </cell>
          <cell r="J985">
            <v>560048</v>
          </cell>
        </row>
        <row r="986">
          <cell r="A986">
            <v>44626</v>
          </cell>
          <cell r="B986" t="str">
            <v>Shipped - Delivered to Buyer</v>
          </cell>
          <cell r="C986" t="str">
            <v>JNE3798</v>
          </cell>
          <cell r="D986" t="str">
            <v>JNE3798-KR-A-M</v>
          </cell>
          <cell r="E986" t="str">
            <v>402-5268292-0394711</v>
          </cell>
          <cell r="F986" t="str">
            <v>Western Dress</v>
          </cell>
          <cell r="G986" t="str">
            <v>M</v>
          </cell>
          <cell r="H986">
            <v>1</v>
          </cell>
          <cell r="I986">
            <v>771</v>
          </cell>
          <cell r="J986">
            <v>560079</v>
          </cell>
        </row>
        <row r="987">
          <cell r="A987">
            <v>44626</v>
          </cell>
          <cell r="B987" t="str">
            <v>Shipped - Delivered to Buyer</v>
          </cell>
          <cell r="C987" t="str">
            <v>JNE3870</v>
          </cell>
          <cell r="D987" t="str">
            <v>JNE3870-DR-XS</v>
          </cell>
          <cell r="E987" t="str">
            <v>408-1288869-4865937</v>
          </cell>
          <cell r="F987" t="str">
            <v>Western Dress</v>
          </cell>
          <cell r="G987" t="str">
            <v>XS</v>
          </cell>
          <cell r="H987">
            <v>1</v>
          </cell>
          <cell r="I987">
            <v>998</v>
          </cell>
          <cell r="J987">
            <v>245205</v>
          </cell>
        </row>
        <row r="988">
          <cell r="A988">
            <v>44626</v>
          </cell>
          <cell r="B988" t="str">
            <v>Shipped - Delivered to Buyer</v>
          </cell>
          <cell r="C988" t="str">
            <v>JNE3798</v>
          </cell>
          <cell r="D988" t="str">
            <v>JNE3798-KR-M</v>
          </cell>
          <cell r="E988" t="str">
            <v>406-2523338-1535507</v>
          </cell>
          <cell r="F988" t="str">
            <v>Western Dress</v>
          </cell>
          <cell r="G988" t="str">
            <v>M</v>
          </cell>
          <cell r="H988">
            <v>1</v>
          </cell>
          <cell r="I988">
            <v>735</v>
          </cell>
          <cell r="J988">
            <v>515001</v>
          </cell>
        </row>
        <row r="989">
          <cell r="A989">
            <v>44626</v>
          </cell>
          <cell r="B989" t="str">
            <v>Shipped - Delivered to Buyer</v>
          </cell>
          <cell r="C989" t="str">
            <v>J0005</v>
          </cell>
          <cell r="D989" t="str">
            <v>J0005-DR-L</v>
          </cell>
          <cell r="E989" t="str">
            <v>403-9489316-9849152</v>
          </cell>
          <cell r="F989" t="str">
            <v>Western Dress</v>
          </cell>
          <cell r="G989" t="str">
            <v>L</v>
          </cell>
          <cell r="H989">
            <v>1</v>
          </cell>
          <cell r="I989">
            <v>899</v>
          </cell>
          <cell r="J989">
            <v>712232</v>
          </cell>
        </row>
        <row r="990">
          <cell r="A990">
            <v>44626</v>
          </cell>
          <cell r="B990" t="str">
            <v>Shipped - Delivered to Buyer</v>
          </cell>
          <cell r="C990" t="str">
            <v>JNE3798</v>
          </cell>
          <cell r="D990" t="str">
            <v>JNE3798-KR-A-S</v>
          </cell>
          <cell r="E990" t="str">
            <v>171-8473229-8252335</v>
          </cell>
          <cell r="F990" t="str">
            <v>Western Dress</v>
          </cell>
          <cell r="G990" t="str">
            <v>S</v>
          </cell>
          <cell r="H990">
            <v>1</v>
          </cell>
          <cell r="I990">
            <v>771</v>
          </cell>
          <cell r="J990">
            <v>686539</v>
          </cell>
        </row>
        <row r="991">
          <cell r="A991">
            <v>44626</v>
          </cell>
          <cell r="B991" t="str">
            <v>Shipped - Delivered to Buyer</v>
          </cell>
          <cell r="C991" t="str">
            <v>JNE3798</v>
          </cell>
          <cell r="D991" t="str">
            <v>JNE3798-KR-L</v>
          </cell>
          <cell r="E991" t="str">
            <v>408-8885973-1357108</v>
          </cell>
          <cell r="F991" t="str">
            <v>Western Dress</v>
          </cell>
          <cell r="G991" t="str">
            <v>L</v>
          </cell>
          <cell r="H991">
            <v>1</v>
          </cell>
          <cell r="I991">
            <v>735</v>
          </cell>
          <cell r="J991">
            <v>209625</v>
          </cell>
        </row>
        <row r="992">
          <cell r="A992">
            <v>44567</v>
          </cell>
          <cell r="B992" t="str">
            <v>Shipped - Delivered to Buyer</v>
          </cell>
          <cell r="C992" t="str">
            <v>J0157</v>
          </cell>
          <cell r="D992" t="str">
            <v>J0157-DR-XL</v>
          </cell>
          <cell r="E992" t="str">
            <v>404-9259755-1991519</v>
          </cell>
          <cell r="F992" t="str">
            <v>Western Dress</v>
          </cell>
          <cell r="G992" t="str">
            <v>XL</v>
          </cell>
          <cell r="H992">
            <v>1</v>
          </cell>
          <cell r="I992">
            <v>659</v>
          </cell>
          <cell r="J992">
            <v>400607</v>
          </cell>
        </row>
        <row r="993">
          <cell r="A993">
            <v>44626</v>
          </cell>
          <cell r="B993" t="str">
            <v>Shipped - Delivered to Buyer</v>
          </cell>
          <cell r="C993" t="str">
            <v>JNE3798</v>
          </cell>
          <cell r="D993" t="str">
            <v>JNE3798-KR-XS</v>
          </cell>
          <cell r="E993" t="str">
            <v>403-1397993-6701163</v>
          </cell>
          <cell r="F993" t="str">
            <v>Western Dress</v>
          </cell>
          <cell r="G993" t="str">
            <v>XS</v>
          </cell>
          <cell r="H993">
            <v>1</v>
          </cell>
          <cell r="I993">
            <v>735</v>
          </cell>
          <cell r="J993">
            <v>600091</v>
          </cell>
        </row>
        <row r="994">
          <cell r="A994">
            <v>44626</v>
          </cell>
          <cell r="B994" t="str">
            <v>Shipped - Delivered to Buyer</v>
          </cell>
          <cell r="C994" t="str">
            <v>J0157</v>
          </cell>
          <cell r="D994" t="str">
            <v>J0157-DR-S</v>
          </cell>
          <cell r="E994" t="str">
            <v>171-7979925-3018755</v>
          </cell>
          <cell r="F994" t="str">
            <v>Western Dress</v>
          </cell>
          <cell r="G994" t="str">
            <v>S</v>
          </cell>
          <cell r="H994">
            <v>1</v>
          </cell>
          <cell r="I994">
            <v>659</v>
          </cell>
          <cell r="J994">
            <v>600059</v>
          </cell>
        </row>
        <row r="995">
          <cell r="A995">
            <v>44626</v>
          </cell>
          <cell r="B995" t="str">
            <v>Shipped - Delivered to Buyer</v>
          </cell>
          <cell r="C995" t="str">
            <v>J0341</v>
          </cell>
          <cell r="D995" t="str">
            <v>J0341-DR-XXL</v>
          </cell>
          <cell r="E995" t="str">
            <v>402-9578313-3909159</v>
          </cell>
          <cell r="F995" t="str">
            <v>Western Dress</v>
          </cell>
          <cell r="G995" t="str">
            <v>XXL</v>
          </cell>
          <cell r="H995">
            <v>1</v>
          </cell>
          <cell r="I995">
            <v>842</v>
          </cell>
          <cell r="J995">
            <v>711204</v>
          </cell>
        </row>
        <row r="996">
          <cell r="A996">
            <v>44598</v>
          </cell>
          <cell r="B996" t="str">
            <v>Shipped - Delivered to Buyer</v>
          </cell>
          <cell r="C996" t="str">
            <v>J0397</v>
          </cell>
          <cell r="D996" t="str">
            <v>J0397-DR-XS</v>
          </cell>
          <cell r="E996" t="str">
            <v>405-7279618-0009923</v>
          </cell>
          <cell r="F996" t="str">
            <v>Western Dress</v>
          </cell>
          <cell r="G996" t="str">
            <v>XS</v>
          </cell>
          <cell r="H996">
            <v>1</v>
          </cell>
          <cell r="I996">
            <v>999</v>
          </cell>
          <cell r="J996">
            <v>503185</v>
          </cell>
        </row>
        <row r="997">
          <cell r="A997">
            <v>44598</v>
          </cell>
          <cell r="B997" t="str">
            <v>Shipped - Delivered to Buyer</v>
          </cell>
          <cell r="C997" t="str">
            <v>J0332</v>
          </cell>
          <cell r="D997" t="str">
            <v>J0332-DR-XS</v>
          </cell>
          <cell r="E997" t="str">
            <v>405-7279618-0009923</v>
          </cell>
          <cell r="F997" t="str">
            <v>Western Dress</v>
          </cell>
          <cell r="G997" t="str">
            <v>XS</v>
          </cell>
          <cell r="H997">
            <v>1</v>
          </cell>
          <cell r="I997">
            <v>648</v>
          </cell>
          <cell r="J997">
            <v>503185</v>
          </cell>
        </row>
        <row r="998">
          <cell r="A998">
            <v>44598</v>
          </cell>
          <cell r="B998" t="str">
            <v>Shipped - Delivered to Buyer</v>
          </cell>
          <cell r="C998" t="str">
            <v>J0400</v>
          </cell>
          <cell r="D998" t="str">
            <v>J0400-DR-S</v>
          </cell>
          <cell r="E998" t="str">
            <v>407-1002953-202293935</v>
          </cell>
          <cell r="F998" t="str">
            <v>Western Dress</v>
          </cell>
          <cell r="G998" t="str">
            <v>S</v>
          </cell>
          <cell r="H998">
            <v>1</v>
          </cell>
          <cell r="I998">
            <v>859</v>
          </cell>
          <cell r="J998">
            <v>243403</v>
          </cell>
        </row>
        <row r="999">
          <cell r="A999">
            <v>44567</v>
          </cell>
          <cell r="B999" t="str">
            <v>Shipped - Delivered to Buyer</v>
          </cell>
          <cell r="C999" t="str">
            <v>J0157</v>
          </cell>
          <cell r="D999" t="str">
            <v>J0157-DR-XL</v>
          </cell>
          <cell r="E999" t="str">
            <v>402-1213791-7909109</v>
          </cell>
          <cell r="F999" t="str">
            <v>Western Dress</v>
          </cell>
          <cell r="G999" t="str">
            <v>XL</v>
          </cell>
          <cell r="H999">
            <v>1</v>
          </cell>
          <cell r="I999">
            <v>659</v>
          </cell>
          <cell r="J999">
            <v>201005</v>
          </cell>
        </row>
        <row r="1000">
          <cell r="A1000">
            <v>44598</v>
          </cell>
          <cell r="B1000" t="str">
            <v>Shipped - Delivered to Buyer</v>
          </cell>
          <cell r="C1000" t="str">
            <v>J0332</v>
          </cell>
          <cell r="D1000" t="str">
            <v>J0332-DR-S</v>
          </cell>
          <cell r="E1000" t="str">
            <v>407-2960363-2119524</v>
          </cell>
          <cell r="F1000" t="str">
            <v>Western Dress</v>
          </cell>
          <cell r="G1000" t="str">
            <v>S</v>
          </cell>
          <cell r="H1000">
            <v>1</v>
          </cell>
          <cell r="I1000">
            <v>648</v>
          </cell>
          <cell r="J1000">
            <v>560061</v>
          </cell>
        </row>
        <row r="1001">
          <cell r="A1001">
            <v>44598</v>
          </cell>
          <cell r="B1001" t="str">
            <v>Shipped - Delivered to Buyer</v>
          </cell>
          <cell r="C1001" t="str">
            <v>JNE3798</v>
          </cell>
          <cell r="D1001" t="str">
            <v>JNE3798-KR-L</v>
          </cell>
          <cell r="E1001" t="str">
            <v>407-6816459-4897965</v>
          </cell>
          <cell r="F1001" t="str">
            <v>Western Dress</v>
          </cell>
          <cell r="G1001" t="str">
            <v>L</v>
          </cell>
          <cell r="H1001">
            <v>1</v>
          </cell>
          <cell r="I1001">
            <v>735</v>
          </cell>
          <cell r="J1001">
            <v>244901</v>
          </cell>
        </row>
        <row r="1002">
          <cell r="A1002">
            <v>44777</v>
          </cell>
          <cell r="B1002" t="str">
            <v>Shipped - Delivered to Buyer</v>
          </cell>
          <cell r="C1002" t="str">
            <v>J0081</v>
          </cell>
          <cell r="D1002" t="str">
            <v>J0081-DR-XL</v>
          </cell>
          <cell r="E1002" t="str">
            <v>403-4958886-9343506</v>
          </cell>
          <cell r="F1002" t="str">
            <v>Western Dress</v>
          </cell>
          <cell r="G1002" t="str">
            <v>XL</v>
          </cell>
          <cell r="H1002">
            <v>1</v>
          </cell>
          <cell r="I1002">
            <v>658</v>
          </cell>
          <cell r="J1002">
            <v>695301</v>
          </cell>
        </row>
        <row r="1003">
          <cell r="A1003">
            <v>44598</v>
          </cell>
          <cell r="B1003" t="str">
            <v>Shipped - Delivered to Buyer</v>
          </cell>
          <cell r="C1003" t="str">
            <v>JNE3798</v>
          </cell>
          <cell r="D1003" t="str">
            <v>JNE3798-KR-L</v>
          </cell>
          <cell r="E1003" t="str">
            <v>171-2063866-4820350</v>
          </cell>
          <cell r="F1003" t="str">
            <v>Western Dress</v>
          </cell>
          <cell r="G1003" t="str">
            <v>L</v>
          </cell>
          <cell r="H1003">
            <v>1</v>
          </cell>
          <cell r="I1003">
            <v>735</v>
          </cell>
          <cell r="J1003">
            <v>560076</v>
          </cell>
        </row>
        <row r="1004">
          <cell r="A1004">
            <v>44598</v>
          </cell>
          <cell r="B1004" t="str">
            <v>Shipped - Delivered to Buyer</v>
          </cell>
          <cell r="C1004" t="str">
            <v>J0212</v>
          </cell>
          <cell r="D1004" t="str">
            <v>J0212-DR-M</v>
          </cell>
          <cell r="E1004" t="str">
            <v>403-1789346-8009132</v>
          </cell>
          <cell r="F1004" t="str">
            <v>Ethnic Dress</v>
          </cell>
          <cell r="G1004" t="str">
            <v>M</v>
          </cell>
          <cell r="H1004">
            <v>1</v>
          </cell>
          <cell r="I1004">
            <v>744</v>
          </cell>
          <cell r="J1004">
            <v>751003</v>
          </cell>
        </row>
        <row r="1005">
          <cell r="A1005">
            <v>44598</v>
          </cell>
          <cell r="B1005" t="str">
            <v>Shipped - Delivered to Buyer</v>
          </cell>
          <cell r="C1005" t="str">
            <v>JNE3625</v>
          </cell>
          <cell r="D1005" t="str">
            <v>JNE3625-DR-XXXL</v>
          </cell>
          <cell r="E1005" t="str">
            <v>407-5068953-4772310</v>
          </cell>
          <cell r="F1005" t="str">
            <v>Western Dress</v>
          </cell>
          <cell r="G1005" t="str">
            <v>3XL</v>
          </cell>
          <cell r="H1005">
            <v>1</v>
          </cell>
          <cell r="I1005">
            <v>434</v>
          </cell>
          <cell r="J1005">
            <v>560103</v>
          </cell>
        </row>
        <row r="1006">
          <cell r="A1006">
            <v>44598</v>
          </cell>
          <cell r="B1006" t="str">
            <v>Shipped - Delivered to Buyer</v>
          </cell>
          <cell r="C1006" t="str">
            <v>JNE3800</v>
          </cell>
          <cell r="D1006" t="str">
            <v>JNE3800-KR-A-M</v>
          </cell>
          <cell r="E1006" t="str">
            <v>407-3405948-6370719</v>
          </cell>
          <cell r="F1006" t="str">
            <v>Western Dress</v>
          </cell>
          <cell r="G1006" t="str">
            <v>M</v>
          </cell>
          <cell r="H1006">
            <v>1</v>
          </cell>
          <cell r="I1006">
            <v>725</v>
          </cell>
          <cell r="J1006">
            <v>201005</v>
          </cell>
        </row>
        <row r="1007">
          <cell r="A1007">
            <v>44598</v>
          </cell>
          <cell r="B1007" t="str">
            <v>Shipped - Delivered to Buyer</v>
          </cell>
          <cell r="C1007" t="str">
            <v>JNE3709</v>
          </cell>
          <cell r="D1007" t="str">
            <v>JNE3709-DR-XXL</v>
          </cell>
          <cell r="E1007" t="str">
            <v>403-6094171-8832305</v>
          </cell>
          <cell r="F1007" t="str">
            <v>Western Dress</v>
          </cell>
          <cell r="G1007" t="str">
            <v>XXL</v>
          </cell>
          <cell r="H1007">
            <v>1</v>
          </cell>
          <cell r="I1007">
            <v>792</v>
          </cell>
          <cell r="J1007">
            <v>521201</v>
          </cell>
        </row>
        <row r="1008">
          <cell r="A1008">
            <v>44870</v>
          </cell>
          <cell r="B1008" t="str">
            <v>Shipped - Delivered to Buyer</v>
          </cell>
          <cell r="C1008" t="str">
            <v>JNE3905</v>
          </cell>
          <cell r="D1008" t="str">
            <v>JNE3905-DR-XL</v>
          </cell>
          <cell r="E1008" t="str">
            <v>403-2894081-8567515</v>
          </cell>
          <cell r="F1008" t="str">
            <v>Western Dress</v>
          </cell>
          <cell r="G1008" t="str">
            <v>XL</v>
          </cell>
          <cell r="H1008">
            <v>1</v>
          </cell>
          <cell r="I1008">
            <v>625</v>
          </cell>
          <cell r="J1008">
            <v>560067</v>
          </cell>
        </row>
        <row r="1009">
          <cell r="A1009">
            <v>44901</v>
          </cell>
          <cell r="B1009" t="str">
            <v>Shipped - Delivered to Buyer</v>
          </cell>
          <cell r="C1009" t="str">
            <v>J0216</v>
          </cell>
          <cell r="D1009" t="str">
            <v>J0216-BL-XL</v>
          </cell>
          <cell r="E1009" t="str">
            <v>404-9456793-6360353</v>
          </cell>
          <cell r="F1009" t="str">
            <v>Blouse</v>
          </cell>
          <cell r="G1009" t="str">
            <v>XL</v>
          </cell>
          <cell r="H1009">
            <v>1</v>
          </cell>
          <cell r="I1009">
            <v>625</v>
          </cell>
          <cell r="J1009">
            <v>480441</v>
          </cell>
        </row>
        <row r="1010">
          <cell r="A1010">
            <v>44839</v>
          </cell>
          <cell r="B1010" t="str">
            <v>Shipped - Delivered to Buyer</v>
          </cell>
          <cell r="C1010" t="str">
            <v>J0219</v>
          </cell>
          <cell r="D1010" t="str">
            <v>J0219-BL-XL</v>
          </cell>
          <cell r="E1010" t="str">
            <v>408-6078220-3112354</v>
          </cell>
          <cell r="F1010" t="str">
            <v>Blouse</v>
          </cell>
          <cell r="G1010" t="str">
            <v>XL</v>
          </cell>
          <cell r="H1010">
            <v>1</v>
          </cell>
          <cell r="I1010">
            <v>599</v>
          </cell>
          <cell r="J1010">
            <v>600043</v>
          </cell>
        </row>
        <row r="1011">
          <cell r="A1011">
            <v>44598</v>
          </cell>
          <cell r="B1011" t="str">
            <v>Shipped - Delivered to Buyer</v>
          </cell>
          <cell r="C1011" t="str">
            <v>J0105</v>
          </cell>
          <cell r="D1011" t="str">
            <v>J0105-KR-L</v>
          </cell>
          <cell r="E1011" t="str">
            <v>405-5188439-4944303</v>
          </cell>
          <cell r="F1011" t="str">
            <v>Western Dress</v>
          </cell>
          <cell r="G1011" t="str">
            <v>L</v>
          </cell>
          <cell r="H1011">
            <v>1</v>
          </cell>
          <cell r="I1011">
            <v>999</v>
          </cell>
          <cell r="J1011">
            <v>411046</v>
          </cell>
        </row>
        <row r="1012">
          <cell r="A1012">
            <v>44598</v>
          </cell>
          <cell r="B1012" t="str">
            <v>Shipped - Delivered to Buyer</v>
          </cell>
          <cell r="C1012" t="str">
            <v>J0333</v>
          </cell>
          <cell r="D1012" t="str">
            <v>J0333-DR-XXL</v>
          </cell>
          <cell r="E1012" t="str">
            <v>403-4830389-1123505</v>
          </cell>
          <cell r="F1012" t="str">
            <v>Western Dress</v>
          </cell>
          <cell r="G1012" t="str">
            <v>XXL</v>
          </cell>
          <cell r="H1012">
            <v>1</v>
          </cell>
          <cell r="I1012">
            <v>885</v>
          </cell>
          <cell r="J1012">
            <v>411038</v>
          </cell>
        </row>
        <row r="1013">
          <cell r="A1013">
            <v>44598</v>
          </cell>
          <cell r="B1013" t="str">
            <v>Shipped - Delivered to Buyer</v>
          </cell>
          <cell r="C1013" t="str">
            <v>J0401</v>
          </cell>
          <cell r="D1013" t="str">
            <v>J0401-DR-XXXL</v>
          </cell>
          <cell r="E1013" t="str">
            <v>405-4915253-1559528</v>
          </cell>
          <cell r="F1013" t="str">
            <v>Western Dress</v>
          </cell>
          <cell r="G1013" t="str">
            <v>3XL</v>
          </cell>
          <cell r="H1013">
            <v>1</v>
          </cell>
          <cell r="I1013">
            <v>832</v>
          </cell>
          <cell r="J1013">
            <v>122011</v>
          </cell>
        </row>
        <row r="1014">
          <cell r="A1014">
            <v>44598</v>
          </cell>
          <cell r="B1014" t="str">
            <v>Shipped - Delivered to Buyer</v>
          </cell>
          <cell r="C1014" t="str">
            <v>J0400</v>
          </cell>
          <cell r="D1014" t="str">
            <v>J0400-DR-XXXL</v>
          </cell>
          <cell r="E1014" t="str">
            <v>405-7255929-6845163</v>
          </cell>
          <cell r="F1014" t="str">
            <v>Western Dress</v>
          </cell>
          <cell r="G1014" t="str">
            <v>3XL</v>
          </cell>
          <cell r="H1014">
            <v>1</v>
          </cell>
          <cell r="I1014">
            <v>859</v>
          </cell>
          <cell r="J1014">
            <v>122011</v>
          </cell>
        </row>
        <row r="1015">
          <cell r="A1015">
            <v>44598</v>
          </cell>
          <cell r="B1015" t="str">
            <v>Shipped - Delivered to Buyer</v>
          </cell>
          <cell r="C1015" t="str">
            <v>J0401</v>
          </cell>
          <cell r="D1015" t="str">
            <v>J0401-DR-XXXL</v>
          </cell>
          <cell r="E1015" t="str">
            <v>405-7770995-3574723</v>
          </cell>
          <cell r="F1015" t="str">
            <v>Western Dress</v>
          </cell>
          <cell r="G1015" t="str">
            <v>3XL</v>
          </cell>
          <cell r="H1015">
            <v>1</v>
          </cell>
          <cell r="I1015">
            <v>832</v>
          </cell>
          <cell r="J1015">
            <v>122011</v>
          </cell>
        </row>
        <row r="1016">
          <cell r="A1016">
            <v>44598</v>
          </cell>
          <cell r="B1016" t="str">
            <v>Shipped - Delivered to Buyer</v>
          </cell>
          <cell r="C1016" t="str">
            <v>JNE3798</v>
          </cell>
          <cell r="D1016" t="str">
            <v>JNE3798-KR-M</v>
          </cell>
          <cell r="E1016" t="str">
            <v>406-9975124-7121968</v>
          </cell>
          <cell r="F1016" t="str">
            <v>Western Dress</v>
          </cell>
          <cell r="G1016" t="str">
            <v>M</v>
          </cell>
          <cell r="H1016">
            <v>1</v>
          </cell>
          <cell r="I1016">
            <v>735</v>
          </cell>
          <cell r="J1016">
            <v>560073</v>
          </cell>
        </row>
        <row r="1017">
          <cell r="A1017">
            <v>44598</v>
          </cell>
          <cell r="B1017" t="str">
            <v>Shipped - Delivered to Buyer</v>
          </cell>
          <cell r="C1017" t="str">
            <v>JNE3709</v>
          </cell>
          <cell r="D1017" t="str">
            <v>JNE3709-DR-S</v>
          </cell>
          <cell r="E1017" t="str">
            <v>404-1221967-8122717</v>
          </cell>
          <cell r="F1017" t="str">
            <v>Western Dress</v>
          </cell>
          <cell r="G1017" t="str">
            <v>S</v>
          </cell>
          <cell r="H1017">
            <v>1</v>
          </cell>
          <cell r="I1017">
            <v>792</v>
          </cell>
          <cell r="J1017">
            <v>573201</v>
          </cell>
        </row>
        <row r="1018">
          <cell r="A1018">
            <v>44598</v>
          </cell>
          <cell r="B1018" t="str">
            <v>Shipped - Returned to Seller</v>
          </cell>
          <cell r="C1018" t="str">
            <v>JNE3800</v>
          </cell>
          <cell r="D1018" t="str">
            <v>JNE3800-KR-A-XS</v>
          </cell>
          <cell r="E1018" t="str">
            <v>406-0910383-0461105</v>
          </cell>
          <cell r="F1018" t="str">
            <v>Western Dress</v>
          </cell>
          <cell r="G1018" t="str">
            <v>XS</v>
          </cell>
          <cell r="H1018">
            <v>1</v>
          </cell>
          <cell r="I1018">
            <v>725</v>
          </cell>
          <cell r="J1018">
            <v>431136</v>
          </cell>
        </row>
        <row r="1019">
          <cell r="A1019">
            <v>44598</v>
          </cell>
          <cell r="B1019" t="str">
            <v>Shipped - Delivered to Buyer</v>
          </cell>
          <cell r="C1019" t="str">
            <v>J0413</v>
          </cell>
          <cell r="D1019" t="str">
            <v>J0413-DR-XS</v>
          </cell>
          <cell r="E1019" t="str">
            <v>407-3581702-6269120</v>
          </cell>
          <cell r="F1019" t="str">
            <v>Western Dress</v>
          </cell>
          <cell r="G1019" t="str">
            <v>XS</v>
          </cell>
          <cell r="H1019">
            <v>1</v>
          </cell>
          <cell r="I1019">
            <v>741</v>
          </cell>
          <cell r="J1019">
            <v>500048</v>
          </cell>
        </row>
        <row r="1020">
          <cell r="A1020">
            <v>44598</v>
          </cell>
          <cell r="B1020" t="str">
            <v>Shipped - Delivered to Buyer</v>
          </cell>
          <cell r="C1020" t="str">
            <v>JNE3798</v>
          </cell>
          <cell r="D1020" t="str">
            <v>JNE3798-KR-XS</v>
          </cell>
          <cell r="E1020" t="str">
            <v>408-5833311-0811511</v>
          </cell>
          <cell r="F1020" t="str">
            <v>Western Dress</v>
          </cell>
          <cell r="G1020" t="str">
            <v>XS</v>
          </cell>
          <cell r="H1020">
            <v>1</v>
          </cell>
          <cell r="I1020">
            <v>735</v>
          </cell>
          <cell r="J1020">
            <v>609110</v>
          </cell>
        </row>
        <row r="1021">
          <cell r="A1021">
            <v>44598</v>
          </cell>
          <cell r="B1021" t="str">
            <v>Shipped - Delivered to Buyer</v>
          </cell>
          <cell r="C1021" t="str">
            <v>JNE3800</v>
          </cell>
          <cell r="D1021" t="str">
            <v>JNE3800-KR-A-L</v>
          </cell>
          <cell r="E1021" t="str">
            <v>402-3166551-9940316</v>
          </cell>
          <cell r="F1021" t="str">
            <v>Western Dress</v>
          </cell>
          <cell r="G1021" t="str">
            <v>L</v>
          </cell>
          <cell r="H1021">
            <v>1</v>
          </cell>
          <cell r="I1021">
            <v>735</v>
          </cell>
          <cell r="J1021">
            <v>416008</v>
          </cell>
        </row>
        <row r="1022">
          <cell r="A1022">
            <v>44598</v>
          </cell>
          <cell r="B1022" t="str">
            <v>Shipped - Delivered to Buyer</v>
          </cell>
          <cell r="C1022" t="str">
            <v>J0157</v>
          </cell>
          <cell r="D1022" t="str">
            <v>J0157-DR-XXL</v>
          </cell>
          <cell r="E1022" t="str">
            <v>403-2003390-3218743</v>
          </cell>
          <cell r="F1022" t="str">
            <v>Western Dress</v>
          </cell>
          <cell r="G1022" t="str">
            <v>XXL</v>
          </cell>
          <cell r="H1022">
            <v>1</v>
          </cell>
          <cell r="I1022">
            <v>659</v>
          </cell>
          <cell r="J1022">
            <v>482011</v>
          </cell>
        </row>
        <row r="1023">
          <cell r="A1023">
            <v>44598</v>
          </cell>
          <cell r="B1023" t="str">
            <v>Shipped - Delivered to Buyer</v>
          </cell>
          <cell r="C1023" t="str">
            <v>JNE3706</v>
          </cell>
          <cell r="D1023" t="str">
            <v>JNE3706-DR-XXL</v>
          </cell>
          <cell r="E1023" t="str">
            <v>408-5352926-8225956</v>
          </cell>
          <cell r="F1023" t="str">
            <v>Western Dress</v>
          </cell>
          <cell r="G1023" t="str">
            <v>XXL</v>
          </cell>
          <cell r="H1023">
            <v>1</v>
          </cell>
          <cell r="I1023">
            <v>443</v>
          </cell>
          <cell r="J1023">
            <v>122001</v>
          </cell>
        </row>
        <row r="1024">
          <cell r="A1024">
            <v>44598</v>
          </cell>
          <cell r="B1024" t="str">
            <v>Shipped - Delivered to Buyer</v>
          </cell>
          <cell r="C1024" t="str">
            <v>JNE3800</v>
          </cell>
          <cell r="D1024" t="str">
            <v>JNE3800-KR-A-M</v>
          </cell>
          <cell r="E1024" t="str">
            <v>171-3507679-1428317</v>
          </cell>
          <cell r="F1024" t="str">
            <v>Western Dress</v>
          </cell>
          <cell r="G1024" t="str">
            <v>M</v>
          </cell>
          <cell r="H1024">
            <v>1</v>
          </cell>
          <cell r="I1024">
            <v>725</v>
          </cell>
          <cell r="J1024">
            <v>560100</v>
          </cell>
        </row>
        <row r="1025">
          <cell r="A1025">
            <v>44626</v>
          </cell>
          <cell r="B1025" t="str">
            <v>Shipped - Delivered to Buyer</v>
          </cell>
          <cell r="C1025" t="str">
            <v>JNE3904</v>
          </cell>
          <cell r="D1025" t="str">
            <v>JNE3904-DR-XL</v>
          </cell>
          <cell r="E1025" t="str">
            <v>402-9640716-3845900</v>
          </cell>
          <cell r="F1025" t="str">
            <v>Western Dress</v>
          </cell>
          <cell r="G1025" t="str">
            <v>XL</v>
          </cell>
          <cell r="H1025">
            <v>1</v>
          </cell>
          <cell r="I1025">
            <v>599</v>
          </cell>
          <cell r="J1025">
            <v>313001</v>
          </cell>
        </row>
        <row r="1026">
          <cell r="A1026">
            <v>44598</v>
          </cell>
          <cell r="B1026" t="str">
            <v>Shipped - Delivered to Buyer</v>
          </cell>
          <cell r="C1026" t="str">
            <v>JNE3800</v>
          </cell>
          <cell r="D1026" t="str">
            <v>JNE3800-KR-L</v>
          </cell>
          <cell r="E1026" t="str">
            <v>403-9568843-3653132</v>
          </cell>
          <cell r="F1026" t="str">
            <v>Western Dress</v>
          </cell>
          <cell r="G1026" t="str">
            <v>L</v>
          </cell>
          <cell r="H1026">
            <v>1</v>
          </cell>
          <cell r="I1026">
            <v>735</v>
          </cell>
          <cell r="J1026">
            <v>382481</v>
          </cell>
        </row>
        <row r="1027">
          <cell r="A1027">
            <v>44598</v>
          </cell>
          <cell r="B1027" t="str">
            <v>Shipped - Delivered to Buyer</v>
          </cell>
          <cell r="C1027" t="str">
            <v>J0341</v>
          </cell>
          <cell r="D1027" t="str">
            <v>J0341-DR-L</v>
          </cell>
          <cell r="E1027" t="str">
            <v>402-0977325-3504341</v>
          </cell>
          <cell r="F1027" t="str">
            <v>Western Dress</v>
          </cell>
          <cell r="G1027" t="str">
            <v>L</v>
          </cell>
          <cell r="H1027">
            <v>1</v>
          </cell>
          <cell r="I1027">
            <v>842</v>
          </cell>
          <cell r="J1027">
            <v>500084</v>
          </cell>
        </row>
        <row r="1028">
          <cell r="A1028">
            <v>44598</v>
          </cell>
          <cell r="B1028" t="str">
            <v>Shipped - Delivered to Buyer</v>
          </cell>
          <cell r="C1028" t="str">
            <v>J0005</v>
          </cell>
          <cell r="D1028" t="str">
            <v>J0005-DR-XS</v>
          </cell>
          <cell r="E1028" t="str">
            <v>405-4589935-3865908</v>
          </cell>
          <cell r="F1028" t="str">
            <v>Western Dress</v>
          </cell>
          <cell r="G1028" t="str">
            <v>XS</v>
          </cell>
          <cell r="H1028">
            <v>1</v>
          </cell>
          <cell r="I1028">
            <v>899</v>
          </cell>
          <cell r="J1028">
            <v>560037</v>
          </cell>
        </row>
        <row r="1029">
          <cell r="A1029">
            <v>44598</v>
          </cell>
          <cell r="B1029" t="str">
            <v>Shipped - Delivered to Buyer</v>
          </cell>
          <cell r="C1029" t="str">
            <v>JNE3800</v>
          </cell>
          <cell r="D1029" t="str">
            <v>JNE3800-KR-L</v>
          </cell>
          <cell r="E1029" t="str">
            <v>406-4024976-8273955</v>
          </cell>
          <cell r="F1029" t="str">
            <v>Western Dress</v>
          </cell>
          <cell r="G1029" t="str">
            <v>L</v>
          </cell>
          <cell r="H1029">
            <v>1</v>
          </cell>
          <cell r="I1029">
            <v>735</v>
          </cell>
          <cell r="J1029">
            <v>560100</v>
          </cell>
        </row>
        <row r="1030">
          <cell r="A1030">
            <v>44598</v>
          </cell>
          <cell r="B1030" t="str">
            <v>Shipped - Delivered to Buyer</v>
          </cell>
          <cell r="C1030" t="str">
            <v>JNE3905</v>
          </cell>
          <cell r="D1030" t="str">
            <v>JNE3905-DR-M</v>
          </cell>
          <cell r="E1030" t="str">
            <v>406-2921455-3327555</v>
          </cell>
          <cell r="F1030" t="str">
            <v>Western Dress</v>
          </cell>
          <cell r="G1030" t="str">
            <v>M</v>
          </cell>
          <cell r="H1030">
            <v>1</v>
          </cell>
          <cell r="I1030">
            <v>625</v>
          </cell>
          <cell r="J1030">
            <v>411006</v>
          </cell>
        </row>
        <row r="1031">
          <cell r="A1031">
            <v>44598</v>
          </cell>
          <cell r="B1031" t="str">
            <v>Shipped - Delivered to Buyer</v>
          </cell>
          <cell r="C1031" t="str">
            <v>JNE3904</v>
          </cell>
          <cell r="D1031" t="str">
            <v>JNE3904-DR-XL</v>
          </cell>
          <cell r="E1031" t="str">
            <v>405-0028632-1550719</v>
          </cell>
          <cell r="F1031" t="str">
            <v>Western Dress</v>
          </cell>
          <cell r="G1031" t="str">
            <v>XL</v>
          </cell>
          <cell r="H1031">
            <v>1</v>
          </cell>
          <cell r="I1031">
            <v>599</v>
          </cell>
          <cell r="J1031">
            <v>560043</v>
          </cell>
        </row>
        <row r="1032">
          <cell r="A1032">
            <v>44598</v>
          </cell>
          <cell r="B1032" t="str">
            <v>Shipped - Returned to Seller</v>
          </cell>
          <cell r="C1032" t="str">
            <v>JNE3800</v>
          </cell>
          <cell r="D1032" t="str">
            <v>JNE3800-KR-XXXL</v>
          </cell>
          <cell r="E1032" t="str">
            <v>406-2112275-7491536</v>
          </cell>
          <cell r="F1032" t="str">
            <v>Western Dress</v>
          </cell>
          <cell r="G1032" t="str">
            <v>3XL</v>
          </cell>
          <cell r="H1032">
            <v>1</v>
          </cell>
          <cell r="I1032">
            <v>735</v>
          </cell>
          <cell r="J1032">
            <v>600024</v>
          </cell>
        </row>
        <row r="1033">
          <cell r="A1033">
            <v>44567</v>
          </cell>
          <cell r="B1033" t="str">
            <v>Shipped - Delivered to Buyer</v>
          </cell>
          <cell r="C1033" t="str">
            <v>JNE3904</v>
          </cell>
          <cell r="D1033" t="str">
            <v>JNE3904-DR-XL</v>
          </cell>
          <cell r="E1033" t="str">
            <v>406-0450133-9129127</v>
          </cell>
          <cell r="F1033" t="str">
            <v>Western Dress</v>
          </cell>
          <cell r="G1033" t="str">
            <v>XL</v>
          </cell>
          <cell r="H1033">
            <v>1</v>
          </cell>
          <cell r="I1033">
            <v>599</v>
          </cell>
          <cell r="J1033">
            <v>201303</v>
          </cell>
        </row>
        <row r="1034">
          <cell r="A1034">
            <v>44567</v>
          </cell>
          <cell r="B1034" t="str">
            <v>Shipped - Delivered to Buyer</v>
          </cell>
          <cell r="C1034" t="str">
            <v>JNE3904</v>
          </cell>
          <cell r="D1034" t="str">
            <v>JNE3904-DR-XL</v>
          </cell>
          <cell r="E1034" t="str">
            <v>407-1545931-9597956</v>
          </cell>
          <cell r="F1034" t="str">
            <v>Western Dress</v>
          </cell>
          <cell r="G1034" t="str">
            <v>XL</v>
          </cell>
          <cell r="H1034">
            <v>1</v>
          </cell>
          <cell r="I1034">
            <v>599</v>
          </cell>
          <cell r="J1034">
            <v>388120</v>
          </cell>
        </row>
        <row r="1035">
          <cell r="A1035">
            <v>44598</v>
          </cell>
          <cell r="B1035" t="str">
            <v>Shipped - Delivered to Buyer</v>
          </cell>
          <cell r="C1035" t="str">
            <v>JNE3800</v>
          </cell>
          <cell r="D1035" t="str">
            <v>JNE3800-KR-L</v>
          </cell>
          <cell r="E1035" t="str">
            <v>171-7308471-3795553</v>
          </cell>
          <cell r="F1035" t="str">
            <v>Western Dress</v>
          </cell>
          <cell r="G1035" t="str">
            <v>L</v>
          </cell>
          <cell r="H1035">
            <v>1</v>
          </cell>
          <cell r="I1035">
            <v>735</v>
          </cell>
          <cell r="J1035">
            <v>781007</v>
          </cell>
        </row>
        <row r="1036">
          <cell r="A1036">
            <v>44598</v>
          </cell>
          <cell r="B1036" t="str">
            <v>Shipped - Delivered to Buyer</v>
          </cell>
          <cell r="C1036" t="str">
            <v>JNE3905</v>
          </cell>
          <cell r="D1036" t="str">
            <v>JNE3905-DR-M</v>
          </cell>
          <cell r="E1036" t="str">
            <v>406-6338024-2969162</v>
          </cell>
          <cell r="F1036" t="str">
            <v>Western Dress</v>
          </cell>
          <cell r="G1036" t="str">
            <v>M</v>
          </cell>
          <cell r="H1036">
            <v>1</v>
          </cell>
          <cell r="I1036">
            <v>625</v>
          </cell>
          <cell r="J1036">
            <v>400071</v>
          </cell>
        </row>
        <row r="1037">
          <cell r="A1037">
            <v>44598</v>
          </cell>
          <cell r="B1037" t="str">
            <v>Shipped - Delivered to Buyer</v>
          </cell>
          <cell r="C1037" t="str">
            <v>JNE3798</v>
          </cell>
          <cell r="D1037" t="str">
            <v>JNE3798-KR-A-L</v>
          </cell>
          <cell r="E1037" t="str">
            <v>403-9147095-8637919</v>
          </cell>
          <cell r="F1037" t="str">
            <v>Western Dress</v>
          </cell>
          <cell r="G1037" t="str">
            <v>L</v>
          </cell>
          <cell r="H1037">
            <v>1</v>
          </cell>
          <cell r="I1037">
            <v>771</v>
          </cell>
          <cell r="J1037">
            <v>441601</v>
          </cell>
        </row>
        <row r="1038">
          <cell r="A1038">
            <v>44598</v>
          </cell>
          <cell r="B1038" t="str">
            <v>Shipped - Delivered to Buyer</v>
          </cell>
          <cell r="C1038" t="str">
            <v>JNE3870</v>
          </cell>
          <cell r="D1038" t="str">
            <v>JNE3870-DR-XXXL</v>
          </cell>
          <cell r="E1038" t="str">
            <v>405-6244123-8306728</v>
          </cell>
          <cell r="F1038" t="str">
            <v>Western Dress</v>
          </cell>
          <cell r="G1038" t="str">
            <v>3XL</v>
          </cell>
          <cell r="H1038">
            <v>1</v>
          </cell>
          <cell r="I1038">
            <v>688</v>
          </cell>
          <cell r="J1038">
            <v>412101</v>
          </cell>
        </row>
        <row r="1039">
          <cell r="A1039">
            <v>44598</v>
          </cell>
          <cell r="B1039" t="str">
            <v>Shipped - Delivered to Buyer</v>
          </cell>
          <cell r="C1039" t="str">
            <v>J0341</v>
          </cell>
          <cell r="D1039" t="str">
            <v>J0341-DR-M</v>
          </cell>
          <cell r="E1039" t="str">
            <v>171-5533998-6808330</v>
          </cell>
          <cell r="F1039" t="str">
            <v>Western Dress</v>
          </cell>
          <cell r="G1039" t="str">
            <v>M</v>
          </cell>
          <cell r="H1039">
            <v>1</v>
          </cell>
          <cell r="I1039">
            <v>842</v>
          </cell>
          <cell r="J1039">
            <v>517502</v>
          </cell>
        </row>
        <row r="1040">
          <cell r="A1040">
            <v>44567</v>
          </cell>
          <cell r="B1040" t="str">
            <v>Shipped - Delivered to Buyer</v>
          </cell>
          <cell r="C1040" t="str">
            <v>JNE3904</v>
          </cell>
          <cell r="D1040" t="str">
            <v>JNE3904-DR-XL</v>
          </cell>
          <cell r="E1040" t="str">
            <v>404-1755109-4698716</v>
          </cell>
          <cell r="F1040" t="str">
            <v>Western Dress</v>
          </cell>
          <cell r="G1040" t="str">
            <v>XL</v>
          </cell>
          <cell r="H1040">
            <v>1</v>
          </cell>
          <cell r="I1040">
            <v>599</v>
          </cell>
          <cell r="J1040">
            <v>390008</v>
          </cell>
        </row>
        <row r="1041">
          <cell r="A1041">
            <v>44598</v>
          </cell>
          <cell r="B1041" t="str">
            <v>Shipped - Delivered to Buyer</v>
          </cell>
          <cell r="C1041" t="str">
            <v>J0401</v>
          </cell>
          <cell r="D1041" t="str">
            <v>J0401-DR-XXXL</v>
          </cell>
          <cell r="E1041" t="str">
            <v>407-0909855-6593161</v>
          </cell>
          <cell r="F1041" t="str">
            <v>Western Dress</v>
          </cell>
          <cell r="G1041" t="str">
            <v>3XL</v>
          </cell>
          <cell r="H1041">
            <v>1</v>
          </cell>
          <cell r="I1041">
            <v>832</v>
          </cell>
          <cell r="J1041">
            <v>403602</v>
          </cell>
        </row>
        <row r="1042">
          <cell r="A1042">
            <v>44567</v>
          </cell>
          <cell r="B1042" t="str">
            <v>Shipped - Delivered to Buyer</v>
          </cell>
          <cell r="C1042" t="str">
            <v>J0339</v>
          </cell>
          <cell r="D1042" t="str">
            <v>J0339-DR-M</v>
          </cell>
          <cell r="E1042" t="str">
            <v>403-9110437-6761151</v>
          </cell>
          <cell r="F1042" t="str">
            <v>Western Dress</v>
          </cell>
          <cell r="G1042" t="str">
            <v>M</v>
          </cell>
          <cell r="H1042">
            <v>1</v>
          </cell>
          <cell r="I1042">
            <v>786</v>
          </cell>
          <cell r="J1042">
            <v>600090</v>
          </cell>
        </row>
        <row r="1043">
          <cell r="A1043">
            <v>44567</v>
          </cell>
          <cell r="B1043" t="str">
            <v>Shipped - Delivered to Buyer</v>
          </cell>
          <cell r="C1043" t="str">
            <v>JNE3800</v>
          </cell>
          <cell r="D1043" t="str">
            <v>JNE3800-KR-L</v>
          </cell>
          <cell r="E1043" t="str">
            <v>403-1604799-2169943</v>
          </cell>
          <cell r="F1043" t="str">
            <v>Western Dress</v>
          </cell>
          <cell r="G1043" t="str">
            <v>L</v>
          </cell>
          <cell r="H1043">
            <v>1</v>
          </cell>
          <cell r="I1043">
            <v>735</v>
          </cell>
          <cell r="J1043">
            <v>812002</v>
          </cell>
        </row>
        <row r="1044">
          <cell r="A1044">
            <v>44567</v>
          </cell>
          <cell r="B1044" t="str">
            <v>Shipped - Delivered to Buyer</v>
          </cell>
          <cell r="C1044" t="str">
            <v>JNE3800</v>
          </cell>
          <cell r="D1044" t="str">
            <v>JNE3800-KR-A-L</v>
          </cell>
          <cell r="E1044" t="str">
            <v>405-0865124-7865913</v>
          </cell>
          <cell r="F1044" t="str">
            <v>Western Dress</v>
          </cell>
          <cell r="G1044" t="str">
            <v>L</v>
          </cell>
          <cell r="H1044">
            <v>1</v>
          </cell>
          <cell r="I1044">
            <v>735</v>
          </cell>
          <cell r="J1044">
            <v>560035</v>
          </cell>
        </row>
        <row r="1045">
          <cell r="A1045">
            <v>44567</v>
          </cell>
          <cell r="B1045" t="str">
            <v>Shipped - Delivered to Buyer</v>
          </cell>
          <cell r="C1045" t="str">
            <v>J0157</v>
          </cell>
          <cell r="D1045" t="str">
            <v>J0157-DR-XXXL</v>
          </cell>
          <cell r="E1045" t="str">
            <v>171-9411999-0186729</v>
          </cell>
          <cell r="F1045" t="str">
            <v>Western Dress</v>
          </cell>
          <cell r="G1045" t="str">
            <v>3XL</v>
          </cell>
          <cell r="H1045">
            <v>1</v>
          </cell>
          <cell r="I1045">
            <v>659</v>
          </cell>
          <cell r="J1045">
            <v>534201</v>
          </cell>
        </row>
        <row r="1046">
          <cell r="A1046">
            <v>44567</v>
          </cell>
          <cell r="B1046" t="str">
            <v>Shipped - Delivered to Buyer</v>
          </cell>
          <cell r="C1046" t="str">
            <v>JNE3710</v>
          </cell>
          <cell r="D1046" t="str">
            <v>JNE3710-DR-S</v>
          </cell>
          <cell r="E1046" t="str">
            <v>403-3385852-7038757</v>
          </cell>
          <cell r="F1046" t="str">
            <v>Western Dress</v>
          </cell>
          <cell r="G1046" t="str">
            <v>S</v>
          </cell>
          <cell r="H1046">
            <v>1</v>
          </cell>
          <cell r="I1046">
            <v>699</v>
          </cell>
          <cell r="J1046">
            <v>695104</v>
          </cell>
        </row>
        <row r="1047">
          <cell r="A1047">
            <v>44899</v>
          </cell>
          <cell r="B1047" t="str">
            <v>Shipped - Delivered to Buyer</v>
          </cell>
          <cell r="C1047" t="str">
            <v>J0157</v>
          </cell>
          <cell r="D1047" t="str">
            <v>J0157-DR-XL</v>
          </cell>
          <cell r="E1047" t="str">
            <v>407-9419615-8996338</v>
          </cell>
          <cell r="F1047" t="str">
            <v>Western Dress</v>
          </cell>
          <cell r="G1047" t="str">
            <v>XL</v>
          </cell>
          <cell r="H1047">
            <v>1</v>
          </cell>
          <cell r="I1047">
            <v>588</v>
          </cell>
          <cell r="J1047">
            <v>122011</v>
          </cell>
        </row>
        <row r="1048">
          <cell r="A1048">
            <v>44567</v>
          </cell>
          <cell r="B1048" t="str">
            <v>Shipped - Delivered to Buyer</v>
          </cell>
          <cell r="C1048" t="str">
            <v>JNE3800</v>
          </cell>
          <cell r="D1048" t="str">
            <v>JNE3800-KR-M</v>
          </cell>
          <cell r="E1048" t="str">
            <v>402-2508857-8135568</v>
          </cell>
          <cell r="F1048" t="str">
            <v>Western Dress</v>
          </cell>
          <cell r="G1048" t="str">
            <v>M</v>
          </cell>
          <cell r="H1048">
            <v>1</v>
          </cell>
          <cell r="I1048">
            <v>735</v>
          </cell>
          <cell r="J1048">
            <v>201005</v>
          </cell>
        </row>
        <row r="1049">
          <cell r="A1049">
            <v>44567</v>
          </cell>
          <cell r="B1049" t="str">
            <v>Shipped - Returned to Seller</v>
          </cell>
          <cell r="C1049" t="str">
            <v>JNE3800</v>
          </cell>
          <cell r="D1049" t="str">
            <v>JNE3800-KR-XXL</v>
          </cell>
          <cell r="E1049" t="str">
            <v>406-1826313-4037946</v>
          </cell>
          <cell r="F1049" t="str">
            <v>Western Dress</v>
          </cell>
          <cell r="G1049" t="str">
            <v>XXL</v>
          </cell>
          <cell r="H1049">
            <v>1</v>
          </cell>
          <cell r="I1049">
            <v>735</v>
          </cell>
          <cell r="J1049">
            <v>500049</v>
          </cell>
        </row>
        <row r="1050">
          <cell r="A1050">
            <v>44567</v>
          </cell>
          <cell r="B1050" t="str">
            <v>Shipped - Delivered to Buyer</v>
          </cell>
          <cell r="C1050" t="str">
            <v>J0207</v>
          </cell>
          <cell r="D1050" t="str">
            <v>J0207-DR-L</v>
          </cell>
          <cell r="E1050" t="str">
            <v>403-3521154-6112340</v>
          </cell>
          <cell r="F1050" t="str">
            <v>Western Dress</v>
          </cell>
          <cell r="G1050" t="str">
            <v>L</v>
          </cell>
          <cell r="H1050">
            <v>1</v>
          </cell>
          <cell r="I1050">
            <v>885</v>
          </cell>
          <cell r="J1050">
            <v>422009</v>
          </cell>
        </row>
        <row r="1051">
          <cell r="A1051">
            <v>44567</v>
          </cell>
          <cell r="B1051" t="str">
            <v>Shipped - Returned to Seller</v>
          </cell>
          <cell r="C1051" t="str">
            <v>JNE3709</v>
          </cell>
          <cell r="D1051" t="str">
            <v>JNE3709-DR-L</v>
          </cell>
          <cell r="E1051" t="str">
            <v>406-9863508-8157920</v>
          </cell>
          <cell r="F1051" t="str">
            <v>Western Dress</v>
          </cell>
          <cell r="G1051" t="str">
            <v>L</v>
          </cell>
          <cell r="H1051">
            <v>1</v>
          </cell>
          <cell r="I1051">
            <v>792</v>
          </cell>
          <cell r="J1051">
            <v>131021</v>
          </cell>
        </row>
        <row r="1052">
          <cell r="A1052">
            <v>44567</v>
          </cell>
          <cell r="B1052" t="str">
            <v>Shipped - Delivered to Buyer</v>
          </cell>
          <cell r="C1052" t="str">
            <v>JNE3869</v>
          </cell>
          <cell r="D1052" t="str">
            <v>JNE3869-DR-S</v>
          </cell>
          <cell r="E1052" t="str">
            <v>405-5964602-6276302</v>
          </cell>
          <cell r="F1052" t="str">
            <v>Western Dress</v>
          </cell>
          <cell r="G1052" t="str">
            <v>S</v>
          </cell>
          <cell r="H1052">
            <v>1</v>
          </cell>
          <cell r="I1052">
            <v>688</v>
          </cell>
          <cell r="J1052">
            <v>522302</v>
          </cell>
        </row>
        <row r="1053">
          <cell r="A1053">
            <v>44567</v>
          </cell>
          <cell r="B1053" t="str">
            <v>Shipped - Delivered to Buyer</v>
          </cell>
          <cell r="C1053" t="str">
            <v>J0153</v>
          </cell>
          <cell r="D1053" t="str">
            <v>J0153-DR-S</v>
          </cell>
          <cell r="E1053" t="str">
            <v>405-1674021-3365164</v>
          </cell>
          <cell r="F1053" t="str">
            <v>Western Dress</v>
          </cell>
          <cell r="G1053" t="str">
            <v>S</v>
          </cell>
          <cell r="H1053">
            <v>1</v>
          </cell>
          <cell r="I1053">
            <v>443</v>
          </cell>
          <cell r="J1053">
            <v>560100</v>
          </cell>
        </row>
        <row r="1054">
          <cell r="A1054">
            <v>44567</v>
          </cell>
          <cell r="B1054" t="str">
            <v>Shipped - Delivered to Buyer</v>
          </cell>
          <cell r="C1054" t="str">
            <v>J0207</v>
          </cell>
          <cell r="D1054" t="str">
            <v>J0207-DR-S</v>
          </cell>
          <cell r="E1054" t="str">
            <v>405-1674021-3365164</v>
          </cell>
          <cell r="F1054" t="str">
            <v>Western Dress</v>
          </cell>
          <cell r="G1054" t="str">
            <v>S</v>
          </cell>
          <cell r="H1054">
            <v>1</v>
          </cell>
          <cell r="I1054">
            <v>832</v>
          </cell>
          <cell r="J1054">
            <v>560100</v>
          </cell>
        </row>
        <row r="1055">
          <cell r="A1055">
            <v>44567</v>
          </cell>
          <cell r="B1055" t="str">
            <v>Shipped - Delivered to Buyer</v>
          </cell>
          <cell r="C1055" t="str">
            <v>J0243</v>
          </cell>
          <cell r="D1055" t="str">
            <v>J0243-DR-XXXL</v>
          </cell>
          <cell r="E1055" t="str">
            <v>171-7251825-1943539</v>
          </cell>
          <cell r="F1055" t="str">
            <v>Ethnic Dress</v>
          </cell>
          <cell r="G1055" t="str">
            <v>3XL</v>
          </cell>
          <cell r="H1055">
            <v>1</v>
          </cell>
          <cell r="I1055">
            <v>939</v>
          </cell>
          <cell r="J1055">
            <v>560068</v>
          </cell>
        </row>
        <row r="1056">
          <cell r="A1056">
            <v>44869</v>
          </cell>
          <cell r="B1056" t="str">
            <v>Shipped - Delivered to Buyer</v>
          </cell>
          <cell r="C1056" t="str">
            <v>J0157</v>
          </cell>
          <cell r="D1056" t="str">
            <v>J0157-DR-XL</v>
          </cell>
          <cell r="E1056" t="str">
            <v>407-5060001-1777913</v>
          </cell>
          <cell r="F1056" t="str">
            <v>Western Dress</v>
          </cell>
          <cell r="G1056" t="str">
            <v>XL</v>
          </cell>
          <cell r="H1056">
            <v>1</v>
          </cell>
          <cell r="I1056">
            <v>588</v>
          </cell>
          <cell r="J1056">
            <v>509339</v>
          </cell>
        </row>
        <row r="1057">
          <cell r="A1057">
            <v>44567</v>
          </cell>
          <cell r="B1057" t="str">
            <v>Shipped - Delivered to Buyer</v>
          </cell>
          <cell r="C1057" t="str">
            <v>JNE3709</v>
          </cell>
          <cell r="D1057" t="str">
            <v>JNE3709-DR-L</v>
          </cell>
          <cell r="E1057" t="str">
            <v>404-7628686-4275502</v>
          </cell>
          <cell r="F1057" t="str">
            <v>Western Dress</v>
          </cell>
          <cell r="G1057" t="str">
            <v>L</v>
          </cell>
          <cell r="H1057">
            <v>1</v>
          </cell>
          <cell r="I1057">
            <v>792</v>
          </cell>
          <cell r="J1057">
            <v>324010</v>
          </cell>
        </row>
        <row r="1058">
          <cell r="A1058">
            <v>44567</v>
          </cell>
          <cell r="B1058" t="str">
            <v>Shipped - Delivered to Buyer</v>
          </cell>
          <cell r="C1058" t="str">
            <v>JNE3709</v>
          </cell>
          <cell r="D1058" t="str">
            <v>JNE3709-DR-S</v>
          </cell>
          <cell r="E1058" t="str">
            <v>406-4726224-4889945</v>
          </cell>
          <cell r="F1058" t="str">
            <v>Western Dress</v>
          </cell>
          <cell r="G1058" t="str">
            <v>S</v>
          </cell>
          <cell r="H1058">
            <v>1</v>
          </cell>
          <cell r="I1058">
            <v>792</v>
          </cell>
          <cell r="J1058">
            <v>400058</v>
          </cell>
        </row>
        <row r="1059">
          <cell r="A1059">
            <v>44567</v>
          </cell>
          <cell r="B1059" t="str">
            <v>Shipped - Delivered to Buyer</v>
          </cell>
          <cell r="C1059" t="str">
            <v>J0341</v>
          </cell>
          <cell r="D1059" t="str">
            <v>J0341-DR-XXXL</v>
          </cell>
          <cell r="E1059" t="str">
            <v>408-6869309-5921945</v>
          </cell>
          <cell r="F1059" t="str">
            <v>Western Dress</v>
          </cell>
          <cell r="G1059" t="str">
            <v>3XL</v>
          </cell>
          <cell r="H1059">
            <v>1</v>
          </cell>
          <cell r="I1059">
            <v>842</v>
          </cell>
          <cell r="J1059">
            <v>201009</v>
          </cell>
        </row>
        <row r="1060">
          <cell r="A1060">
            <v>44567</v>
          </cell>
          <cell r="B1060" t="str">
            <v>Shipped - Delivered to Buyer</v>
          </cell>
          <cell r="C1060" t="str">
            <v>JNE3800</v>
          </cell>
          <cell r="D1060" t="str">
            <v>JNE3800-KR-A-L</v>
          </cell>
          <cell r="E1060" t="str">
            <v>171-7173124-7979515</v>
          </cell>
          <cell r="F1060" t="str">
            <v>Western Dress</v>
          </cell>
          <cell r="G1060" t="str">
            <v>L</v>
          </cell>
          <cell r="H1060">
            <v>1</v>
          </cell>
          <cell r="I1060">
            <v>735</v>
          </cell>
          <cell r="J1060">
            <v>411057</v>
          </cell>
        </row>
        <row r="1061">
          <cell r="A1061">
            <v>44869</v>
          </cell>
          <cell r="B1061" t="str">
            <v>Shipped - Delivered to Buyer</v>
          </cell>
          <cell r="C1061" t="str">
            <v>J0157</v>
          </cell>
          <cell r="D1061" t="str">
            <v>J0157-DR-XL</v>
          </cell>
          <cell r="E1061" t="str">
            <v>402-9932799-0701155</v>
          </cell>
          <cell r="F1061" t="str">
            <v>Western Dress</v>
          </cell>
          <cell r="G1061" t="str">
            <v>XL</v>
          </cell>
          <cell r="H1061">
            <v>1</v>
          </cell>
          <cell r="I1061">
            <v>588</v>
          </cell>
          <cell r="J1061">
            <v>411030</v>
          </cell>
        </row>
        <row r="1062">
          <cell r="A1062">
            <v>44567</v>
          </cell>
          <cell r="B1062" t="str">
            <v>Shipped - Delivered to Buyer</v>
          </cell>
          <cell r="C1062" t="str">
            <v>JNE3709</v>
          </cell>
          <cell r="D1062" t="str">
            <v>JNE3709-DR-L</v>
          </cell>
          <cell r="E1062" t="str">
            <v>171-3661052-5239500</v>
          </cell>
          <cell r="F1062" t="str">
            <v>Western Dress</v>
          </cell>
          <cell r="G1062" t="str">
            <v>L</v>
          </cell>
          <cell r="H1062">
            <v>1</v>
          </cell>
          <cell r="I1062">
            <v>792</v>
          </cell>
          <cell r="J1062">
            <v>110008</v>
          </cell>
        </row>
        <row r="1063">
          <cell r="A1063">
            <v>44567</v>
          </cell>
          <cell r="B1063" t="str">
            <v>Shipped - Delivered to Buyer</v>
          </cell>
          <cell r="C1063" t="str">
            <v>JNE3800</v>
          </cell>
          <cell r="D1063" t="str">
            <v>JNE3800-KR-M</v>
          </cell>
          <cell r="E1063" t="str">
            <v>402-9141729-5885106</v>
          </cell>
          <cell r="F1063" t="str">
            <v>Western Dress</v>
          </cell>
          <cell r="G1063" t="str">
            <v>M</v>
          </cell>
          <cell r="H1063">
            <v>1</v>
          </cell>
          <cell r="I1063">
            <v>735</v>
          </cell>
          <cell r="J1063">
            <v>560016</v>
          </cell>
        </row>
        <row r="1064">
          <cell r="A1064">
            <v>44597</v>
          </cell>
          <cell r="B1064" t="str">
            <v>Shipped - Delivered to Buyer</v>
          </cell>
          <cell r="C1064" t="str">
            <v>J0215</v>
          </cell>
          <cell r="D1064" t="str">
            <v>J0215-BL-XL</v>
          </cell>
          <cell r="E1064" t="str">
            <v>171-6612796-6982738</v>
          </cell>
          <cell r="F1064" t="str">
            <v>Blouse</v>
          </cell>
          <cell r="G1064" t="str">
            <v>XL</v>
          </cell>
          <cell r="H1064">
            <v>1</v>
          </cell>
          <cell r="I1064">
            <v>545</v>
          </cell>
          <cell r="J1064">
            <v>421302</v>
          </cell>
        </row>
        <row r="1065">
          <cell r="A1065">
            <v>44567</v>
          </cell>
          <cell r="B1065" t="str">
            <v>Shipped - Delivered to Buyer</v>
          </cell>
          <cell r="C1065" t="str">
            <v>J0157</v>
          </cell>
          <cell r="D1065" t="str">
            <v>J0157-DR-XXXL</v>
          </cell>
          <cell r="E1065" t="str">
            <v>407-3686529-6338708</v>
          </cell>
          <cell r="F1065" t="str">
            <v>Western Dress</v>
          </cell>
          <cell r="G1065" t="str">
            <v>3XL</v>
          </cell>
          <cell r="H1065">
            <v>1</v>
          </cell>
          <cell r="I1065">
            <v>659</v>
          </cell>
          <cell r="J1065">
            <v>400066</v>
          </cell>
        </row>
        <row r="1066">
          <cell r="A1066">
            <v>44567</v>
          </cell>
          <cell r="B1066" t="str">
            <v>Shipped - Delivered to Buyer</v>
          </cell>
          <cell r="C1066" t="str">
            <v>JNE3800</v>
          </cell>
          <cell r="D1066" t="str">
            <v>JNE3800-KR-S</v>
          </cell>
          <cell r="E1066" t="str">
            <v>408-5678950-5836326</v>
          </cell>
          <cell r="F1066" t="str">
            <v>Western Dress</v>
          </cell>
          <cell r="G1066" t="str">
            <v>S</v>
          </cell>
          <cell r="H1066">
            <v>1</v>
          </cell>
          <cell r="I1066">
            <v>735</v>
          </cell>
          <cell r="J1066">
            <v>751014</v>
          </cell>
        </row>
        <row r="1067">
          <cell r="A1067">
            <v>44567</v>
          </cell>
          <cell r="B1067" t="str">
            <v>Shipped - Delivered to Buyer</v>
          </cell>
          <cell r="C1067" t="str">
            <v>JNE3905</v>
          </cell>
          <cell r="D1067" t="str">
            <v>JNE3905-DR-M</v>
          </cell>
          <cell r="E1067" t="str">
            <v>406-5661253-7244369</v>
          </cell>
          <cell r="F1067" t="str">
            <v>Western Dress</v>
          </cell>
          <cell r="G1067" t="str">
            <v>M</v>
          </cell>
          <cell r="H1067">
            <v>1</v>
          </cell>
          <cell r="I1067">
            <v>625</v>
          </cell>
          <cell r="J1067">
            <v>201001</v>
          </cell>
        </row>
        <row r="1068">
          <cell r="A1068">
            <v>44567</v>
          </cell>
          <cell r="B1068" t="str">
            <v>Shipped - Delivered to Buyer</v>
          </cell>
          <cell r="C1068" t="str">
            <v>JNE3709</v>
          </cell>
          <cell r="D1068" t="str">
            <v>JNE3709-DR-S</v>
          </cell>
          <cell r="E1068" t="str">
            <v>406-4630970-5537151</v>
          </cell>
          <cell r="F1068" t="str">
            <v>Western Dress</v>
          </cell>
          <cell r="G1068" t="str">
            <v>S</v>
          </cell>
          <cell r="H1068">
            <v>1</v>
          </cell>
          <cell r="I1068">
            <v>792</v>
          </cell>
          <cell r="J1068">
            <v>390010</v>
          </cell>
        </row>
        <row r="1069">
          <cell r="A1069">
            <v>44810</v>
          </cell>
          <cell r="B1069" t="str">
            <v>Shipped - Delivered to Buyer</v>
          </cell>
          <cell r="C1069" t="str">
            <v>JNE3625</v>
          </cell>
          <cell r="D1069" t="str">
            <v>JNE3625-DR-XL</v>
          </cell>
          <cell r="E1069" t="str">
            <v>171-4919908-2348366</v>
          </cell>
          <cell r="F1069" t="str">
            <v>Western Dress</v>
          </cell>
          <cell r="G1069" t="str">
            <v>XL</v>
          </cell>
          <cell r="H1069">
            <v>1</v>
          </cell>
          <cell r="I1069">
            <v>530</v>
          </cell>
          <cell r="J1069">
            <v>273015</v>
          </cell>
        </row>
        <row r="1070">
          <cell r="A1070">
            <v>44567</v>
          </cell>
          <cell r="B1070" t="str">
            <v>Shipped - Delivered to Buyer</v>
          </cell>
          <cell r="C1070" t="str">
            <v>J0152</v>
          </cell>
          <cell r="D1070" t="str">
            <v>J0152-DR-XXL</v>
          </cell>
          <cell r="E1070" t="str">
            <v>406-8966677-4482712</v>
          </cell>
          <cell r="F1070" t="str">
            <v>Western Dress</v>
          </cell>
          <cell r="G1070" t="str">
            <v>XXL</v>
          </cell>
          <cell r="H1070">
            <v>1</v>
          </cell>
          <cell r="I1070">
            <v>899</v>
          </cell>
          <cell r="J1070">
            <v>400049</v>
          </cell>
        </row>
        <row r="1071">
          <cell r="A1071">
            <v>44567</v>
          </cell>
          <cell r="B1071" t="str">
            <v>Shipped - Delivered to Buyer</v>
          </cell>
          <cell r="C1071" t="str">
            <v>JNE3800</v>
          </cell>
          <cell r="D1071" t="str">
            <v>JNE3800-KR-A-S</v>
          </cell>
          <cell r="E1071" t="str">
            <v>408-8995810-1477919</v>
          </cell>
          <cell r="F1071" t="str">
            <v>Western Dress</v>
          </cell>
          <cell r="G1071" t="str">
            <v>S</v>
          </cell>
          <cell r="H1071">
            <v>1</v>
          </cell>
          <cell r="I1071">
            <v>725</v>
          </cell>
          <cell r="J1071">
            <v>501218</v>
          </cell>
        </row>
        <row r="1072">
          <cell r="A1072">
            <v>44567</v>
          </cell>
          <cell r="B1072" t="str">
            <v>Shipped - Delivered to Buyer</v>
          </cell>
          <cell r="C1072" t="str">
            <v>JNE3800</v>
          </cell>
          <cell r="D1072" t="str">
            <v>JNE3800-KR-M</v>
          </cell>
          <cell r="E1072" t="str">
            <v>403-2397404-4941100</v>
          </cell>
          <cell r="F1072" t="str">
            <v>Western Dress</v>
          </cell>
          <cell r="G1072" t="str">
            <v>M</v>
          </cell>
          <cell r="H1072">
            <v>1</v>
          </cell>
          <cell r="I1072">
            <v>735</v>
          </cell>
          <cell r="J1072">
            <v>411041</v>
          </cell>
        </row>
        <row r="1073">
          <cell r="A1073">
            <v>44777</v>
          </cell>
          <cell r="B1073" t="str">
            <v>Shipped - Delivered to Buyer</v>
          </cell>
          <cell r="C1073" t="str">
            <v>J0153</v>
          </cell>
          <cell r="D1073" t="str">
            <v>J0153-DR-XL</v>
          </cell>
          <cell r="E1073" t="str">
            <v>405-2501789-1695507</v>
          </cell>
          <cell r="F1073" t="str">
            <v>Western Dress</v>
          </cell>
          <cell r="G1073" t="str">
            <v>XL</v>
          </cell>
          <cell r="H1073">
            <v>1</v>
          </cell>
          <cell r="I1073">
            <v>443</v>
          </cell>
          <cell r="J1073">
            <v>700135</v>
          </cell>
        </row>
        <row r="1074">
          <cell r="A1074">
            <v>44567</v>
          </cell>
          <cell r="B1074" t="str">
            <v>Shipped - Delivered to Buyer</v>
          </cell>
          <cell r="C1074" t="str">
            <v>JNE3800</v>
          </cell>
          <cell r="D1074" t="str">
            <v>JNE3800-KR-S</v>
          </cell>
          <cell r="E1074" t="str">
            <v>402-0855641-3553130</v>
          </cell>
          <cell r="F1074" t="str">
            <v>Western Dress</v>
          </cell>
          <cell r="G1074" t="str">
            <v>S</v>
          </cell>
          <cell r="H1074">
            <v>1</v>
          </cell>
          <cell r="I1074">
            <v>735</v>
          </cell>
          <cell r="J1074">
            <v>412101</v>
          </cell>
        </row>
        <row r="1075">
          <cell r="A1075">
            <v>44567</v>
          </cell>
          <cell r="B1075" t="str">
            <v>Shipped - Delivered to Buyer</v>
          </cell>
          <cell r="C1075" t="str">
            <v>JNE3800</v>
          </cell>
          <cell r="D1075" t="str">
            <v>JNE3800-KR-S</v>
          </cell>
          <cell r="E1075" t="str">
            <v>407-1629806-8957944</v>
          </cell>
          <cell r="F1075" t="str">
            <v>Western Dress</v>
          </cell>
          <cell r="G1075" t="str">
            <v>S</v>
          </cell>
          <cell r="H1075">
            <v>1</v>
          </cell>
          <cell r="I1075">
            <v>735</v>
          </cell>
          <cell r="J1075">
            <v>473660</v>
          </cell>
        </row>
        <row r="1076">
          <cell r="A1076">
            <v>44598</v>
          </cell>
          <cell r="B1076" t="str">
            <v>Shipped - Returned to Seller</v>
          </cell>
          <cell r="C1076" t="str">
            <v>JNE3706</v>
          </cell>
          <cell r="D1076" t="str">
            <v>JNE3706-DR-XL</v>
          </cell>
          <cell r="E1076" t="str">
            <v>404-2391449-6341928</v>
          </cell>
          <cell r="F1076" t="str">
            <v>Western Dress</v>
          </cell>
          <cell r="G1076" t="str">
            <v>XL</v>
          </cell>
          <cell r="H1076">
            <v>1</v>
          </cell>
          <cell r="I1076">
            <v>443</v>
          </cell>
          <cell r="J1076">
            <v>500007</v>
          </cell>
        </row>
        <row r="1077">
          <cell r="A1077">
            <v>44567</v>
          </cell>
          <cell r="B1077" t="str">
            <v>Shipped - Delivered to Buyer</v>
          </cell>
          <cell r="C1077" t="str">
            <v>J0341</v>
          </cell>
          <cell r="D1077" t="str">
            <v>J0341-DR-XXXL</v>
          </cell>
          <cell r="E1077" t="str">
            <v>171-4942109-5278701</v>
          </cell>
          <cell r="F1077" t="str">
            <v>Western Dress</v>
          </cell>
          <cell r="G1077" t="str">
            <v>3XL</v>
          </cell>
          <cell r="H1077">
            <v>1</v>
          </cell>
          <cell r="I1077">
            <v>842</v>
          </cell>
          <cell r="J1077">
            <v>600044</v>
          </cell>
        </row>
        <row r="1078">
          <cell r="A1078">
            <v>44567</v>
          </cell>
          <cell r="B1078" t="str">
            <v>Shipped - Delivered to Buyer</v>
          </cell>
          <cell r="C1078" t="str">
            <v>J0153</v>
          </cell>
          <cell r="D1078" t="str">
            <v>J0153-DR-S</v>
          </cell>
          <cell r="E1078" t="str">
            <v>407-1355249-4116304</v>
          </cell>
          <cell r="F1078" t="str">
            <v>Western Dress</v>
          </cell>
          <cell r="G1078" t="str">
            <v>S</v>
          </cell>
          <cell r="H1078">
            <v>1</v>
          </cell>
          <cell r="I1078">
            <v>443</v>
          </cell>
          <cell r="J1078">
            <v>600077</v>
          </cell>
        </row>
        <row r="1079">
          <cell r="A1079">
            <v>44567</v>
          </cell>
          <cell r="B1079" t="str">
            <v>Shipped - Delivered to Buyer</v>
          </cell>
          <cell r="C1079" t="str">
            <v>JNE3904</v>
          </cell>
          <cell r="D1079" t="str">
            <v>JNE3904-DR-M</v>
          </cell>
          <cell r="E1079" t="str">
            <v>402-7877358-6720301</v>
          </cell>
          <cell r="F1079" t="str">
            <v>Western Dress</v>
          </cell>
          <cell r="G1079" t="str">
            <v>M</v>
          </cell>
          <cell r="H1079">
            <v>1</v>
          </cell>
          <cell r="I1079">
            <v>599</v>
          </cell>
          <cell r="J1079">
            <v>795001</v>
          </cell>
        </row>
        <row r="1080">
          <cell r="A1080">
            <v>44778</v>
          </cell>
          <cell r="B1080" t="str">
            <v>Shipped - Delivered to Buyer</v>
          </cell>
          <cell r="C1080" t="str">
            <v>J0153</v>
          </cell>
          <cell r="D1080" t="str">
            <v>J0153-DR-XL</v>
          </cell>
          <cell r="E1080" t="str">
            <v>171-4320580-2142752</v>
          </cell>
          <cell r="F1080" t="str">
            <v>Western Dress</v>
          </cell>
          <cell r="G1080" t="str">
            <v>XL</v>
          </cell>
          <cell r="H1080">
            <v>1</v>
          </cell>
          <cell r="I1080">
            <v>430</v>
          </cell>
          <cell r="J1080">
            <v>462016</v>
          </cell>
        </row>
        <row r="1081">
          <cell r="A1081">
            <v>44567</v>
          </cell>
          <cell r="B1081" t="str">
            <v>Shipped - Delivered to Buyer</v>
          </cell>
          <cell r="C1081" t="str">
            <v>J0341</v>
          </cell>
          <cell r="D1081" t="str">
            <v>J0341-DR-XXXL</v>
          </cell>
          <cell r="E1081" t="str">
            <v>405-7771154-1835549</v>
          </cell>
          <cell r="F1081" t="str">
            <v>Western Dress</v>
          </cell>
          <cell r="G1081" t="str">
            <v>3XL</v>
          </cell>
          <cell r="H1081">
            <v>1</v>
          </cell>
          <cell r="I1081">
            <v>842</v>
          </cell>
          <cell r="J1081">
            <v>522004</v>
          </cell>
        </row>
        <row r="1082">
          <cell r="A1082">
            <v>44567</v>
          </cell>
          <cell r="B1082" t="str">
            <v>Shipped - Delivered to Buyer</v>
          </cell>
          <cell r="C1082" t="str">
            <v>JNE3800</v>
          </cell>
          <cell r="D1082" t="str">
            <v>JNE3800-KR-A-M</v>
          </cell>
          <cell r="E1082" t="str">
            <v>406-2140959-1328366</v>
          </cell>
          <cell r="F1082" t="str">
            <v>Western Dress</v>
          </cell>
          <cell r="G1082" t="str">
            <v>M</v>
          </cell>
          <cell r="H1082">
            <v>1</v>
          </cell>
          <cell r="I1082">
            <v>725</v>
          </cell>
          <cell r="J1082">
            <v>507002</v>
          </cell>
        </row>
        <row r="1083">
          <cell r="A1083">
            <v>44869</v>
          </cell>
          <cell r="B1083" t="str">
            <v>Shipped - Delivered to Buyer</v>
          </cell>
          <cell r="C1083" t="str">
            <v>JNE3706</v>
          </cell>
          <cell r="D1083" t="str">
            <v>JNE3706-DR-XL</v>
          </cell>
          <cell r="E1083" t="str">
            <v>404-1465947-1734721</v>
          </cell>
          <cell r="F1083" t="str">
            <v>Western Dress</v>
          </cell>
          <cell r="G1083" t="str">
            <v>XL</v>
          </cell>
          <cell r="H1083">
            <v>1</v>
          </cell>
          <cell r="I1083">
            <v>413</v>
          </cell>
          <cell r="J1083">
            <v>110027</v>
          </cell>
        </row>
        <row r="1084">
          <cell r="A1084">
            <v>44567</v>
          </cell>
          <cell r="B1084" t="str">
            <v>Shipped - Delivered to Buyer</v>
          </cell>
          <cell r="C1084" t="str">
            <v>J0413</v>
          </cell>
          <cell r="D1084" t="str">
            <v>J0413-DR-XS</v>
          </cell>
          <cell r="E1084" t="str">
            <v>405-4945057-9376333</v>
          </cell>
          <cell r="F1084" t="str">
            <v>Western Dress</v>
          </cell>
          <cell r="G1084" t="str">
            <v>XS</v>
          </cell>
          <cell r="H1084">
            <v>1</v>
          </cell>
          <cell r="I1084">
            <v>741</v>
          </cell>
          <cell r="J1084">
            <v>411001</v>
          </cell>
        </row>
        <row r="1085">
          <cell r="A1085">
            <v>44567</v>
          </cell>
          <cell r="B1085" t="str">
            <v>Shipped - Delivered to Buyer</v>
          </cell>
          <cell r="C1085" t="str">
            <v>JNE3800</v>
          </cell>
          <cell r="D1085" t="str">
            <v>JNE3800-KR-XS</v>
          </cell>
          <cell r="E1085" t="str">
            <v>403-4356905-8220365</v>
          </cell>
          <cell r="F1085" t="str">
            <v>Western Dress</v>
          </cell>
          <cell r="G1085" t="str">
            <v>XS</v>
          </cell>
          <cell r="H1085">
            <v>1</v>
          </cell>
          <cell r="I1085">
            <v>735</v>
          </cell>
          <cell r="J1085">
            <v>451001</v>
          </cell>
        </row>
        <row r="1086">
          <cell r="A1086">
            <v>44567</v>
          </cell>
          <cell r="B1086" t="str">
            <v>Shipped - Delivered to Buyer</v>
          </cell>
          <cell r="C1086" t="str">
            <v>J0207</v>
          </cell>
          <cell r="D1086" t="str">
            <v>J0207-DR-L</v>
          </cell>
          <cell r="E1086" t="str">
            <v>405-7462960-4728301</v>
          </cell>
          <cell r="F1086" t="str">
            <v>Western Dress</v>
          </cell>
          <cell r="G1086" t="str">
            <v>L</v>
          </cell>
          <cell r="H1086">
            <v>1</v>
          </cell>
          <cell r="I1086">
            <v>885</v>
          </cell>
          <cell r="J1086">
            <v>641031</v>
          </cell>
        </row>
        <row r="1087">
          <cell r="A1087">
            <v>44567</v>
          </cell>
          <cell r="B1087" t="str">
            <v>Shipped - Delivered to Buyer</v>
          </cell>
          <cell r="C1087" t="str">
            <v>JNE3904</v>
          </cell>
          <cell r="D1087" t="str">
            <v>JNE3904-DR-L</v>
          </cell>
          <cell r="E1087" t="str">
            <v>171-7122868-8135521</v>
          </cell>
          <cell r="F1087" t="str">
            <v>Western Dress</v>
          </cell>
          <cell r="G1087" t="str">
            <v>L</v>
          </cell>
          <cell r="H1087">
            <v>1</v>
          </cell>
          <cell r="I1087">
            <v>599</v>
          </cell>
          <cell r="J1087">
            <v>400007</v>
          </cell>
        </row>
        <row r="1088">
          <cell r="A1088">
            <v>44838</v>
          </cell>
          <cell r="B1088" t="str">
            <v>Shipped - Delivered to Buyer</v>
          </cell>
          <cell r="C1088" t="str">
            <v>JNE3706</v>
          </cell>
          <cell r="D1088" t="str">
            <v>JNE3706-DR-XL</v>
          </cell>
          <cell r="E1088" t="str">
            <v>405-9938041-9565130</v>
          </cell>
          <cell r="F1088" t="str">
            <v>Western Dress</v>
          </cell>
          <cell r="G1088" t="str">
            <v>XL</v>
          </cell>
          <cell r="H1088">
            <v>1</v>
          </cell>
          <cell r="I1088">
            <v>413</v>
          </cell>
          <cell r="J1088">
            <v>695005</v>
          </cell>
        </row>
        <row r="1089">
          <cell r="A1089">
            <v>44685</v>
          </cell>
          <cell r="B1089" t="str">
            <v>Shipped - Delivered to Buyer</v>
          </cell>
          <cell r="C1089" t="str">
            <v>JNE3706</v>
          </cell>
          <cell r="D1089" t="str">
            <v>JNE3706-DR-XL</v>
          </cell>
          <cell r="E1089" t="str">
            <v>408-1466076-4962706</v>
          </cell>
          <cell r="F1089" t="str">
            <v>Western Dress</v>
          </cell>
          <cell r="G1089" t="str">
            <v>XL</v>
          </cell>
          <cell r="H1089">
            <v>1</v>
          </cell>
          <cell r="I1089">
            <v>399</v>
          </cell>
          <cell r="J1089">
            <v>395009</v>
          </cell>
        </row>
        <row r="1090">
          <cell r="A1090">
            <v>44567</v>
          </cell>
          <cell r="B1090" t="str">
            <v>Shipped - Returned to Seller</v>
          </cell>
          <cell r="C1090" t="str">
            <v>JNE3709</v>
          </cell>
          <cell r="D1090" t="str">
            <v>JNE3709-DR-XS</v>
          </cell>
          <cell r="E1090" t="str">
            <v>171-7948891-2505145</v>
          </cell>
          <cell r="F1090" t="str">
            <v>Western Dress</v>
          </cell>
          <cell r="G1090" t="str">
            <v>XS</v>
          </cell>
          <cell r="H1090">
            <v>1</v>
          </cell>
          <cell r="I1090">
            <v>792</v>
          </cell>
          <cell r="J1090">
            <v>683513</v>
          </cell>
        </row>
        <row r="1091">
          <cell r="A1091">
            <v>44567</v>
          </cell>
          <cell r="B1091" t="str">
            <v>Shipped - Delivered to Buyer</v>
          </cell>
          <cell r="C1091" t="str">
            <v>J0295</v>
          </cell>
          <cell r="D1091" t="str">
            <v>J0295-DR-L</v>
          </cell>
          <cell r="E1091" t="str">
            <v>402-2076783-3400333</v>
          </cell>
          <cell r="F1091" t="str">
            <v>Western Dress</v>
          </cell>
          <cell r="G1091" t="str">
            <v>L</v>
          </cell>
          <cell r="H1091">
            <v>1</v>
          </cell>
          <cell r="I1091">
            <v>817</v>
          </cell>
          <cell r="J1091">
            <v>689597</v>
          </cell>
        </row>
        <row r="1092">
          <cell r="A1092">
            <v>44624</v>
          </cell>
          <cell r="B1092" t="str">
            <v>Shipped - Delivered to Buyer</v>
          </cell>
          <cell r="C1092" t="str">
            <v>JNE3706</v>
          </cell>
          <cell r="D1092" t="str">
            <v>JNE3706-DR-XL</v>
          </cell>
          <cell r="E1092" t="str">
            <v>408-8490743-3028349</v>
          </cell>
          <cell r="F1092" t="str">
            <v>Western Dress</v>
          </cell>
          <cell r="G1092" t="str">
            <v>XL</v>
          </cell>
          <cell r="H1092">
            <v>1</v>
          </cell>
          <cell r="I1092">
            <v>399</v>
          </cell>
          <cell r="J1092">
            <v>700042</v>
          </cell>
        </row>
        <row r="1093">
          <cell r="A1093">
            <v>44567</v>
          </cell>
          <cell r="B1093" t="str">
            <v>Shipped - Delivered to Buyer</v>
          </cell>
          <cell r="C1093" t="str">
            <v>J0341</v>
          </cell>
          <cell r="D1093" t="str">
            <v>J0341-DR-L</v>
          </cell>
          <cell r="E1093" t="str">
            <v>406-2798745-3128361</v>
          </cell>
          <cell r="F1093" t="str">
            <v>Western Dress</v>
          </cell>
          <cell r="G1093" t="str">
            <v>L</v>
          </cell>
          <cell r="H1093">
            <v>1</v>
          </cell>
          <cell r="I1093">
            <v>842</v>
          </cell>
          <cell r="J1093">
            <v>560077</v>
          </cell>
        </row>
        <row r="1094">
          <cell r="A1094">
            <v>44567</v>
          </cell>
          <cell r="B1094" t="str">
            <v>Shipped - Delivered to Buyer</v>
          </cell>
          <cell r="C1094" t="str">
            <v>J0157</v>
          </cell>
          <cell r="D1094" t="str">
            <v>J0157-DR-XS</v>
          </cell>
          <cell r="E1094" t="str">
            <v>407-0622210-6994741</v>
          </cell>
          <cell r="F1094" t="str">
            <v>Western Dress</v>
          </cell>
          <cell r="G1094" t="str">
            <v>XS</v>
          </cell>
          <cell r="H1094">
            <v>1</v>
          </cell>
          <cell r="I1094">
            <v>690</v>
          </cell>
          <cell r="J1094">
            <v>533125</v>
          </cell>
        </row>
        <row r="1095">
          <cell r="A1095">
            <v>44567</v>
          </cell>
          <cell r="B1095" t="str">
            <v>Shipped - Delivered to Buyer</v>
          </cell>
          <cell r="C1095" t="str">
            <v>JNE3905</v>
          </cell>
          <cell r="D1095" t="str">
            <v>JNE3905-DR-XXL</v>
          </cell>
          <cell r="E1095" t="str">
            <v>407-7670498-3916345</v>
          </cell>
          <cell r="F1095" t="str">
            <v>Western Dress</v>
          </cell>
          <cell r="G1095" t="str">
            <v>XXL</v>
          </cell>
          <cell r="H1095">
            <v>1</v>
          </cell>
          <cell r="I1095">
            <v>625</v>
          </cell>
          <cell r="J1095">
            <v>410210</v>
          </cell>
        </row>
        <row r="1096">
          <cell r="A1096">
            <v>44567</v>
          </cell>
          <cell r="B1096" t="str">
            <v>Shipped - Delivered to Buyer</v>
          </cell>
          <cell r="C1096" t="str">
            <v>J0243</v>
          </cell>
          <cell r="D1096" t="str">
            <v>J0243-DR-S</v>
          </cell>
          <cell r="E1096" t="str">
            <v>405-4724097-1016369</v>
          </cell>
          <cell r="F1096" t="str">
            <v>Ethnic Dress</v>
          </cell>
          <cell r="G1096" t="str">
            <v>S</v>
          </cell>
          <cell r="H1096">
            <v>1</v>
          </cell>
          <cell r="I1096">
            <v>999</v>
          </cell>
          <cell r="J1096">
            <v>524315</v>
          </cell>
        </row>
      </sheetData>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SET"/>
      <sheetName val="Descriptive data"/>
      <sheetName val="dash 3"/>
      <sheetName val="dash 1"/>
      <sheetName val="dash 2"/>
      <sheetName val="DATA QUALITY"/>
      <sheetName val="DASHBOARD"/>
      <sheetName val="DESCRIPTIVE STATS"/>
      <sheetName val="FORECASTING"/>
      <sheetName val="FOR 1"/>
      <sheetName val="FOR 2"/>
      <sheetName val="Sheet3"/>
      <sheetName val="Reg"/>
      <sheetName val="REGRESSION"/>
      <sheetName val="MONTECARLO SIM"/>
    </sheetNames>
    <sheetDataSet>
      <sheetData sheetId="0">
        <row r="1">
          <cell r="D1" t="str">
            <v>member_id</v>
          </cell>
          <cell r="G1" t="str">
            <v>monthly_budget</v>
          </cell>
        </row>
        <row r="2">
          <cell r="D2">
            <v>23</v>
          </cell>
          <cell r="G2">
            <v>2834.16</v>
          </cell>
        </row>
        <row r="3">
          <cell r="D3">
            <v>133</v>
          </cell>
          <cell r="G3">
            <v>2821.9199999999901</v>
          </cell>
        </row>
        <row r="4">
          <cell r="D4">
            <v>37</v>
          </cell>
          <cell r="G4">
            <v>4418.24</v>
          </cell>
        </row>
        <row r="5">
          <cell r="D5">
            <v>154</v>
          </cell>
          <cell r="G5">
            <v>1976.4399999999901</v>
          </cell>
        </row>
        <row r="6">
          <cell r="D6">
            <v>135</v>
          </cell>
          <cell r="G6">
            <v>2277.89</v>
          </cell>
        </row>
        <row r="7">
          <cell r="D7">
            <v>33</v>
          </cell>
          <cell r="G7">
            <v>2041.21999999999</v>
          </cell>
        </row>
        <row r="8">
          <cell r="D8">
            <v>16</v>
          </cell>
          <cell r="G8">
            <v>3561.98</v>
          </cell>
        </row>
        <row r="9">
          <cell r="D9">
            <v>106</v>
          </cell>
          <cell r="G9">
            <v>2859.99999999999</v>
          </cell>
        </row>
        <row r="10">
          <cell r="D10">
            <v>174</v>
          </cell>
          <cell r="G10">
            <v>3536.94</v>
          </cell>
        </row>
        <row r="11">
          <cell r="D11">
            <v>100</v>
          </cell>
          <cell r="G11">
            <v>3062.92</v>
          </cell>
        </row>
        <row r="12">
          <cell r="D12">
            <v>68</v>
          </cell>
          <cell r="G12">
            <v>2286.5299999999902</v>
          </cell>
        </row>
        <row r="13">
          <cell r="D13">
            <v>151</v>
          </cell>
          <cell r="G13">
            <v>4000.7999999999902</v>
          </cell>
        </row>
        <row r="14">
          <cell r="D14">
            <v>23</v>
          </cell>
          <cell r="G14">
            <v>2834.16</v>
          </cell>
        </row>
        <row r="15">
          <cell r="D15">
            <v>174</v>
          </cell>
          <cell r="G15">
            <v>3536.94</v>
          </cell>
        </row>
        <row r="16">
          <cell r="D16">
            <v>158</v>
          </cell>
          <cell r="G16">
            <v>3177.49</v>
          </cell>
        </row>
        <row r="17">
          <cell r="D17">
            <v>94</v>
          </cell>
          <cell r="G17">
            <v>2209.74999999999</v>
          </cell>
        </row>
        <row r="18">
          <cell r="D18">
            <v>144</v>
          </cell>
          <cell r="G18">
            <v>2504.1999999999998</v>
          </cell>
        </row>
        <row r="19">
          <cell r="D19">
            <v>37</v>
          </cell>
          <cell r="G19">
            <v>4418.24</v>
          </cell>
        </row>
        <row r="20">
          <cell r="D20">
            <v>67</v>
          </cell>
          <cell r="G20">
            <v>2962.03</v>
          </cell>
        </row>
        <row r="21">
          <cell r="D21">
            <v>63</v>
          </cell>
          <cell r="G21">
            <v>2982.45</v>
          </cell>
        </row>
        <row r="22">
          <cell r="D22">
            <v>146</v>
          </cell>
          <cell r="G22">
            <v>2817.9299999999898</v>
          </cell>
        </row>
        <row r="23">
          <cell r="D23">
            <v>166</v>
          </cell>
          <cell r="G23">
            <v>3257.91</v>
          </cell>
        </row>
        <row r="24">
          <cell r="D24">
            <v>65</v>
          </cell>
          <cell r="G24">
            <v>2807.0899999999901</v>
          </cell>
        </row>
        <row r="25">
          <cell r="D25">
            <v>134</v>
          </cell>
          <cell r="G25">
            <v>3404.45999999999</v>
          </cell>
        </row>
        <row r="26">
          <cell r="D26">
            <v>196</v>
          </cell>
          <cell r="G26">
            <v>2714.1099999999901</v>
          </cell>
        </row>
        <row r="27">
          <cell r="D27">
            <v>186</v>
          </cell>
          <cell r="G27">
            <v>2509.77</v>
          </cell>
        </row>
        <row r="28">
          <cell r="D28">
            <v>28</v>
          </cell>
          <cell r="G28">
            <v>1731.43</v>
          </cell>
        </row>
        <row r="29">
          <cell r="D29">
            <v>7</v>
          </cell>
          <cell r="G29">
            <v>2981.51999999999</v>
          </cell>
        </row>
        <row r="30">
          <cell r="D30">
            <v>102</v>
          </cell>
          <cell r="G30">
            <v>3813.69</v>
          </cell>
        </row>
        <row r="31">
          <cell r="D31">
            <v>154</v>
          </cell>
          <cell r="G31">
            <v>1976.4399999999901</v>
          </cell>
        </row>
        <row r="32">
          <cell r="D32">
            <v>120</v>
          </cell>
          <cell r="G32">
            <v>2565.61</v>
          </cell>
        </row>
        <row r="33">
          <cell r="D33">
            <v>5</v>
          </cell>
          <cell r="G33">
            <v>2727.48</v>
          </cell>
        </row>
        <row r="34">
          <cell r="D34">
            <v>114</v>
          </cell>
          <cell r="G34">
            <v>2891.3199999999902</v>
          </cell>
        </row>
        <row r="35">
          <cell r="D35">
            <v>180</v>
          </cell>
          <cell r="G35">
            <v>2710.77</v>
          </cell>
        </row>
        <row r="36">
          <cell r="D36">
            <v>144</v>
          </cell>
          <cell r="G36">
            <v>2504.1999999999998</v>
          </cell>
        </row>
        <row r="37">
          <cell r="D37">
            <v>8</v>
          </cell>
          <cell r="G37">
            <v>1768.5999999999899</v>
          </cell>
        </row>
        <row r="38">
          <cell r="D38">
            <v>112</v>
          </cell>
          <cell r="G38">
            <v>2059.8399999999901</v>
          </cell>
        </row>
        <row r="39">
          <cell r="D39">
            <v>124</v>
          </cell>
          <cell r="G39">
            <v>3331.35</v>
          </cell>
        </row>
        <row r="40">
          <cell r="D40">
            <v>79</v>
          </cell>
          <cell r="G40">
            <v>3197.95999999999</v>
          </cell>
        </row>
        <row r="41">
          <cell r="D41">
            <v>152</v>
          </cell>
          <cell r="G41">
            <v>3049.8199999999902</v>
          </cell>
        </row>
        <row r="42">
          <cell r="D42">
            <v>188</v>
          </cell>
          <cell r="G42">
            <v>2797.5499999999902</v>
          </cell>
        </row>
        <row r="43">
          <cell r="D43">
            <v>187</v>
          </cell>
          <cell r="G43">
            <v>2831.08</v>
          </cell>
        </row>
        <row r="44">
          <cell r="D44">
            <v>161</v>
          </cell>
          <cell r="G44">
            <v>2630.04</v>
          </cell>
        </row>
        <row r="45">
          <cell r="D45">
            <v>16</v>
          </cell>
          <cell r="G45">
            <v>3561.98</v>
          </cell>
        </row>
        <row r="46">
          <cell r="D46">
            <v>19</v>
          </cell>
          <cell r="G46">
            <v>1747.4299999999901</v>
          </cell>
        </row>
        <row r="47">
          <cell r="D47">
            <v>52</v>
          </cell>
          <cell r="G47">
            <v>3124.69</v>
          </cell>
        </row>
        <row r="48">
          <cell r="D48">
            <v>164</v>
          </cell>
          <cell r="G48">
            <v>3193.3999999999901</v>
          </cell>
        </row>
        <row r="49">
          <cell r="D49">
            <v>125</v>
          </cell>
          <cell r="G49">
            <v>2689.59</v>
          </cell>
        </row>
        <row r="50">
          <cell r="D50">
            <v>172</v>
          </cell>
          <cell r="G50">
            <v>2363.5100000000002</v>
          </cell>
        </row>
        <row r="51">
          <cell r="D51">
            <v>189</v>
          </cell>
          <cell r="G51">
            <v>3063.68</v>
          </cell>
        </row>
        <row r="52">
          <cell r="D52">
            <v>38</v>
          </cell>
          <cell r="G52">
            <v>2634.7399999999898</v>
          </cell>
        </row>
        <row r="53">
          <cell r="D53">
            <v>139</v>
          </cell>
          <cell r="G53">
            <v>1577.97</v>
          </cell>
        </row>
        <row r="54">
          <cell r="D54">
            <v>193</v>
          </cell>
          <cell r="G54">
            <v>2547.62</v>
          </cell>
        </row>
        <row r="55">
          <cell r="D55">
            <v>167</v>
          </cell>
          <cell r="G55">
            <v>2609.11</v>
          </cell>
        </row>
        <row r="56">
          <cell r="D56">
            <v>61</v>
          </cell>
          <cell r="G56">
            <v>2928.83</v>
          </cell>
        </row>
        <row r="57">
          <cell r="D57">
            <v>186</v>
          </cell>
          <cell r="G57">
            <v>2509.77</v>
          </cell>
        </row>
        <row r="58">
          <cell r="D58">
            <v>19</v>
          </cell>
          <cell r="G58">
            <v>1747.4299999999901</v>
          </cell>
        </row>
        <row r="59">
          <cell r="D59">
            <v>15</v>
          </cell>
          <cell r="G59">
            <v>1793.51999999999</v>
          </cell>
        </row>
        <row r="60">
          <cell r="D60">
            <v>78</v>
          </cell>
          <cell r="G60">
            <v>3396.95</v>
          </cell>
        </row>
        <row r="61">
          <cell r="D61">
            <v>113</v>
          </cell>
          <cell r="G61">
            <v>2622.93</v>
          </cell>
        </row>
        <row r="62">
          <cell r="D62">
            <v>26</v>
          </cell>
          <cell r="G62">
            <v>2606.6099999999901</v>
          </cell>
        </row>
        <row r="63">
          <cell r="D63">
            <v>178</v>
          </cell>
          <cell r="G63">
            <v>2320.21</v>
          </cell>
        </row>
        <row r="64">
          <cell r="D64">
            <v>77</v>
          </cell>
          <cell r="G64">
            <v>2285.7599999999902</v>
          </cell>
        </row>
        <row r="65">
          <cell r="D65">
            <v>139</v>
          </cell>
          <cell r="G65">
            <v>1577.97</v>
          </cell>
        </row>
        <row r="66">
          <cell r="D66">
            <v>23</v>
          </cell>
          <cell r="G66">
            <v>2834.16</v>
          </cell>
        </row>
        <row r="67">
          <cell r="D67">
            <v>124</v>
          </cell>
          <cell r="G67">
            <v>3331.35</v>
          </cell>
        </row>
        <row r="68">
          <cell r="D68">
            <v>135</v>
          </cell>
          <cell r="G68">
            <v>2277.89</v>
          </cell>
        </row>
        <row r="69">
          <cell r="D69">
            <v>100</v>
          </cell>
          <cell r="G69">
            <v>3062.92</v>
          </cell>
        </row>
        <row r="70">
          <cell r="D70">
            <v>101</v>
          </cell>
          <cell r="G70">
            <v>2561.19</v>
          </cell>
        </row>
        <row r="71">
          <cell r="D71">
            <v>197</v>
          </cell>
          <cell r="G71">
            <v>1744.83</v>
          </cell>
        </row>
        <row r="72">
          <cell r="D72">
            <v>90</v>
          </cell>
          <cell r="G72">
            <v>3210.29</v>
          </cell>
        </row>
        <row r="73">
          <cell r="D73">
            <v>157</v>
          </cell>
          <cell r="G73">
            <v>3052.95</v>
          </cell>
        </row>
        <row r="74">
          <cell r="D74">
            <v>183</v>
          </cell>
          <cell r="G74">
            <v>2236.1199999999899</v>
          </cell>
        </row>
        <row r="75">
          <cell r="D75">
            <v>94</v>
          </cell>
          <cell r="G75">
            <v>2209.74999999999</v>
          </cell>
        </row>
        <row r="76">
          <cell r="D76">
            <v>21</v>
          </cell>
          <cell r="G76">
            <v>2891.08</v>
          </cell>
        </row>
        <row r="77">
          <cell r="D77">
            <v>49</v>
          </cell>
          <cell r="G77">
            <v>2693.59</v>
          </cell>
        </row>
        <row r="78">
          <cell r="D78">
            <v>161</v>
          </cell>
          <cell r="G78">
            <v>2630.04</v>
          </cell>
        </row>
        <row r="79">
          <cell r="D79">
            <v>39</v>
          </cell>
          <cell r="G79">
            <v>3322.9899999999898</v>
          </cell>
        </row>
        <row r="80">
          <cell r="D80">
            <v>5</v>
          </cell>
          <cell r="G80">
            <v>2727.48</v>
          </cell>
        </row>
        <row r="81">
          <cell r="D81">
            <v>110</v>
          </cell>
          <cell r="G81">
            <v>2404.04</v>
          </cell>
        </row>
        <row r="82">
          <cell r="D82">
            <v>17</v>
          </cell>
          <cell r="G82">
            <v>2546.1799999999998</v>
          </cell>
        </row>
        <row r="83">
          <cell r="D83">
            <v>11</v>
          </cell>
          <cell r="G83">
            <v>2990.45999999999</v>
          </cell>
        </row>
        <row r="84">
          <cell r="D84">
            <v>111</v>
          </cell>
          <cell r="G84">
            <v>1920.94999999999</v>
          </cell>
        </row>
        <row r="85">
          <cell r="D85">
            <v>26</v>
          </cell>
          <cell r="G85">
            <v>2606.6099999999901</v>
          </cell>
        </row>
        <row r="86">
          <cell r="D86">
            <v>186</v>
          </cell>
          <cell r="G86">
            <v>2509.77</v>
          </cell>
        </row>
        <row r="87">
          <cell r="D87">
            <v>64</v>
          </cell>
          <cell r="G87">
            <v>2702.72999999999</v>
          </cell>
        </row>
        <row r="88">
          <cell r="D88">
            <v>70</v>
          </cell>
          <cell r="G88">
            <v>2946.5599999999899</v>
          </cell>
        </row>
        <row r="89">
          <cell r="D89">
            <v>68</v>
          </cell>
          <cell r="G89">
            <v>2286.5299999999902</v>
          </cell>
        </row>
        <row r="90">
          <cell r="D90">
            <v>86</v>
          </cell>
          <cell r="G90">
            <v>3622.22</v>
          </cell>
        </row>
        <row r="91">
          <cell r="D91">
            <v>185</v>
          </cell>
          <cell r="G91">
            <v>2395.81</v>
          </cell>
        </row>
        <row r="92">
          <cell r="D92">
            <v>112</v>
          </cell>
          <cell r="G92">
            <v>2059.8399999999901</v>
          </cell>
        </row>
        <row r="93">
          <cell r="D93">
            <v>76</v>
          </cell>
          <cell r="G93">
            <v>2110.5</v>
          </cell>
        </row>
        <row r="94">
          <cell r="D94">
            <v>144</v>
          </cell>
          <cell r="G94">
            <v>2504.1999999999998</v>
          </cell>
        </row>
        <row r="95">
          <cell r="D95">
            <v>149</v>
          </cell>
          <cell r="G95">
            <v>2594.5699999999902</v>
          </cell>
        </row>
        <row r="96">
          <cell r="D96">
            <v>48</v>
          </cell>
          <cell r="G96">
            <v>2563.6099999999901</v>
          </cell>
        </row>
        <row r="97">
          <cell r="D97">
            <v>138</v>
          </cell>
          <cell r="G97">
            <v>2949.71</v>
          </cell>
        </row>
        <row r="98">
          <cell r="D98">
            <v>17</v>
          </cell>
          <cell r="G98">
            <v>2546.1799999999998</v>
          </cell>
        </row>
        <row r="99">
          <cell r="D99">
            <v>142</v>
          </cell>
          <cell r="G99">
            <v>2866.51</v>
          </cell>
        </row>
        <row r="100">
          <cell r="D100">
            <v>178</v>
          </cell>
          <cell r="G100">
            <v>2320.21</v>
          </cell>
        </row>
        <row r="101">
          <cell r="D101">
            <v>18</v>
          </cell>
          <cell r="G101">
            <v>3225.02</v>
          </cell>
        </row>
        <row r="102">
          <cell r="D102">
            <v>200</v>
          </cell>
          <cell r="G102">
            <v>3156.95</v>
          </cell>
        </row>
        <row r="103">
          <cell r="G103">
            <v>2648.3899999999899</v>
          </cell>
        </row>
        <row r="104">
          <cell r="D104">
            <v>169</v>
          </cell>
          <cell r="G104">
            <v>2720.42</v>
          </cell>
        </row>
        <row r="105">
          <cell r="D105">
            <v>77</v>
          </cell>
          <cell r="G105">
            <v>2285.7599999999902</v>
          </cell>
        </row>
        <row r="106">
          <cell r="D106">
            <v>73</v>
          </cell>
          <cell r="G106">
            <v>2067.75</v>
          </cell>
        </row>
        <row r="107">
          <cell r="D107">
            <v>144</v>
          </cell>
          <cell r="G107">
            <v>2504.1999999999998</v>
          </cell>
        </row>
        <row r="108">
          <cell r="D108">
            <v>119</v>
          </cell>
          <cell r="G108">
            <v>2612.5</v>
          </cell>
        </row>
        <row r="109">
          <cell r="D109">
            <v>180</v>
          </cell>
          <cell r="G109">
            <v>2710.77</v>
          </cell>
        </row>
        <row r="110">
          <cell r="D110">
            <v>109</v>
          </cell>
          <cell r="G110">
            <v>3385.06</v>
          </cell>
        </row>
        <row r="111">
          <cell r="D111">
            <v>125</v>
          </cell>
          <cell r="G111">
            <v>2689.59</v>
          </cell>
        </row>
        <row r="112">
          <cell r="D112">
            <v>81</v>
          </cell>
          <cell r="G112">
            <v>2735.3999999999901</v>
          </cell>
        </row>
        <row r="113">
          <cell r="D113">
            <v>21</v>
          </cell>
          <cell r="G113">
            <v>2891.08</v>
          </cell>
        </row>
        <row r="114">
          <cell r="D114">
            <v>57</v>
          </cell>
          <cell r="G114">
            <v>2802.5999999999899</v>
          </cell>
        </row>
        <row r="115">
          <cell r="D115">
            <v>85</v>
          </cell>
          <cell r="G115">
            <v>1652.82</v>
          </cell>
        </row>
        <row r="116">
          <cell r="D116">
            <v>144</v>
          </cell>
          <cell r="G116">
            <v>2504.1999999999998</v>
          </cell>
        </row>
        <row r="117">
          <cell r="D117">
            <v>11</v>
          </cell>
          <cell r="G117">
            <v>2990.45999999999</v>
          </cell>
        </row>
        <row r="118">
          <cell r="D118">
            <v>180</v>
          </cell>
          <cell r="G118">
            <v>2710.77</v>
          </cell>
        </row>
        <row r="119">
          <cell r="D119">
            <v>154</v>
          </cell>
          <cell r="G119">
            <v>1976.4399999999901</v>
          </cell>
        </row>
        <row r="120">
          <cell r="D120">
            <v>39</v>
          </cell>
          <cell r="G120">
            <v>3322.9899999999898</v>
          </cell>
        </row>
        <row r="121">
          <cell r="D121">
            <v>40</v>
          </cell>
          <cell r="G121">
            <v>2330.2599999999902</v>
          </cell>
        </row>
        <row r="122">
          <cell r="D122">
            <v>6</v>
          </cell>
          <cell r="G122">
            <v>2272.54</v>
          </cell>
        </row>
        <row r="123">
          <cell r="D123">
            <v>32</v>
          </cell>
          <cell r="G123">
            <v>3062.03999999999</v>
          </cell>
        </row>
        <row r="124">
          <cell r="D124">
            <v>144</v>
          </cell>
          <cell r="G124">
            <v>2504.1999999999998</v>
          </cell>
        </row>
        <row r="125">
          <cell r="D125">
            <v>68</v>
          </cell>
          <cell r="G125">
            <v>2286.5299999999902</v>
          </cell>
        </row>
        <row r="126">
          <cell r="D126">
            <v>124</v>
          </cell>
          <cell r="G126">
            <v>3331.35</v>
          </cell>
        </row>
        <row r="127">
          <cell r="D127">
            <v>102</v>
          </cell>
          <cell r="G127">
            <v>3813.69</v>
          </cell>
        </row>
        <row r="128">
          <cell r="D128">
            <v>83</v>
          </cell>
          <cell r="G128">
            <v>2399.3200000000002</v>
          </cell>
        </row>
        <row r="129">
          <cell r="D129">
            <v>66</v>
          </cell>
          <cell r="G129">
            <v>1590.12</v>
          </cell>
        </row>
        <row r="130">
          <cell r="D130">
            <v>9</v>
          </cell>
          <cell r="G130">
            <v>2771.7</v>
          </cell>
        </row>
        <row r="131">
          <cell r="D131">
            <v>54</v>
          </cell>
          <cell r="G131">
            <v>2839.4099999999899</v>
          </cell>
        </row>
        <row r="132">
          <cell r="D132">
            <v>158</v>
          </cell>
          <cell r="G132">
            <v>3177.49</v>
          </cell>
        </row>
        <row r="133">
          <cell r="D133">
            <v>82</v>
          </cell>
          <cell r="G133">
            <v>2714.75</v>
          </cell>
        </row>
        <row r="134">
          <cell r="D134">
            <v>33</v>
          </cell>
          <cell r="G134">
            <v>2041.21999999999</v>
          </cell>
        </row>
        <row r="135">
          <cell r="D135">
            <v>33</v>
          </cell>
          <cell r="G135">
            <v>2041.21999999999</v>
          </cell>
        </row>
        <row r="136">
          <cell r="D136">
            <v>147</v>
          </cell>
          <cell r="G136">
            <v>3101.0099999999902</v>
          </cell>
        </row>
        <row r="137">
          <cell r="D137">
            <v>21</v>
          </cell>
          <cell r="G137">
            <v>2891.08</v>
          </cell>
        </row>
        <row r="138">
          <cell r="D138">
            <v>91</v>
          </cell>
          <cell r="G138">
            <v>3648.07</v>
          </cell>
        </row>
        <row r="139">
          <cell r="D139">
            <v>19</v>
          </cell>
          <cell r="G139">
            <v>1747.4299999999901</v>
          </cell>
        </row>
        <row r="140">
          <cell r="D140">
            <v>149</v>
          </cell>
          <cell r="G140">
            <v>2594.5699999999902</v>
          </cell>
        </row>
        <row r="141">
          <cell r="D141">
            <v>68</v>
          </cell>
          <cell r="G141">
            <v>2286.5299999999902</v>
          </cell>
        </row>
        <row r="142">
          <cell r="D142">
            <v>68</v>
          </cell>
          <cell r="G142">
            <v>2286.5299999999902</v>
          </cell>
        </row>
        <row r="143">
          <cell r="D143">
            <v>89</v>
          </cell>
          <cell r="G143">
            <v>3800.56</v>
          </cell>
        </row>
        <row r="144">
          <cell r="D144">
            <v>51</v>
          </cell>
          <cell r="G144">
            <v>3918.9199999999901</v>
          </cell>
        </row>
        <row r="145">
          <cell r="D145">
            <v>156</v>
          </cell>
          <cell r="G145">
            <v>2314.1499999999901</v>
          </cell>
        </row>
        <row r="146">
          <cell r="D146">
            <v>125</v>
          </cell>
          <cell r="G146">
            <v>2689.59</v>
          </cell>
        </row>
        <row r="147">
          <cell r="D147">
            <v>87</v>
          </cell>
          <cell r="G147">
            <v>3121.9099999999899</v>
          </cell>
        </row>
        <row r="148">
          <cell r="D148">
            <v>149</v>
          </cell>
          <cell r="G148">
            <v>2594.5699999999902</v>
          </cell>
        </row>
        <row r="149">
          <cell r="D149">
            <v>8</v>
          </cell>
          <cell r="G149">
            <v>1768.5999999999899</v>
          </cell>
        </row>
        <row r="150">
          <cell r="D150">
            <v>195</v>
          </cell>
          <cell r="G150">
            <v>2592.77</v>
          </cell>
        </row>
        <row r="151">
          <cell r="D151">
            <v>135</v>
          </cell>
          <cell r="G151">
            <v>2277.89</v>
          </cell>
        </row>
        <row r="152">
          <cell r="D152">
            <v>142</v>
          </cell>
          <cell r="G152">
            <v>2866.51</v>
          </cell>
        </row>
        <row r="153">
          <cell r="D153">
            <v>100</v>
          </cell>
          <cell r="G153">
            <v>3062.92</v>
          </cell>
        </row>
        <row r="154">
          <cell r="D154">
            <v>2</v>
          </cell>
          <cell r="G154">
            <v>3017.95</v>
          </cell>
        </row>
        <row r="155">
          <cell r="D155">
            <v>173</v>
          </cell>
          <cell r="G155">
            <v>3127.77</v>
          </cell>
        </row>
        <row r="156">
          <cell r="D156">
            <v>114</v>
          </cell>
          <cell r="G156">
            <v>2891.3199999999902</v>
          </cell>
        </row>
        <row r="157">
          <cell r="D157">
            <v>178</v>
          </cell>
          <cell r="G157">
            <v>2320.21</v>
          </cell>
        </row>
        <row r="158">
          <cell r="D158">
            <v>176</v>
          </cell>
          <cell r="G158">
            <v>2225.54</v>
          </cell>
        </row>
        <row r="159">
          <cell r="D159">
            <v>57</v>
          </cell>
          <cell r="G159">
            <v>2802.5999999999899</v>
          </cell>
        </row>
        <row r="160">
          <cell r="D160">
            <v>115</v>
          </cell>
          <cell r="G160">
            <v>2760.23</v>
          </cell>
        </row>
        <row r="161">
          <cell r="D161">
            <v>138</v>
          </cell>
          <cell r="G161">
            <v>2949.71</v>
          </cell>
        </row>
        <row r="162">
          <cell r="D162">
            <v>92</v>
          </cell>
          <cell r="G162">
            <v>2439.3200000000002</v>
          </cell>
        </row>
        <row r="163">
          <cell r="D163">
            <v>180</v>
          </cell>
          <cell r="G163">
            <v>2710.77</v>
          </cell>
        </row>
        <row r="164">
          <cell r="D164">
            <v>160</v>
          </cell>
          <cell r="G164">
            <v>2700.9699999999898</v>
          </cell>
        </row>
        <row r="165">
          <cell r="D165">
            <v>44</v>
          </cell>
          <cell r="G165">
            <v>2003.3999999999901</v>
          </cell>
        </row>
        <row r="166">
          <cell r="D166">
            <v>79</v>
          </cell>
          <cell r="G166">
            <v>3197.95999999999</v>
          </cell>
        </row>
        <row r="167">
          <cell r="D167">
            <v>1</v>
          </cell>
          <cell r="G167">
            <v>3773.92</v>
          </cell>
        </row>
        <row r="168">
          <cell r="D168">
            <v>46</v>
          </cell>
          <cell r="G168">
            <v>3510.3699999999899</v>
          </cell>
        </row>
        <row r="169">
          <cell r="D169">
            <v>72</v>
          </cell>
          <cell r="G169">
            <v>2365.24999999999</v>
          </cell>
        </row>
        <row r="170">
          <cell r="D170">
            <v>189</v>
          </cell>
          <cell r="G170">
            <v>3063.68</v>
          </cell>
        </row>
        <row r="171">
          <cell r="D171">
            <v>197</v>
          </cell>
          <cell r="G171">
            <v>1744.83</v>
          </cell>
        </row>
        <row r="172">
          <cell r="D172">
            <v>176</v>
          </cell>
          <cell r="G172">
            <v>2225.54</v>
          </cell>
        </row>
        <row r="173">
          <cell r="D173">
            <v>186</v>
          </cell>
          <cell r="G173">
            <v>2509.77</v>
          </cell>
        </row>
        <row r="174">
          <cell r="D174">
            <v>88</v>
          </cell>
          <cell r="G174">
            <v>2659.22</v>
          </cell>
        </row>
        <row r="175">
          <cell r="D175">
            <v>36</v>
          </cell>
          <cell r="G175">
            <v>2310.81</v>
          </cell>
        </row>
        <row r="176">
          <cell r="D176">
            <v>131</v>
          </cell>
          <cell r="G176">
            <v>2850.7</v>
          </cell>
        </row>
        <row r="177">
          <cell r="D177">
            <v>186</v>
          </cell>
          <cell r="G177">
            <v>2509.77</v>
          </cell>
        </row>
        <row r="178">
          <cell r="D178">
            <v>59</v>
          </cell>
          <cell r="G178">
            <v>2942.33</v>
          </cell>
        </row>
        <row r="179">
          <cell r="D179">
            <v>184</v>
          </cell>
          <cell r="G179">
            <v>2442.0100000000002</v>
          </cell>
        </row>
        <row r="180">
          <cell r="D180">
            <v>68</v>
          </cell>
          <cell r="G180">
            <v>2286.5299999999902</v>
          </cell>
        </row>
        <row r="181">
          <cell r="D181">
            <v>171</v>
          </cell>
          <cell r="G181">
            <v>3485.06</v>
          </cell>
        </row>
        <row r="182">
          <cell r="D182">
            <v>163</v>
          </cell>
          <cell r="G182">
            <v>1789.1199999999899</v>
          </cell>
        </row>
        <row r="183">
          <cell r="D183">
            <v>66</v>
          </cell>
          <cell r="G183">
            <v>1590.12</v>
          </cell>
        </row>
        <row r="184">
          <cell r="D184">
            <v>152</v>
          </cell>
          <cell r="G184">
            <v>3049.8199999999902</v>
          </cell>
        </row>
        <row r="185">
          <cell r="D185">
            <v>87</v>
          </cell>
          <cell r="G185">
            <v>3121.9099999999899</v>
          </cell>
        </row>
        <row r="186">
          <cell r="D186">
            <v>129</v>
          </cell>
          <cell r="G186">
            <v>3981.5799999999899</v>
          </cell>
        </row>
        <row r="187">
          <cell r="D187">
            <v>45</v>
          </cell>
          <cell r="G187">
            <v>3423.77</v>
          </cell>
        </row>
        <row r="188">
          <cell r="D188">
            <v>67</v>
          </cell>
          <cell r="G188">
            <v>2962.03</v>
          </cell>
        </row>
        <row r="189">
          <cell r="D189">
            <v>142</v>
          </cell>
          <cell r="G189">
            <v>2866.51</v>
          </cell>
        </row>
        <row r="190">
          <cell r="D190">
            <v>116</v>
          </cell>
          <cell r="G190">
            <v>3700.99</v>
          </cell>
        </row>
        <row r="191">
          <cell r="D191">
            <v>126</v>
          </cell>
          <cell r="G191">
            <v>2676.98</v>
          </cell>
        </row>
        <row r="192">
          <cell r="D192">
            <v>40</v>
          </cell>
          <cell r="G192">
            <v>2330.2599999999902</v>
          </cell>
        </row>
        <row r="193">
          <cell r="D193">
            <v>59</v>
          </cell>
          <cell r="G193">
            <v>2942.33</v>
          </cell>
        </row>
        <row r="194">
          <cell r="D194">
            <v>93</v>
          </cell>
          <cell r="G194">
            <v>2470.89</v>
          </cell>
        </row>
        <row r="195">
          <cell r="D195">
            <v>172</v>
          </cell>
          <cell r="G195">
            <v>2363.5100000000002</v>
          </cell>
        </row>
        <row r="196">
          <cell r="D196">
            <v>105</v>
          </cell>
          <cell r="G196">
            <v>1868.73</v>
          </cell>
        </row>
        <row r="197">
          <cell r="D197">
            <v>162</v>
          </cell>
          <cell r="G197">
            <v>2190.64</v>
          </cell>
        </row>
        <row r="198">
          <cell r="D198">
            <v>68</v>
          </cell>
          <cell r="G198">
            <v>2286.5299999999902</v>
          </cell>
        </row>
        <row r="199">
          <cell r="D199">
            <v>8</v>
          </cell>
          <cell r="G199">
            <v>1768.5999999999899</v>
          </cell>
        </row>
        <row r="200">
          <cell r="D200">
            <v>49</v>
          </cell>
          <cell r="G200">
            <v>2693.59</v>
          </cell>
        </row>
        <row r="201">
          <cell r="D201">
            <v>87</v>
          </cell>
          <cell r="G201">
            <v>3121.9099999999899</v>
          </cell>
        </row>
        <row r="202">
          <cell r="D202">
            <v>135</v>
          </cell>
          <cell r="G202">
            <v>2277.89</v>
          </cell>
        </row>
        <row r="203">
          <cell r="D203">
            <v>35</v>
          </cell>
          <cell r="G203">
            <v>3303.7</v>
          </cell>
        </row>
        <row r="204">
          <cell r="D204">
            <v>136</v>
          </cell>
          <cell r="G204">
            <v>2856.3799999999901</v>
          </cell>
        </row>
        <row r="205">
          <cell r="D205">
            <v>70</v>
          </cell>
          <cell r="G205">
            <v>2946.5599999999899</v>
          </cell>
        </row>
        <row r="206">
          <cell r="D206">
            <v>144</v>
          </cell>
          <cell r="G206">
            <v>2504.1999999999998</v>
          </cell>
        </row>
        <row r="207">
          <cell r="D207">
            <v>26</v>
          </cell>
          <cell r="G207">
            <v>2606.6099999999901</v>
          </cell>
        </row>
        <row r="208">
          <cell r="D208">
            <v>145</v>
          </cell>
          <cell r="G208">
            <v>2073.5499999999902</v>
          </cell>
        </row>
        <row r="209">
          <cell r="D209">
            <v>38</v>
          </cell>
          <cell r="G209">
            <v>2634.7399999999898</v>
          </cell>
        </row>
        <row r="210">
          <cell r="D210">
            <v>41</v>
          </cell>
        </row>
        <row r="211">
          <cell r="D211">
            <v>187</v>
          </cell>
          <cell r="G211">
            <v>2831.08</v>
          </cell>
        </row>
        <row r="212">
          <cell r="D212">
            <v>23</v>
          </cell>
          <cell r="G212">
            <v>2834.16</v>
          </cell>
        </row>
        <row r="213">
          <cell r="D213">
            <v>137</v>
          </cell>
          <cell r="G213">
            <v>3001.57</v>
          </cell>
        </row>
        <row r="214">
          <cell r="D214">
            <v>86</v>
          </cell>
          <cell r="G214">
            <v>3622.22</v>
          </cell>
        </row>
        <row r="215">
          <cell r="D215">
            <v>68</v>
          </cell>
          <cell r="G215">
            <v>2286.5299999999902</v>
          </cell>
        </row>
        <row r="216">
          <cell r="D216">
            <v>184</v>
          </cell>
          <cell r="G216">
            <v>2442.0100000000002</v>
          </cell>
        </row>
        <row r="217">
          <cell r="D217">
            <v>11</v>
          </cell>
          <cell r="G217">
            <v>2990.45999999999</v>
          </cell>
        </row>
        <row r="218">
          <cell r="D218">
            <v>46</v>
          </cell>
          <cell r="G218">
            <v>3510.3699999999899</v>
          </cell>
        </row>
        <row r="219">
          <cell r="D219">
            <v>199</v>
          </cell>
          <cell r="G219">
            <v>2795.3799999999901</v>
          </cell>
        </row>
        <row r="220">
          <cell r="D220">
            <v>200</v>
          </cell>
          <cell r="G220">
            <v>3156.95</v>
          </cell>
        </row>
        <row r="221">
          <cell r="D221">
            <v>92</v>
          </cell>
          <cell r="G221">
            <v>2439.3200000000002</v>
          </cell>
        </row>
        <row r="222">
          <cell r="D222">
            <v>28</v>
          </cell>
          <cell r="G222">
            <v>1731.43</v>
          </cell>
        </row>
        <row r="223">
          <cell r="D223">
            <v>18</v>
          </cell>
          <cell r="G223">
            <v>3225.02</v>
          </cell>
        </row>
        <row r="224">
          <cell r="D224">
            <v>157</v>
          </cell>
          <cell r="G224">
            <v>3052.95</v>
          </cell>
        </row>
        <row r="225">
          <cell r="D225">
            <v>105</v>
          </cell>
          <cell r="G225">
            <v>1868.73</v>
          </cell>
        </row>
        <row r="226">
          <cell r="D226">
            <v>151</v>
          </cell>
          <cell r="G226">
            <v>4000.7999999999902</v>
          </cell>
        </row>
        <row r="227">
          <cell r="D227">
            <v>23</v>
          </cell>
          <cell r="G227">
            <v>2834.16</v>
          </cell>
        </row>
        <row r="228">
          <cell r="D228">
            <v>4</v>
          </cell>
          <cell r="G228">
            <v>2970.49999999999</v>
          </cell>
        </row>
        <row r="229">
          <cell r="D229">
            <v>110</v>
          </cell>
          <cell r="G229">
            <v>2404.04</v>
          </cell>
        </row>
        <row r="230">
          <cell r="D230">
            <v>155</v>
          </cell>
          <cell r="G230">
            <v>2346.25</v>
          </cell>
        </row>
        <row r="231">
          <cell r="D231">
            <v>130</v>
          </cell>
          <cell r="G231">
            <v>2503.4299999999998</v>
          </cell>
        </row>
        <row r="232">
          <cell r="D232">
            <v>135</v>
          </cell>
          <cell r="G232">
            <v>2277.89</v>
          </cell>
        </row>
        <row r="233">
          <cell r="D233">
            <v>32</v>
          </cell>
          <cell r="G233">
            <v>3062.03999999999</v>
          </cell>
        </row>
        <row r="234">
          <cell r="D234">
            <v>95</v>
          </cell>
          <cell r="G234">
            <v>2380.98</v>
          </cell>
        </row>
        <row r="235">
          <cell r="D235">
            <v>84</v>
          </cell>
          <cell r="G235">
            <v>1766.1699999999901</v>
          </cell>
        </row>
        <row r="236">
          <cell r="D236">
            <v>142</v>
          </cell>
          <cell r="G236">
            <v>2866.51</v>
          </cell>
        </row>
        <row r="237">
          <cell r="D237">
            <v>48</v>
          </cell>
          <cell r="G237">
            <v>2563.6099999999901</v>
          </cell>
        </row>
        <row r="238">
          <cell r="D238">
            <v>4</v>
          </cell>
          <cell r="G238">
            <v>2970.49999999999</v>
          </cell>
        </row>
        <row r="239">
          <cell r="D239">
            <v>123</v>
          </cell>
          <cell r="G239">
            <v>2813.95</v>
          </cell>
        </row>
        <row r="240">
          <cell r="D240">
            <v>74</v>
          </cell>
          <cell r="G240">
            <v>3371.55</v>
          </cell>
        </row>
        <row r="241">
          <cell r="D241">
            <v>39</v>
          </cell>
          <cell r="G241">
            <v>3322.9899999999898</v>
          </cell>
        </row>
        <row r="242">
          <cell r="D242">
            <v>8</v>
          </cell>
          <cell r="G242">
            <v>1768.5999999999899</v>
          </cell>
        </row>
        <row r="243">
          <cell r="D243">
            <v>143</v>
          </cell>
          <cell r="G243">
            <v>2571.33</v>
          </cell>
        </row>
        <row r="244">
          <cell r="D244">
            <v>15</v>
          </cell>
          <cell r="G244">
            <v>1793.51999999999</v>
          </cell>
        </row>
        <row r="245">
          <cell r="D245">
            <v>120</v>
          </cell>
          <cell r="G245">
            <v>2565.61</v>
          </cell>
        </row>
        <row r="246">
          <cell r="D246">
            <v>173</v>
          </cell>
          <cell r="G246">
            <v>3127.77</v>
          </cell>
        </row>
        <row r="247">
          <cell r="D247">
            <v>155</v>
          </cell>
          <cell r="G247">
            <v>2346.25</v>
          </cell>
        </row>
        <row r="248">
          <cell r="D248">
            <v>89</v>
          </cell>
          <cell r="G248">
            <v>3800.56</v>
          </cell>
        </row>
        <row r="249">
          <cell r="D249">
            <v>80</v>
          </cell>
          <cell r="G249">
            <v>3459.09</v>
          </cell>
        </row>
        <row r="250">
          <cell r="D250">
            <v>101</v>
          </cell>
          <cell r="G250">
            <v>2561.19</v>
          </cell>
        </row>
        <row r="251">
          <cell r="D251">
            <v>133</v>
          </cell>
          <cell r="G251">
            <v>2821.9199999999901</v>
          </cell>
        </row>
        <row r="252">
          <cell r="D252">
            <v>175</v>
          </cell>
          <cell r="G252">
            <v>2284.36</v>
          </cell>
        </row>
        <row r="253">
          <cell r="D253">
            <v>5</v>
          </cell>
          <cell r="G253">
            <v>2727.48</v>
          </cell>
        </row>
        <row r="254">
          <cell r="D254">
            <v>57</v>
          </cell>
          <cell r="G254">
            <v>2802.5999999999899</v>
          </cell>
        </row>
        <row r="255">
          <cell r="D255">
            <v>145</v>
          </cell>
          <cell r="G255">
            <v>2073.5499999999902</v>
          </cell>
        </row>
        <row r="256">
          <cell r="D256">
            <v>159</v>
          </cell>
          <cell r="G256">
            <v>1764.94</v>
          </cell>
        </row>
        <row r="257">
          <cell r="D257">
            <v>62</v>
          </cell>
          <cell r="G257">
            <v>2151.78999999999</v>
          </cell>
        </row>
        <row r="258">
          <cell r="D258">
            <v>114</v>
          </cell>
          <cell r="G258">
            <v>2891.3199999999902</v>
          </cell>
        </row>
        <row r="259">
          <cell r="D259">
            <v>173</v>
          </cell>
          <cell r="G259">
            <v>3127.77</v>
          </cell>
        </row>
        <row r="260">
          <cell r="D260">
            <v>104</v>
          </cell>
          <cell r="G260">
            <v>3273.06</v>
          </cell>
        </row>
        <row r="261">
          <cell r="D261">
            <v>132</v>
          </cell>
          <cell r="G261">
            <v>3104.14</v>
          </cell>
        </row>
        <row r="262">
          <cell r="D262">
            <v>36</v>
          </cell>
          <cell r="G262">
            <v>2310.81</v>
          </cell>
        </row>
        <row r="263">
          <cell r="D263">
            <v>60</v>
          </cell>
          <cell r="G263">
            <v>1042.27</v>
          </cell>
        </row>
        <row r="264">
          <cell r="D264">
            <v>142</v>
          </cell>
          <cell r="G264">
            <v>2866.51</v>
          </cell>
        </row>
        <row r="265">
          <cell r="D265">
            <v>193</v>
          </cell>
          <cell r="G265">
            <v>2547.62</v>
          </cell>
        </row>
        <row r="266">
          <cell r="D266">
            <v>8</v>
          </cell>
          <cell r="G266">
            <v>1768.5999999999899</v>
          </cell>
        </row>
        <row r="267">
          <cell r="D267">
            <v>8</v>
          </cell>
          <cell r="G267">
            <v>1768.5999999999899</v>
          </cell>
        </row>
        <row r="268">
          <cell r="D268">
            <v>28</v>
          </cell>
          <cell r="G268">
            <v>1731.43</v>
          </cell>
        </row>
        <row r="269">
          <cell r="D269">
            <v>59</v>
          </cell>
          <cell r="G269">
            <v>2942.33</v>
          </cell>
        </row>
        <row r="270">
          <cell r="D270">
            <v>68</v>
          </cell>
          <cell r="G270">
            <v>2286.5299999999902</v>
          </cell>
        </row>
        <row r="271">
          <cell r="D271">
            <v>104</v>
          </cell>
          <cell r="G271">
            <v>3273.06</v>
          </cell>
        </row>
        <row r="272">
          <cell r="D272">
            <v>148</v>
          </cell>
          <cell r="G272">
            <v>2738.99</v>
          </cell>
        </row>
        <row r="273">
          <cell r="D273">
            <v>71</v>
          </cell>
          <cell r="G273">
            <v>3426.6699999999901</v>
          </cell>
        </row>
        <row r="274">
          <cell r="D274">
            <v>159</v>
          </cell>
          <cell r="G274">
            <v>1764.94</v>
          </cell>
        </row>
        <row r="275">
          <cell r="D275">
            <v>137</v>
          </cell>
          <cell r="G275">
            <v>3001.57</v>
          </cell>
        </row>
        <row r="276">
          <cell r="D276">
            <v>9</v>
          </cell>
          <cell r="G276">
            <v>2771.7</v>
          </cell>
        </row>
        <row r="277">
          <cell r="D277">
            <v>104</v>
          </cell>
          <cell r="G277">
            <v>3273.06</v>
          </cell>
        </row>
        <row r="278">
          <cell r="D278">
            <v>120</v>
          </cell>
          <cell r="G278">
            <v>2565.61</v>
          </cell>
        </row>
        <row r="279">
          <cell r="D279">
            <v>108</v>
          </cell>
          <cell r="G279">
            <v>3114.84</v>
          </cell>
        </row>
        <row r="280">
          <cell r="D280">
            <v>8</v>
          </cell>
          <cell r="G280">
            <v>1768.5999999999899</v>
          </cell>
        </row>
        <row r="281">
          <cell r="D281">
            <v>39</v>
          </cell>
          <cell r="G281">
            <v>3322.9899999999898</v>
          </cell>
        </row>
        <row r="282">
          <cell r="D282">
            <v>68</v>
          </cell>
        </row>
        <row r="283">
          <cell r="D283">
            <v>76</v>
          </cell>
          <cell r="G283">
            <v>2110.5</v>
          </cell>
        </row>
        <row r="284">
          <cell r="D284">
            <v>28</v>
          </cell>
          <cell r="G284">
            <v>1731.43</v>
          </cell>
        </row>
        <row r="285">
          <cell r="D285">
            <v>65</v>
          </cell>
          <cell r="G285">
            <v>2807.0899999999901</v>
          </cell>
        </row>
        <row r="286">
          <cell r="D286">
            <v>89</v>
          </cell>
          <cell r="G286">
            <v>3800.56</v>
          </cell>
        </row>
        <row r="287">
          <cell r="D287">
            <v>60</v>
          </cell>
          <cell r="G287">
            <v>1042.27</v>
          </cell>
        </row>
        <row r="288">
          <cell r="D288">
            <v>25</v>
          </cell>
          <cell r="G288">
            <v>1963.25</v>
          </cell>
        </row>
        <row r="289">
          <cell r="D289">
            <v>51</v>
          </cell>
          <cell r="G289">
            <v>3918.9199999999901</v>
          </cell>
        </row>
        <row r="290">
          <cell r="D290">
            <v>27</v>
          </cell>
          <cell r="G290">
            <v>3029.97999999999</v>
          </cell>
        </row>
        <row r="291">
          <cell r="D291">
            <v>57</v>
          </cell>
          <cell r="G291">
            <v>2802.5999999999899</v>
          </cell>
        </row>
        <row r="292">
          <cell r="D292">
            <v>78</v>
          </cell>
          <cell r="G292">
            <v>3396.95</v>
          </cell>
        </row>
        <row r="293">
          <cell r="D293">
            <v>74</v>
          </cell>
          <cell r="G293">
            <v>3371.55</v>
          </cell>
        </row>
        <row r="294">
          <cell r="D294">
            <v>16</v>
          </cell>
          <cell r="G294">
            <v>3561.98</v>
          </cell>
        </row>
        <row r="295">
          <cell r="D295">
            <v>130</v>
          </cell>
          <cell r="G295">
            <v>2503.4299999999998</v>
          </cell>
        </row>
        <row r="296">
          <cell r="D296">
            <v>7</v>
          </cell>
          <cell r="G296">
            <v>2981.51999999999</v>
          </cell>
        </row>
        <row r="297">
          <cell r="D297">
            <v>96</v>
          </cell>
          <cell r="G297">
            <v>2070.72999999999</v>
          </cell>
        </row>
        <row r="298">
          <cell r="D298">
            <v>91</v>
          </cell>
          <cell r="G298">
            <v>3648.07</v>
          </cell>
        </row>
        <row r="299">
          <cell r="D299">
            <v>97</v>
          </cell>
          <cell r="G299">
            <v>2931.14</v>
          </cell>
        </row>
        <row r="300">
          <cell r="D300">
            <v>9</v>
          </cell>
          <cell r="G300">
            <v>2771.7</v>
          </cell>
        </row>
        <row r="301">
          <cell r="D301">
            <v>165</v>
          </cell>
          <cell r="G301">
            <v>2562.04</v>
          </cell>
        </row>
        <row r="302">
          <cell r="D302">
            <v>99</v>
          </cell>
          <cell r="G302">
            <v>2845.08</v>
          </cell>
        </row>
        <row r="303">
          <cell r="D303">
            <v>51</v>
          </cell>
          <cell r="G303">
            <v>3918.9199999999901</v>
          </cell>
        </row>
        <row r="304">
          <cell r="D304">
            <v>79</v>
          </cell>
          <cell r="G304">
            <v>3197.95999999999</v>
          </cell>
        </row>
        <row r="305">
          <cell r="D305">
            <v>21</v>
          </cell>
          <cell r="G305">
            <v>2891.08</v>
          </cell>
        </row>
        <row r="306">
          <cell r="D306">
            <v>53</v>
          </cell>
          <cell r="G306">
            <v>2456.64</v>
          </cell>
        </row>
        <row r="307">
          <cell r="D307">
            <v>78</v>
          </cell>
          <cell r="G307">
            <v>3396.95</v>
          </cell>
        </row>
        <row r="308">
          <cell r="D308">
            <v>132</v>
          </cell>
          <cell r="G308">
            <v>3104.14</v>
          </cell>
        </row>
        <row r="309">
          <cell r="D309">
            <v>199</v>
          </cell>
          <cell r="G309">
            <v>2795.3799999999901</v>
          </cell>
        </row>
        <row r="310">
          <cell r="D310">
            <v>103</v>
          </cell>
          <cell r="G310">
            <v>2155.51999999999</v>
          </cell>
        </row>
        <row r="311">
          <cell r="D311">
            <v>126</v>
          </cell>
          <cell r="G311">
            <v>2676.98</v>
          </cell>
        </row>
        <row r="312">
          <cell r="D312">
            <v>199</v>
          </cell>
          <cell r="G312">
            <v>2795.3799999999901</v>
          </cell>
        </row>
        <row r="313">
          <cell r="D313">
            <v>122</v>
          </cell>
          <cell r="G313">
            <v>2615.06</v>
          </cell>
        </row>
        <row r="314">
          <cell r="D314">
            <v>185</v>
          </cell>
          <cell r="G314">
            <v>2395.81</v>
          </cell>
        </row>
        <row r="315">
          <cell r="D315">
            <v>6</v>
          </cell>
          <cell r="G315">
            <v>2272.54</v>
          </cell>
        </row>
        <row r="316">
          <cell r="D316">
            <v>106</v>
          </cell>
          <cell r="G316">
            <v>2859.99999999999</v>
          </cell>
        </row>
        <row r="317">
          <cell r="D317">
            <v>134</v>
          </cell>
          <cell r="G317">
            <v>3404.45999999999</v>
          </cell>
        </row>
        <row r="318">
          <cell r="D318">
            <v>196</v>
          </cell>
          <cell r="G318">
            <v>2714.1099999999901</v>
          </cell>
        </row>
        <row r="319">
          <cell r="D319">
            <v>170</v>
          </cell>
          <cell r="G319">
            <v>2340.7799999999902</v>
          </cell>
        </row>
        <row r="320">
          <cell r="D320">
            <v>14</v>
          </cell>
          <cell r="G320">
            <v>2710.45999999999</v>
          </cell>
        </row>
        <row r="321">
          <cell r="D321">
            <v>9</v>
          </cell>
          <cell r="G321">
            <v>2771.7</v>
          </cell>
        </row>
        <row r="322">
          <cell r="D322">
            <v>144</v>
          </cell>
          <cell r="G322">
            <v>2504.1999999999998</v>
          </cell>
        </row>
        <row r="323">
          <cell r="D323">
            <v>167</v>
          </cell>
          <cell r="G323">
            <v>2609.11</v>
          </cell>
        </row>
        <row r="324">
          <cell r="D324">
            <v>184</v>
          </cell>
          <cell r="G324">
            <v>2442.0100000000002</v>
          </cell>
        </row>
        <row r="325">
          <cell r="D325">
            <v>141</v>
          </cell>
          <cell r="G325">
            <v>2888.96</v>
          </cell>
        </row>
        <row r="326">
          <cell r="D326">
            <v>150</v>
          </cell>
          <cell r="G326">
            <v>1820.95</v>
          </cell>
        </row>
        <row r="327">
          <cell r="D327">
            <v>43</v>
          </cell>
          <cell r="G327">
            <v>2667.38</v>
          </cell>
        </row>
        <row r="328">
          <cell r="D328">
            <v>116</v>
          </cell>
          <cell r="G328">
            <v>3700.99</v>
          </cell>
        </row>
        <row r="329">
          <cell r="D329">
            <v>196</v>
          </cell>
          <cell r="G329">
            <v>2714.1099999999901</v>
          </cell>
        </row>
        <row r="330">
          <cell r="D330">
            <v>51</v>
          </cell>
          <cell r="G330">
            <v>3918.9199999999901</v>
          </cell>
        </row>
        <row r="331">
          <cell r="D331">
            <v>123</v>
          </cell>
          <cell r="G331">
            <v>2813.95</v>
          </cell>
        </row>
        <row r="332">
          <cell r="D332">
            <v>26</v>
          </cell>
          <cell r="G332">
            <v>2606.6099999999901</v>
          </cell>
        </row>
        <row r="333">
          <cell r="D333">
            <v>170</v>
          </cell>
          <cell r="G333">
            <v>2340.7799999999902</v>
          </cell>
        </row>
        <row r="334">
          <cell r="D334">
            <v>171</v>
          </cell>
          <cell r="G334">
            <v>3485.06</v>
          </cell>
        </row>
        <row r="335">
          <cell r="D335">
            <v>156</v>
          </cell>
          <cell r="G335">
            <v>2314.1499999999901</v>
          </cell>
        </row>
        <row r="336">
          <cell r="D336">
            <v>26</v>
          </cell>
          <cell r="G336">
            <v>2606.6099999999901</v>
          </cell>
        </row>
        <row r="337">
          <cell r="D337">
            <v>15</v>
          </cell>
          <cell r="G337">
            <v>1793.51999999999</v>
          </cell>
        </row>
        <row r="338">
          <cell r="D338">
            <v>185</v>
          </cell>
          <cell r="G338">
            <v>2395.81</v>
          </cell>
        </row>
        <row r="339">
          <cell r="D339">
            <v>76</v>
          </cell>
          <cell r="G339">
            <v>2110.5</v>
          </cell>
        </row>
        <row r="340">
          <cell r="D340">
            <v>90</v>
          </cell>
          <cell r="G340">
            <v>3210.29</v>
          </cell>
        </row>
        <row r="341">
          <cell r="D341">
            <v>113</v>
          </cell>
          <cell r="G341">
            <v>2622.93</v>
          </cell>
        </row>
        <row r="342">
          <cell r="D342">
            <v>127</v>
          </cell>
          <cell r="G342">
            <v>2404.2599999999902</v>
          </cell>
        </row>
        <row r="343">
          <cell r="D343">
            <v>176</v>
          </cell>
          <cell r="G343">
            <v>2225.54</v>
          </cell>
        </row>
        <row r="344">
          <cell r="D344">
            <v>148</v>
          </cell>
          <cell r="G344">
            <v>2738.99</v>
          </cell>
        </row>
        <row r="345">
          <cell r="D345">
            <v>47</v>
          </cell>
          <cell r="G345">
            <v>1836.15</v>
          </cell>
        </row>
        <row r="346">
          <cell r="D346">
            <v>78</v>
          </cell>
          <cell r="G346">
            <v>3396.95</v>
          </cell>
        </row>
        <row r="347">
          <cell r="D347">
            <v>11</v>
          </cell>
          <cell r="G347">
            <v>2990.45999999999</v>
          </cell>
        </row>
        <row r="348">
          <cell r="D348">
            <v>5</v>
          </cell>
          <cell r="G348">
            <v>2727.48</v>
          </cell>
        </row>
        <row r="349">
          <cell r="D349">
            <v>169</v>
          </cell>
          <cell r="G349">
            <v>2720.42</v>
          </cell>
        </row>
        <row r="350">
          <cell r="D350">
            <v>147</v>
          </cell>
          <cell r="G350">
            <v>3101.0099999999902</v>
          </cell>
        </row>
        <row r="351">
          <cell r="D351">
            <v>167</v>
          </cell>
          <cell r="G351">
            <v>2609.11</v>
          </cell>
        </row>
        <row r="352">
          <cell r="D352">
            <v>22</v>
          </cell>
          <cell r="G352">
            <v>3533.5299999999902</v>
          </cell>
        </row>
        <row r="353">
          <cell r="D353">
            <v>135</v>
          </cell>
          <cell r="G353">
            <v>2277.89</v>
          </cell>
        </row>
        <row r="354">
          <cell r="D354">
            <v>155</v>
          </cell>
          <cell r="G354">
            <v>2346.25</v>
          </cell>
        </row>
        <row r="355">
          <cell r="D355">
            <v>168</v>
          </cell>
          <cell r="G355">
            <v>2785.79</v>
          </cell>
        </row>
        <row r="356">
          <cell r="D356">
            <v>197</v>
          </cell>
          <cell r="G356">
            <v>1744.83</v>
          </cell>
        </row>
        <row r="357">
          <cell r="D357">
            <v>90</v>
          </cell>
          <cell r="G357">
            <v>3210.29</v>
          </cell>
        </row>
        <row r="358">
          <cell r="D358">
            <v>112</v>
          </cell>
          <cell r="G358">
            <v>2059.8399999999901</v>
          </cell>
        </row>
        <row r="359">
          <cell r="D359">
            <v>197</v>
          </cell>
          <cell r="G359">
            <v>1744.83</v>
          </cell>
        </row>
        <row r="360">
          <cell r="D360">
            <v>14</v>
          </cell>
          <cell r="G360">
            <v>2710.45999999999</v>
          </cell>
        </row>
        <row r="361">
          <cell r="D361">
            <v>49</v>
          </cell>
          <cell r="G361">
            <v>2693.59</v>
          </cell>
        </row>
        <row r="362">
          <cell r="D362">
            <v>34</v>
          </cell>
          <cell r="G362">
            <v>2657.8899999999899</v>
          </cell>
        </row>
        <row r="363">
          <cell r="D363">
            <v>103</v>
          </cell>
          <cell r="G363">
            <v>2155.51999999999</v>
          </cell>
        </row>
        <row r="364">
          <cell r="D364">
            <v>145</v>
          </cell>
          <cell r="G364">
            <v>2073.5499999999902</v>
          </cell>
        </row>
        <row r="365">
          <cell r="D365">
            <v>21</v>
          </cell>
          <cell r="G365">
            <v>2891.08</v>
          </cell>
        </row>
        <row r="366">
          <cell r="D366">
            <v>183</v>
          </cell>
          <cell r="G366">
            <v>2236.1199999999899</v>
          </cell>
        </row>
        <row r="367">
          <cell r="D367">
            <v>47</v>
          </cell>
          <cell r="G367">
            <v>1836.15</v>
          </cell>
        </row>
        <row r="368">
          <cell r="D368">
            <v>99</v>
          </cell>
          <cell r="G368">
            <v>2845.08</v>
          </cell>
        </row>
        <row r="369">
          <cell r="D369">
            <v>83</v>
          </cell>
          <cell r="G369">
            <v>2399.3200000000002</v>
          </cell>
        </row>
        <row r="370">
          <cell r="D370">
            <v>128</v>
          </cell>
          <cell r="G370">
            <v>2183.25</v>
          </cell>
        </row>
        <row r="371">
          <cell r="D371">
            <v>33</v>
          </cell>
          <cell r="G371">
            <v>2041.21999999999</v>
          </cell>
        </row>
        <row r="372">
          <cell r="D372">
            <v>50</v>
          </cell>
          <cell r="G372">
            <v>2266.8799999999901</v>
          </cell>
        </row>
        <row r="373">
          <cell r="D373">
            <v>90</v>
          </cell>
          <cell r="G373">
            <v>3210.29</v>
          </cell>
        </row>
        <row r="374">
          <cell r="D374">
            <v>81</v>
          </cell>
          <cell r="G374">
            <v>2735.3999999999901</v>
          </cell>
        </row>
        <row r="375">
          <cell r="D375">
            <v>109</v>
          </cell>
          <cell r="G375">
            <v>3385.06</v>
          </cell>
        </row>
        <row r="376">
          <cell r="D376">
            <v>29</v>
          </cell>
          <cell r="G376">
            <v>3063.5699999999902</v>
          </cell>
        </row>
        <row r="377">
          <cell r="D377">
            <v>56</v>
          </cell>
          <cell r="G377">
            <v>2542.1099999999901</v>
          </cell>
        </row>
        <row r="378">
          <cell r="D378">
            <v>109</v>
          </cell>
          <cell r="G378">
            <v>3385.06</v>
          </cell>
        </row>
        <row r="379">
          <cell r="D379">
            <v>151</v>
          </cell>
          <cell r="G379">
            <v>4000.7999999999902</v>
          </cell>
        </row>
        <row r="380">
          <cell r="D380">
            <v>182</v>
          </cell>
          <cell r="G380">
            <v>2271.7600000000002</v>
          </cell>
        </row>
        <row r="381">
          <cell r="D381">
            <v>144</v>
          </cell>
          <cell r="G381">
            <v>2504.1999999999998</v>
          </cell>
        </row>
        <row r="382">
          <cell r="D382">
            <v>28</v>
          </cell>
          <cell r="G382">
            <v>1731.43</v>
          </cell>
        </row>
        <row r="383">
          <cell r="D383">
            <v>193</v>
          </cell>
          <cell r="G383">
            <v>2547.62</v>
          </cell>
        </row>
        <row r="384">
          <cell r="D384">
            <v>176</v>
          </cell>
          <cell r="G384">
            <v>2225.54</v>
          </cell>
        </row>
        <row r="385">
          <cell r="D385">
            <v>155</v>
          </cell>
          <cell r="G385">
            <v>2346.25</v>
          </cell>
        </row>
        <row r="386">
          <cell r="D386">
            <v>19</v>
          </cell>
          <cell r="G386">
            <v>1747.4299999999901</v>
          </cell>
        </row>
        <row r="387">
          <cell r="D387">
            <v>165</v>
          </cell>
          <cell r="G387">
            <v>2562.04</v>
          </cell>
        </row>
        <row r="388">
          <cell r="D388">
            <v>9</v>
          </cell>
          <cell r="G388">
            <v>2771.7</v>
          </cell>
        </row>
        <row r="389">
          <cell r="D389">
            <v>77</v>
          </cell>
          <cell r="G389">
            <v>2285.7599999999902</v>
          </cell>
        </row>
        <row r="390">
          <cell r="D390">
            <v>177</v>
          </cell>
          <cell r="G390">
            <v>2497.4499999999898</v>
          </cell>
        </row>
        <row r="391">
          <cell r="D391">
            <v>85</v>
          </cell>
          <cell r="G391">
            <v>1652.82</v>
          </cell>
        </row>
        <row r="392">
          <cell r="D392">
            <v>196</v>
          </cell>
          <cell r="G392">
            <v>2714.1099999999901</v>
          </cell>
        </row>
        <row r="393">
          <cell r="D393">
            <v>140</v>
          </cell>
          <cell r="G393">
            <v>1907.5999999999899</v>
          </cell>
        </row>
        <row r="394">
          <cell r="D394">
            <v>76</v>
          </cell>
          <cell r="G394">
            <v>2110.5</v>
          </cell>
        </row>
        <row r="395">
          <cell r="D395">
            <v>114</v>
          </cell>
          <cell r="G395">
            <v>2891.3199999999902</v>
          </cell>
        </row>
        <row r="396">
          <cell r="D396">
            <v>26</v>
          </cell>
          <cell r="G396">
            <v>2606.6099999999901</v>
          </cell>
        </row>
        <row r="397">
          <cell r="D397">
            <v>52</v>
          </cell>
          <cell r="G397">
            <v>3124.69</v>
          </cell>
        </row>
        <row r="398">
          <cell r="D398">
            <v>190</v>
          </cell>
          <cell r="G398">
            <v>3084.26999999999</v>
          </cell>
        </row>
        <row r="399">
          <cell r="D399">
            <v>51</v>
          </cell>
          <cell r="G399">
            <v>3918.9199999999901</v>
          </cell>
        </row>
        <row r="400">
          <cell r="D400">
            <v>157</v>
          </cell>
          <cell r="G400">
            <v>3052.95</v>
          </cell>
        </row>
        <row r="401">
          <cell r="D401">
            <v>144</v>
          </cell>
          <cell r="G401">
            <v>2504.1999999999998</v>
          </cell>
        </row>
        <row r="402">
          <cell r="D402">
            <v>144</v>
          </cell>
          <cell r="G402">
            <v>2504.1999999999998</v>
          </cell>
        </row>
        <row r="403">
          <cell r="D403">
            <v>43</v>
          </cell>
          <cell r="G403">
            <v>2667.38</v>
          </cell>
        </row>
        <row r="404">
          <cell r="D404">
            <v>108</v>
          </cell>
          <cell r="G404">
            <v>3114.84</v>
          </cell>
        </row>
        <row r="405">
          <cell r="D405">
            <v>134</v>
          </cell>
          <cell r="G405">
            <v>3404.45999999999</v>
          </cell>
        </row>
        <row r="406">
          <cell r="D406">
            <v>26</v>
          </cell>
          <cell r="G406">
            <v>2606.6099999999901</v>
          </cell>
        </row>
        <row r="407">
          <cell r="D407">
            <v>92</v>
          </cell>
          <cell r="G407">
            <v>2439.3200000000002</v>
          </cell>
        </row>
        <row r="408">
          <cell r="D408">
            <v>56</v>
          </cell>
          <cell r="G408">
            <v>2542.1099999999901</v>
          </cell>
        </row>
        <row r="409">
          <cell r="D409">
            <v>59</v>
          </cell>
          <cell r="G409">
            <v>2942.33</v>
          </cell>
        </row>
        <row r="410">
          <cell r="D410">
            <v>139</v>
          </cell>
          <cell r="G410">
            <v>1577.97</v>
          </cell>
        </row>
        <row r="411">
          <cell r="D411">
            <v>127</v>
          </cell>
          <cell r="G411">
            <v>2404.2599999999902</v>
          </cell>
        </row>
        <row r="412">
          <cell r="D412">
            <v>120</v>
          </cell>
          <cell r="G412">
            <v>2565.61</v>
          </cell>
        </row>
        <row r="413">
          <cell r="D413">
            <v>137</v>
          </cell>
          <cell r="G413">
            <v>3001.57</v>
          </cell>
        </row>
        <row r="414">
          <cell r="D414">
            <v>114</v>
          </cell>
          <cell r="G414">
            <v>2891.3199999999902</v>
          </cell>
        </row>
        <row r="415">
          <cell r="D415">
            <v>4</v>
          </cell>
          <cell r="G415">
            <v>2970.49999999999</v>
          </cell>
        </row>
        <row r="416">
          <cell r="D416">
            <v>10</v>
          </cell>
          <cell r="G416">
            <v>1183</v>
          </cell>
        </row>
        <row r="417">
          <cell r="D417">
            <v>7</v>
          </cell>
          <cell r="G417">
            <v>2981.51999999999</v>
          </cell>
        </row>
        <row r="418">
          <cell r="D418">
            <v>84</v>
          </cell>
          <cell r="G418">
            <v>1766.1699999999901</v>
          </cell>
        </row>
        <row r="419">
          <cell r="D419">
            <v>179</v>
          </cell>
          <cell r="G419">
            <v>2800.08</v>
          </cell>
        </row>
        <row r="420">
          <cell r="D420">
            <v>184</v>
          </cell>
          <cell r="G420">
            <v>2442.0100000000002</v>
          </cell>
        </row>
        <row r="421">
          <cell r="D421">
            <v>50</v>
          </cell>
          <cell r="G421">
            <v>2266.8799999999901</v>
          </cell>
        </row>
        <row r="422">
          <cell r="D422">
            <v>73</v>
          </cell>
          <cell r="G422">
            <v>2067.75</v>
          </cell>
        </row>
        <row r="423">
          <cell r="D423">
            <v>150</v>
          </cell>
          <cell r="G423">
            <v>1820.95</v>
          </cell>
        </row>
        <row r="424">
          <cell r="D424">
            <v>139</v>
          </cell>
          <cell r="G424">
            <v>1577.97</v>
          </cell>
        </row>
        <row r="425">
          <cell r="D425">
            <v>97</v>
          </cell>
          <cell r="G425">
            <v>2931.14</v>
          </cell>
        </row>
        <row r="426">
          <cell r="D426">
            <v>168</v>
          </cell>
          <cell r="G426">
            <v>2785.79</v>
          </cell>
        </row>
        <row r="427">
          <cell r="D427">
            <v>110</v>
          </cell>
          <cell r="G427">
            <v>2404.04</v>
          </cell>
        </row>
        <row r="428">
          <cell r="D428">
            <v>48</v>
          </cell>
          <cell r="G428">
            <v>2563.6099999999901</v>
          </cell>
        </row>
        <row r="429">
          <cell r="D429">
            <v>173</v>
          </cell>
          <cell r="G429">
            <v>3127.77</v>
          </cell>
        </row>
        <row r="430">
          <cell r="D430">
            <v>197</v>
          </cell>
          <cell r="G430">
            <v>1744.83</v>
          </cell>
        </row>
        <row r="431">
          <cell r="D431">
            <v>160</v>
          </cell>
          <cell r="G431">
            <v>2700.9699999999898</v>
          </cell>
        </row>
        <row r="432">
          <cell r="D432">
            <v>34</v>
          </cell>
          <cell r="G432">
            <v>2657.8899999999899</v>
          </cell>
        </row>
        <row r="433">
          <cell r="D433">
            <v>83</v>
          </cell>
          <cell r="G433">
            <v>2399.3200000000002</v>
          </cell>
        </row>
        <row r="434">
          <cell r="D434">
            <v>25</v>
          </cell>
          <cell r="G434">
            <v>1963.25</v>
          </cell>
        </row>
        <row r="435">
          <cell r="D435">
            <v>139</v>
          </cell>
          <cell r="G435">
            <v>1577.97</v>
          </cell>
        </row>
        <row r="436">
          <cell r="D436">
            <v>151</v>
          </cell>
          <cell r="G436">
            <v>4000.7999999999902</v>
          </cell>
        </row>
        <row r="437">
          <cell r="D437">
            <v>142</v>
          </cell>
          <cell r="G437">
            <v>2866.51</v>
          </cell>
        </row>
        <row r="438">
          <cell r="D438">
            <v>145</v>
          </cell>
          <cell r="G438">
            <v>2073.5499999999902</v>
          </cell>
        </row>
        <row r="439">
          <cell r="D439">
            <v>134</v>
          </cell>
          <cell r="G439">
            <v>3404.45999999999</v>
          </cell>
        </row>
        <row r="440">
          <cell r="D440">
            <v>83</v>
          </cell>
          <cell r="G440">
            <v>2399.3200000000002</v>
          </cell>
        </row>
        <row r="441">
          <cell r="D441">
            <v>74</v>
          </cell>
          <cell r="G441">
            <v>3371.55</v>
          </cell>
        </row>
        <row r="442">
          <cell r="D442">
            <v>188</v>
          </cell>
          <cell r="G442">
            <v>2797.5499999999902</v>
          </cell>
        </row>
        <row r="443">
          <cell r="D443">
            <v>145</v>
          </cell>
          <cell r="G443">
            <v>2073.5499999999902</v>
          </cell>
        </row>
        <row r="444">
          <cell r="D444">
            <v>14</v>
          </cell>
          <cell r="G444">
            <v>2710.45999999999</v>
          </cell>
        </row>
        <row r="445">
          <cell r="D445">
            <v>150</v>
          </cell>
          <cell r="G445">
            <v>1820.95</v>
          </cell>
        </row>
        <row r="446">
          <cell r="D446">
            <v>21</v>
          </cell>
          <cell r="G446">
            <v>2891.08</v>
          </cell>
        </row>
        <row r="447">
          <cell r="D447">
            <v>141</v>
          </cell>
          <cell r="G447">
            <v>2888.96</v>
          </cell>
        </row>
        <row r="448">
          <cell r="D448">
            <v>29</v>
          </cell>
          <cell r="G448">
            <v>3063.5699999999902</v>
          </cell>
        </row>
        <row r="449">
          <cell r="D449">
            <v>190</v>
          </cell>
          <cell r="G449">
            <v>3084.26999999999</v>
          </cell>
        </row>
        <row r="450">
          <cell r="D450">
            <v>101</v>
          </cell>
          <cell r="G450">
            <v>2561.19</v>
          </cell>
        </row>
        <row r="451">
          <cell r="D451">
            <v>191</v>
          </cell>
          <cell r="G451">
            <v>2873.94</v>
          </cell>
        </row>
        <row r="452">
          <cell r="D452">
            <v>162</v>
          </cell>
          <cell r="G452">
            <v>2190.64</v>
          </cell>
        </row>
        <row r="453">
          <cell r="D453">
            <v>6</v>
          </cell>
          <cell r="G453">
            <v>2272.54</v>
          </cell>
        </row>
        <row r="454">
          <cell r="D454">
            <v>55</v>
          </cell>
          <cell r="G454">
            <v>2500.6099999999901</v>
          </cell>
        </row>
        <row r="455">
          <cell r="D455">
            <v>48</v>
          </cell>
          <cell r="G455">
            <v>2563.6099999999901</v>
          </cell>
        </row>
        <row r="456">
          <cell r="D456">
            <v>108</v>
          </cell>
          <cell r="G456">
            <v>3114.84</v>
          </cell>
        </row>
        <row r="457">
          <cell r="D457">
            <v>141</v>
          </cell>
          <cell r="G457">
            <v>2888.96</v>
          </cell>
        </row>
        <row r="458">
          <cell r="D458">
            <v>134</v>
          </cell>
          <cell r="G458">
            <v>3404.45999999999</v>
          </cell>
        </row>
        <row r="459">
          <cell r="D459">
            <v>112</v>
          </cell>
          <cell r="G459">
            <v>2059.8399999999901</v>
          </cell>
        </row>
        <row r="460">
          <cell r="D460">
            <v>184</v>
          </cell>
          <cell r="G460">
            <v>2442.0100000000002</v>
          </cell>
        </row>
        <row r="461">
          <cell r="D461">
            <v>119</v>
          </cell>
          <cell r="G461">
            <v>2612.5</v>
          </cell>
        </row>
        <row r="462">
          <cell r="D462">
            <v>173</v>
          </cell>
          <cell r="G462">
            <v>3127.77</v>
          </cell>
        </row>
        <row r="463">
          <cell r="D463">
            <v>68</v>
          </cell>
          <cell r="G463">
            <v>2286.5299999999902</v>
          </cell>
        </row>
        <row r="464">
          <cell r="D464">
            <v>112</v>
          </cell>
          <cell r="G464">
            <v>2059.8399999999901</v>
          </cell>
        </row>
        <row r="465">
          <cell r="D465">
            <v>65</v>
          </cell>
          <cell r="G465">
            <v>2807.0899999999901</v>
          </cell>
        </row>
        <row r="466">
          <cell r="D466">
            <v>20</v>
          </cell>
          <cell r="G466">
            <v>3080.13</v>
          </cell>
        </row>
        <row r="467">
          <cell r="D467">
            <v>121</v>
          </cell>
          <cell r="G467">
            <v>2061.75</v>
          </cell>
        </row>
        <row r="468">
          <cell r="D468">
            <v>33</v>
          </cell>
          <cell r="G468">
            <v>2041.21999999999</v>
          </cell>
        </row>
        <row r="469">
          <cell r="D469">
            <v>190</v>
          </cell>
          <cell r="G469">
            <v>3084.26999999999</v>
          </cell>
        </row>
        <row r="470">
          <cell r="D470">
            <v>192</v>
          </cell>
          <cell r="G470">
            <v>2044.01999999999</v>
          </cell>
        </row>
        <row r="471">
          <cell r="D471">
            <v>5</v>
          </cell>
          <cell r="G471">
            <v>2727.48</v>
          </cell>
        </row>
        <row r="472">
          <cell r="D472">
            <v>158</v>
          </cell>
          <cell r="G472">
            <v>3177.49</v>
          </cell>
        </row>
        <row r="473">
          <cell r="D473">
            <v>185</v>
          </cell>
          <cell r="G473">
            <v>2395.81</v>
          </cell>
        </row>
        <row r="474">
          <cell r="D474">
            <v>39</v>
          </cell>
          <cell r="G474">
            <v>3322.9899999999898</v>
          </cell>
        </row>
        <row r="475">
          <cell r="D475">
            <v>107</v>
          </cell>
          <cell r="G475">
            <v>3859.93</v>
          </cell>
        </row>
        <row r="476">
          <cell r="D476">
            <v>141</v>
          </cell>
          <cell r="G476">
            <v>2888.96</v>
          </cell>
        </row>
        <row r="477">
          <cell r="D477">
            <v>102</v>
          </cell>
          <cell r="G477">
            <v>3813.69</v>
          </cell>
        </row>
        <row r="478">
          <cell r="D478">
            <v>78</v>
          </cell>
          <cell r="G478">
            <v>3396.95</v>
          </cell>
        </row>
        <row r="479">
          <cell r="D479">
            <v>116</v>
          </cell>
          <cell r="G479">
            <v>3700.99</v>
          </cell>
        </row>
        <row r="480">
          <cell r="D480">
            <v>51</v>
          </cell>
          <cell r="G480">
            <v>3918.9199999999901</v>
          </cell>
        </row>
        <row r="481">
          <cell r="D481">
            <v>111</v>
          </cell>
          <cell r="G481">
            <v>1920.94999999999</v>
          </cell>
        </row>
        <row r="482">
          <cell r="D482">
            <v>85</v>
          </cell>
          <cell r="G482">
            <v>1652.82</v>
          </cell>
        </row>
        <row r="483">
          <cell r="D483">
            <v>89</v>
          </cell>
          <cell r="G483">
            <v>3800.56</v>
          </cell>
        </row>
        <row r="484">
          <cell r="D484">
            <v>48</v>
          </cell>
          <cell r="G484">
            <v>2563.6099999999901</v>
          </cell>
        </row>
        <row r="485">
          <cell r="D485">
            <v>168</v>
          </cell>
          <cell r="G485">
            <v>2785.79</v>
          </cell>
        </row>
        <row r="486">
          <cell r="D486">
            <v>153</v>
          </cell>
          <cell r="G486">
            <v>2648.3899999999899</v>
          </cell>
        </row>
        <row r="487">
          <cell r="D487">
            <v>123</v>
          </cell>
          <cell r="G487">
            <v>2813.95</v>
          </cell>
        </row>
        <row r="488">
          <cell r="D488">
            <v>161</v>
          </cell>
          <cell r="G488">
            <v>2630.04</v>
          </cell>
        </row>
        <row r="489">
          <cell r="D489">
            <v>79</v>
          </cell>
          <cell r="G489">
            <v>3197.95999999999</v>
          </cell>
        </row>
        <row r="490">
          <cell r="D490">
            <v>92</v>
          </cell>
          <cell r="G490">
            <v>2439.3200000000002</v>
          </cell>
        </row>
        <row r="491">
          <cell r="D491">
            <v>179</v>
          </cell>
          <cell r="G491">
            <v>2800.08</v>
          </cell>
        </row>
        <row r="492">
          <cell r="D492">
            <v>146</v>
          </cell>
          <cell r="G492">
            <v>2817.9299999999898</v>
          </cell>
        </row>
        <row r="493">
          <cell r="D493">
            <v>133</v>
          </cell>
          <cell r="G493">
            <v>2821.9199999999901</v>
          </cell>
        </row>
        <row r="494">
          <cell r="D494">
            <v>60</v>
          </cell>
          <cell r="G494">
            <v>1042.27</v>
          </cell>
        </row>
        <row r="495">
          <cell r="D495">
            <v>53</v>
          </cell>
          <cell r="G495">
            <v>2456.64</v>
          </cell>
        </row>
        <row r="496">
          <cell r="D496">
            <v>38</v>
          </cell>
          <cell r="G496">
            <v>2634.7399999999898</v>
          </cell>
        </row>
        <row r="497">
          <cell r="D497">
            <v>123</v>
          </cell>
          <cell r="G497">
            <v>2813.95</v>
          </cell>
        </row>
        <row r="498">
          <cell r="D498">
            <v>61</v>
          </cell>
          <cell r="G498">
            <v>2928.83</v>
          </cell>
        </row>
        <row r="499">
          <cell r="D499">
            <v>170</v>
          </cell>
          <cell r="G499">
            <v>2340.7799999999902</v>
          </cell>
        </row>
        <row r="500">
          <cell r="D500">
            <v>125</v>
          </cell>
          <cell r="G500">
            <v>2689.59</v>
          </cell>
        </row>
        <row r="501">
          <cell r="D501">
            <v>151</v>
          </cell>
          <cell r="G501">
            <v>4000.7999999999902</v>
          </cell>
        </row>
        <row r="502">
          <cell r="D502">
            <v>175</v>
          </cell>
          <cell r="G502">
            <v>2284.36</v>
          </cell>
        </row>
        <row r="503">
          <cell r="D503">
            <v>31</v>
          </cell>
          <cell r="G503">
            <v>3095.33</v>
          </cell>
        </row>
        <row r="504">
          <cell r="D504">
            <v>87</v>
          </cell>
          <cell r="G504">
            <v>3121.9099999999899</v>
          </cell>
        </row>
        <row r="505">
          <cell r="D505">
            <v>15</v>
          </cell>
          <cell r="G505">
            <v>1793.51999999999</v>
          </cell>
        </row>
        <row r="506">
          <cell r="D506">
            <v>24</v>
          </cell>
          <cell r="G506">
            <v>2885.92</v>
          </cell>
        </row>
        <row r="507">
          <cell r="D507">
            <v>170</v>
          </cell>
          <cell r="G507">
            <v>2340.7799999999902</v>
          </cell>
        </row>
        <row r="508">
          <cell r="D508">
            <v>1</v>
          </cell>
          <cell r="G508">
            <v>3773.92</v>
          </cell>
        </row>
        <row r="509">
          <cell r="D509">
            <v>101</v>
          </cell>
          <cell r="G509">
            <v>2561.19</v>
          </cell>
        </row>
        <row r="510">
          <cell r="D510">
            <v>149</v>
          </cell>
          <cell r="G510">
            <v>2594.5699999999902</v>
          </cell>
        </row>
        <row r="511">
          <cell r="D511">
            <v>158</v>
          </cell>
          <cell r="G511">
            <v>3177.49</v>
          </cell>
        </row>
        <row r="512">
          <cell r="D512">
            <v>62</v>
          </cell>
          <cell r="G512">
            <v>2151.78999999999</v>
          </cell>
        </row>
        <row r="513">
          <cell r="D513">
            <v>133</v>
          </cell>
          <cell r="G513">
            <v>2821.9199999999901</v>
          </cell>
        </row>
        <row r="514">
          <cell r="D514">
            <v>183</v>
          </cell>
          <cell r="G514">
            <v>2236.1199999999899</v>
          </cell>
        </row>
        <row r="515">
          <cell r="D515">
            <v>21</v>
          </cell>
          <cell r="G515">
            <v>2891.08</v>
          </cell>
        </row>
        <row r="516">
          <cell r="D516">
            <v>84</v>
          </cell>
          <cell r="G516">
            <v>1766.1699999999901</v>
          </cell>
        </row>
        <row r="517">
          <cell r="D517">
            <v>30</v>
          </cell>
          <cell r="G517">
            <v>1444.25999999999</v>
          </cell>
        </row>
        <row r="518">
          <cell r="D518">
            <v>139</v>
          </cell>
          <cell r="G518">
            <v>1577.97</v>
          </cell>
        </row>
        <row r="519">
          <cell r="D519">
            <v>51</v>
          </cell>
          <cell r="G519">
            <v>3918.9199999999901</v>
          </cell>
        </row>
        <row r="520">
          <cell r="D520">
            <v>72</v>
          </cell>
          <cell r="G520">
            <v>2365.24999999999</v>
          </cell>
        </row>
        <row r="521">
          <cell r="D521">
            <v>63</v>
          </cell>
          <cell r="G521">
            <v>2982.45</v>
          </cell>
        </row>
        <row r="522">
          <cell r="D522">
            <v>158</v>
          </cell>
          <cell r="G522">
            <v>3177.49</v>
          </cell>
        </row>
        <row r="523">
          <cell r="D523">
            <v>140</v>
          </cell>
          <cell r="G523">
            <v>1907.5999999999899</v>
          </cell>
        </row>
        <row r="524">
          <cell r="D524">
            <v>103</v>
          </cell>
          <cell r="G524">
            <v>2155.51999999999</v>
          </cell>
        </row>
        <row r="525">
          <cell r="D525">
            <v>27</v>
          </cell>
          <cell r="G525">
            <v>3029.97999999999</v>
          </cell>
        </row>
        <row r="526">
          <cell r="D526">
            <v>183</v>
          </cell>
          <cell r="G526">
            <v>2236.1199999999899</v>
          </cell>
        </row>
        <row r="527">
          <cell r="D527">
            <v>76</v>
          </cell>
          <cell r="G527">
            <v>2110.5</v>
          </cell>
        </row>
        <row r="528">
          <cell r="D528">
            <v>24</v>
          </cell>
          <cell r="G528">
            <v>2885.92</v>
          </cell>
        </row>
        <row r="529">
          <cell r="D529">
            <v>29</v>
          </cell>
          <cell r="G529">
            <v>3063.5699999999902</v>
          </cell>
        </row>
        <row r="530">
          <cell r="D530">
            <v>33</v>
          </cell>
          <cell r="G530">
            <v>2041.21999999999</v>
          </cell>
        </row>
        <row r="531">
          <cell r="D531">
            <v>143</v>
          </cell>
          <cell r="G531">
            <v>2571.33</v>
          </cell>
        </row>
        <row r="532">
          <cell r="D532">
            <v>47</v>
          </cell>
          <cell r="G532">
            <v>1836.15</v>
          </cell>
        </row>
        <row r="533">
          <cell r="D533">
            <v>30</v>
          </cell>
          <cell r="G533">
            <v>1444.25999999999</v>
          </cell>
        </row>
        <row r="534">
          <cell r="D534">
            <v>85</v>
          </cell>
          <cell r="G534">
            <v>1652.82</v>
          </cell>
        </row>
        <row r="535">
          <cell r="D535">
            <v>72</v>
          </cell>
          <cell r="G535">
            <v>2365.24999999999</v>
          </cell>
        </row>
        <row r="536">
          <cell r="D536">
            <v>178</v>
          </cell>
          <cell r="G536">
            <v>2320.21</v>
          </cell>
        </row>
        <row r="537">
          <cell r="D537">
            <v>1</v>
          </cell>
          <cell r="G537">
            <v>3773.92</v>
          </cell>
        </row>
        <row r="538">
          <cell r="D538">
            <v>125</v>
          </cell>
          <cell r="G538">
            <v>2689.59</v>
          </cell>
        </row>
        <row r="539">
          <cell r="D539">
            <v>198</v>
          </cell>
          <cell r="G539">
            <v>2726.7799999999902</v>
          </cell>
        </row>
        <row r="540">
          <cell r="D540">
            <v>84</v>
          </cell>
          <cell r="G540">
            <v>1766.1699999999901</v>
          </cell>
        </row>
        <row r="541">
          <cell r="D541">
            <v>14</v>
          </cell>
          <cell r="G541">
            <v>2710.45999999999</v>
          </cell>
        </row>
        <row r="542">
          <cell r="D542">
            <v>108</v>
          </cell>
          <cell r="G542">
            <v>3114.84</v>
          </cell>
        </row>
        <row r="543">
          <cell r="D543">
            <v>184</v>
          </cell>
          <cell r="G543">
            <v>2442.0100000000002</v>
          </cell>
        </row>
        <row r="544">
          <cell r="D544">
            <v>59</v>
          </cell>
          <cell r="G544">
            <v>2942.33</v>
          </cell>
        </row>
        <row r="545">
          <cell r="D545">
            <v>188</v>
          </cell>
          <cell r="G545">
            <v>2797.5499999999902</v>
          </cell>
        </row>
        <row r="546">
          <cell r="D546">
            <v>52</v>
          </cell>
          <cell r="G546">
            <v>3124.69</v>
          </cell>
        </row>
        <row r="547">
          <cell r="D547">
            <v>9</v>
          </cell>
          <cell r="G547">
            <v>2771.7</v>
          </cell>
        </row>
        <row r="548">
          <cell r="D548">
            <v>68</v>
          </cell>
          <cell r="G548">
            <v>2286.5299999999902</v>
          </cell>
        </row>
        <row r="549">
          <cell r="D549">
            <v>130</v>
          </cell>
          <cell r="G549">
            <v>2503.4299999999998</v>
          </cell>
        </row>
        <row r="550">
          <cell r="D550">
            <v>186</v>
          </cell>
          <cell r="G550">
            <v>2509.77</v>
          </cell>
        </row>
        <row r="551">
          <cell r="D551">
            <v>28</v>
          </cell>
          <cell r="G551">
            <v>1731.43</v>
          </cell>
        </row>
        <row r="552">
          <cell r="D552">
            <v>97</v>
          </cell>
          <cell r="G552">
            <v>2931.14</v>
          </cell>
        </row>
        <row r="553">
          <cell r="D553">
            <v>65</v>
          </cell>
          <cell r="G553">
            <v>2807.0899999999901</v>
          </cell>
        </row>
        <row r="554">
          <cell r="D554">
            <v>104</v>
          </cell>
          <cell r="G554">
            <v>3273.06</v>
          </cell>
        </row>
        <row r="555">
          <cell r="D555">
            <v>45</v>
          </cell>
          <cell r="G555">
            <v>3423.77</v>
          </cell>
        </row>
        <row r="556">
          <cell r="D556">
            <v>170</v>
          </cell>
          <cell r="G556">
            <v>2340.7799999999902</v>
          </cell>
        </row>
        <row r="557">
          <cell r="D557">
            <v>29</v>
          </cell>
          <cell r="G557">
            <v>3063.5699999999902</v>
          </cell>
        </row>
        <row r="558">
          <cell r="D558">
            <v>151</v>
          </cell>
          <cell r="G558">
            <v>4000.7999999999902</v>
          </cell>
        </row>
        <row r="559">
          <cell r="D559">
            <v>146</v>
          </cell>
          <cell r="G559">
            <v>2817.9299999999898</v>
          </cell>
        </row>
        <row r="560">
          <cell r="D560">
            <v>112</v>
          </cell>
          <cell r="G560">
            <v>2059.8399999999901</v>
          </cell>
        </row>
        <row r="561">
          <cell r="D561">
            <v>38</v>
          </cell>
          <cell r="G561">
            <v>2634.7399999999898</v>
          </cell>
        </row>
        <row r="562">
          <cell r="D562">
            <v>87</v>
          </cell>
          <cell r="G562">
            <v>3121.9099999999899</v>
          </cell>
        </row>
        <row r="563">
          <cell r="D563">
            <v>39</v>
          </cell>
          <cell r="G563">
            <v>3322.9899999999898</v>
          </cell>
        </row>
        <row r="564">
          <cell r="D564">
            <v>29</v>
          </cell>
          <cell r="G564">
            <v>3063.5699999999902</v>
          </cell>
        </row>
        <row r="565">
          <cell r="D565">
            <v>15</v>
          </cell>
          <cell r="G565">
            <v>1793.51999999999</v>
          </cell>
        </row>
        <row r="566">
          <cell r="D566">
            <v>184</v>
          </cell>
          <cell r="G566">
            <v>2442.0100000000002</v>
          </cell>
        </row>
        <row r="567">
          <cell r="D567">
            <v>103</v>
          </cell>
          <cell r="G567">
            <v>2155.51999999999</v>
          </cell>
        </row>
        <row r="568">
          <cell r="D568">
            <v>55</v>
          </cell>
          <cell r="G568">
            <v>2500.6099999999901</v>
          </cell>
        </row>
        <row r="569">
          <cell r="D569">
            <v>144</v>
          </cell>
          <cell r="G569">
            <v>2504.1999999999998</v>
          </cell>
        </row>
        <row r="570">
          <cell r="D570">
            <v>192</v>
          </cell>
          <cell r="G570">
            <v>2044.01999999999</v>
          </cell>
        </row>
        <row r="571">
          <cell r="D571">
            <v>81</v>
          </cell>
          <cell r="G571">
            <v>2735.3999999999901</v>
          </cell>
        </row>
        <row r="572">
          <cell r="D572">
            <v>67</v>
          </cell>
          <cell r="G572">
            <v>2962.03</v>
          </cell>
        </row>
        <row r="573">
          <cell r="D573">
            <v>153</v>
          </cell>
          <cell r="G573">
            <v>2648.3899999999899</v>
          </cell>
        </row>
        <row r="574">
          <cell r="D574">
            <v>85</v>
          </cell>
          <cell r="G574">
            <v>1652.82</v>
          </cell>
        </row>
        <row r="575">
          <cell r="D575">
            <v>121</v>
          </cell>
          <cell r="G575">
            <v>2061.75</v>
          </cell>
        </row>
        <row r="576">
          <cell r="D576">
            <v>99</v>
          </cell>
          <cell r="G576">
            <v>2845.08</v>
          </cell>
        </row>
        <row r="577">
          <cell r="D577">
            <v>113</v>
          </cell>
          <cell r="G577">
            <v>2622.93</v>
          </cell>
        </row>
        <row r="578">
          <cell r="D578">
            <v>186</v>
          </cell>
          <cell r="G578">
            <v>2509.77</v>
          </cell>
        </row>
        <row r="579">
          <cell r="D579">
            <v>45</v>
          </cell>
          <cell r="G579">
            <v>3423.77</v>
          </cell>
        </row>
        <row r="580">
          <cell r="D580">
            <v>116</v>
          </cell>
          <cell r="G580">
            <v>3700.99</v>
          </cell>
        </row>
        <row r="581">
          <cell r="D581">
            <v>121</v>
          </cell>
          <cell r="G581">
            <v>2061.75</v>
          </cell>
        </row>
        <row r="582">
          <cell r="D582">
            <v>19</v>
          </cell>
          <cell r="G582">
            <v>1747.4299999999901</v>
          </cell>
        </row>
        <row r="583">
          <cell r="D583">
            <v>51</v>
          </cell>
          <cell r="G583">
            <v>3918.9199999999901</v>
          </cell>
        </row>
        <row r="584">
          <cell r="D584">
            <v>38</v>
          </cell>
          <cell r="G584">
            <v>2634.7399999999898</v>
          </cell>
        </row>
        <row r="585">
          <cell r="D585">
            <v>24</v>
          </cell>
          <cell r="G585">
            <v>2885.92</v>
          </cell>
        </row>
        <row r="586">
          <cell r="D586">
            <v>5</v>
          </cell>
          <cell r="G586">
            <v>2727.48</v>
          </cell>
        </row>
        <row r="587">
          <cell r="D587">
            <v>67</v>
          </cell>
          <cell r="G587">
            <v>2962.03</v>
          </cell>
        </row>
        <row r="588">
          <cell r="D588">
            <v>53</v>
          </cell>
          <cell r="G588">
            <v>2456.64</v>
          </cell>
        </row>
        <row r="589">
          <cell r="D589">
            <v>129</v>
          </cell>
          <cell r="G589">
            <v>3981.5799999999899</v>
          </cell>
        </row>
        <row r="590">
          <cell r="D590">
            <v>87</v>
          </cell>
          <cell r="G590">
            <v>3121.9099999999899</v>
          </cell>
        </row>
        <row r="591">
          <cell r="D591">
            <v>120</v>
          </cell>
          <cell r="G591">
            <v>2565.61</v>
          </cell>
        </row>
        <row r="592">
          <cell r="D592">
            <v>74</v>
          </cell>
          <cell r="G592">
            <v>3371.55</v>
          </cell>
        </row>
        <row r="593">
          <cell r="D593">
            <v>194</v>
          </cell>
          <cell r="G593">
            <v>2486.1999999999898</v>
          </cell>
        </row>
        <row r="594">
          <cell r="D594">
            <v>98</v>
          </cell>
          <cell r="G594">
            <v>2096.2599999999902</v>
          </cell>
        </row>
        <row r="595">
          <cell r="D595">
            <v>95</v>
          </cell>
          <cell r="G595">
            <v>2380.98</v>
          </cell>
        </row>
        <row r="596">
          <cell r="D596">
            <v>44</v>
          </cell>
          <cell r="G596">
            <v>2003.3999999999901</v>
          </cell>
        </row>
        <row r="597">
          <cell r="D597">
            <v>8</v>
          </cell>
          <cell r="G597">
            <v>1768.5999999999899</v>
          </cell>
        </row>
        <row r="598">
          <cell r="D598">
            <v>146</v>
          </cell>
          <cell r="G598">
            <v>2817.9299999999898</v>
          </cell>
        </row>
        <row r="599">
          <cell r="D599">
            <v>134</v>
          </cell>
          <cell r="G599">
            <v>3404.45999999999</v>
          </cell>
        </row>
        <row r="600">
          <cell r="D600">
            <v>134</v>
          </cell>
          <cell r="G600">
            <v>3404.45999999999</v>
          </cell>
        </row>
        <row r="601">
          <cell r="D601">
            <v>34</v>
          </cell>
          <cell r="G601">
            <v>2657.8899999999899</v>
          </cell>
        </row>
        <row r="602">
          <cell r="D602">
            <v>147</v>
          </cell>
          <cell r="G602">
            <v>3101.0099999999902</v>
          </cell>
        </row>
        <row r="603">
          <cell r="D603">
            <v>51</v>
          </cell>
          <cell r="G603">
            <v>3918.9199999999901</v>
          </cell>
        </row>
        <row r="604">
          <cell r="D604">
            <v>39</v>
          </cell>
          <cell r="G604">
            <v>3322.9899999999898</v>
          </cell>
        </row>
        <row r="605">
          <cell r="D605">
            <v>108</v>
          </cell>
          <cell r="G605">
            <v>3114.84</v>
          </cell>
        </row>
        <row r="606">
          <cell r="D606">
            <v>171</v>
          </cell>
          <cell r="G606">
            <v>3485.06</v>
          </cell>
        </row>
        <row r="607">
          <cell r="D607">
            <v>81</v>
          </cell>
          <cell r="G607">
            <v>2735.3999999999901</v>
          </cell>
        </row>
        <row r="608">
          <cell r="D608">
            <v>79</v>
          </cell>
          <cell r="G608">
            <v>3197.95999999999</v>
          </cell>
        </row>
        <row r="609">
          <cell r="D609">
            <v>46</v>
          </cell>
          <cell r="G609">
            <v>3510.3699999999899</v>
          </cell>
        </row>
        <row r="610">
          <cell r="D610">
            <v>33</v>
          </cell>
          <cell r="G610">
            <v>2041.21999999999</v>
          </cell>
        </row>
        <row r="611">
          <cell r="D611">
            <v>146</v>
          </cell>
          <cell r="G611">
            <v>2817.9299999999898</v>
          </cell>
        </row>
        <row r="612">
          <cell r="D612">
            <v>3</v>
          </cell>
          <cell r="G612">
            <v>2054.9499999999998</v>
          </cell>
        </row>
        <row r="613">
          <cell r="D613">
            <v>27</v>
          </cell>
          <cell r="G613">
            <v>3029.97999999999</v>
          </cell>
        </row>
        <row r="614">
          <cell r="D614">
            <v>67</v>
          </cell>
          <cell r="G614">
            <v>2962.03</v>
          </cell>
        </row>
        <row r="615">
          <cell r="D615">
            <v>160</v>
          </cell>
          <cell r="G615">
            <v>2700.9699999999898</v>
          </cell>
        </row>
        <row r="616">
          <cell r="D616">
            <v>62</v>
          </cell>
          <cell r="G616">
            <v>2151.78999999999</v>
          </cell>
        </row>
        <row r="617">
          <cell r="D617">
            <v>198</v>
          </cell>
          <cell r="G617">
            <v>2726.7799999999902</v>
          </cell>
        </row>
        <row r="618">
          <cell r="D618">
            <v>28</v>
          </cell>
          <cell r="G618">
            <v>1731.43</v>
          </cell>
        </row>
        <row r="619">
          <cell r="D619">
            <v>18</v>
          </cell>
          <cell r="G619">
            <v>3225.02</v>
          </cell>
        </row>
        <row r="620">
          <cell r="D620">
            <v>151</v>
          </cell>
          <cell r="G620">
            <v>4000.7999999999902</v>
          </cell>
        </row>
        <row r="621">
          <cell r="D621">
            <v>189</v>
          </cell>
          <cell r="G621">
            <v>3063.68</v>
          </cell>
        </row>
        <row r="622">
          <cell r="D622">
            <v>173</v>
          </cell>
          <cell r="G622">
            <v>3127.77</v>
          </cell>
        </row>
        <row r="623">
          <cell r="D623">
            <v>38</v>
          </cell>
          <cell r="G623">
            <v>2634.7399999999898</v>
          </cell>
        </row>
        <row r="624">
          <cell r="D624">
            <v>136</v>
          </cell>
          <cell r="G624">
            <v>2856.3799999999901</v>
          </cell>
        </row>
        <row r="625">
          <cell r="D625">
            <v>92</v>
          </cell>
          <cell r="G625">
            <v>2439.3200000000002</v>
          </cell>
        </row>
        <row r="626">
          <cell r="D626">
            <v>200</v>
          </cell>
          <cell r="G626">
            <v>3156.95</v>
          </cell>
        </row>
        <row r="627">
          <cell r="D627">
            <v>194</v>
          </cell>
          <cell r="G627">
            <v>2486.1999999999898</v>
          </cell>
        </row>
        <row r="628">
          <cell r="D628">
            <v>112</v>
          </cell>
          <cell r="G628">
            <v>2059.8399999999901</v>
          </cell>
        </row>
        <row r="629">
          <cell r="D629">
            <v>166</v>
          </cell>
          <cell r="G629">
            <v>3257.91</v>
          </cell>
        </row>
        <row r="630">
          <cell r="D630">
            <v>66</v>
          </cell>
          <cell r="G630">
            <v>1590.12</v>
          </cell>
        </row>
        <row r="631">
          <cell r="D631">
            <v>185</v>
          </cell>
          <cell r="G631">
            <v>2395.81</v>
          </cell>
        </row>
        <row r="632">
          <cell r="D632">
            <v>193</v>
          </cell>
          <cell r="G632">
            <v>2547.62</v>
          </cell>
        </row>
        <row r="633">
          <cell r="D633">
            <v>178</v>
          </cell>
          <cell r="G633">
            <v>2320.21</v>
          </cell>
        </row>
        <row r="634">
          <cell r="D634">
            <v>123</v>
          </cell>
          <cell r="G634">
            <v>2813.95</v>
          </cell>
        </row>
        <row r="635">
          <cell r="D635">
            <v>161</v>
          </cell>
          <cell r="G635">
            <v>2630.04</v>
          </cell>
        </row>
        <row r="636">
          <cell r="D636">
            <v>163</v>
          </cell>
          <cell r="G636">
            <v>1789.1199999999899</v>
          </cell>
        </row>
        <row r="637">
          <cell r="D637">
            <v>196</v>
          </cell>
          <cell r="G637">
            <v>2714.1099999999901</v>
          </cell>
        </row>
        <row r="638">
          <cell r="D638">
            <v>53</v>
          </cell>
          <cell r="G638">
            <v>2456.64</v>
          </cell>
        </row>
        <row r="639">
          <cell r="D639">
            <v>68</v>
          </cell>
          <cell r="G639">
            <v>2286.5299999999902</v>
          </cell>
        </row>
        <row r="640">
          <cell r="D640">
            <v>105</v>
          </cell>
          <cell r="G640">
            <v>1868.73</v>
          </cell>
        </row>
        <row r="641">
          <cell r="D641">
            <v>60</v>
          </cell>
          <cell r="G641">
            <v>1042.27</v>
          </cell>
        </row>
        <row r="642">
          <cell r="D642">
            <v>36</v>
          </cell>
          <cell r="G642">
            <v>2310.81</v>
          </cell>
        </row>
        <row r="643">
          <cell r="D643">
            <v>47</v>
          </cell>
          <cell r="G643">
            <v>1836.15</v>
          </cell>
        </row>
        <row r="644">
          <cell r="D644">
            <v>89</v>
          </cell>
          <cell r="G644">
            <v>3800.56</v>
          </cell>
        </row>
        <row r="645">
          <cell r="D645">
            <v>158</v>
          </cell>
          <cell r="G645">
            <v>3177.49</v>
          </cell>
        </row>
        <row r="646">
          <cell r="D646">
            <v>110</v>
          </cell>
          <cell r="G646">
            <v>2404.04</v>
          </cell>
        </row>
        <row r="647">
          <cell r="D647">
            <v>177</v>
          </cell>
          <cell r="G647">
            <v>2497.4499999999898</v>
          </cell>
        </row>
        <row r="648">
          <cell r="D648">
            <v>157</v>
          </cell>
          <cell r="G648">
            <v>3052.95</v>
          </cell>
        </row>
        <row r="649">
          <cell r="D649">
            <v>31</v>
          </cell>
          <cell r="G649">
            <v>3095.33</v>
          </cell>
        </row>
        <row r="650">
          <cell r="D650">
            <v>127</v>
          </cell>
          <cell r="G650">
            <v>2404.2599999999902</v>
          </cell>
        </row>
        <row r="651">
          <cell r="D651">
            <v>14</v>
          </cell>
          <cell r="G651">
            <v>2710.45999999999</v>
          </cell>
        </row>
        <row r="652">
          <cell r="D652">
            <v>191</v>
          </cell>
          <cell r="G652">
            <v>2873.94</v>
          </cell>
        </row>
        <row r="653">
          <cell r="D653">
            <v>46</v>
          </cell>
          <cell r="G653">
            <v>3510.3699999999899</v>
          </cell>
        </row>
        <row r="654">
          <cell r="D654">
            <v>67</v>
          </cell>
          <cell r="G654">
            <v>2962.03</v>
          </cell>
        </row>
        <row r="655">
          <cell r="D655">
            <v>43</v>
          </cell>
          <cell r="G655">
            <v>2667.38</v>
          </cell>
        </row>
        <row r="656">
          <cell r="D656">
            <v>177</v>
          </cell>
          <cell r="G656">
            <v>2497.4499999999898</v>
          </cell>
        </row>
        <row r="657">
          <cell r="D657">
            <v>194</v>
          </cell>
          <cell r="G657">
            <v>2486.1999999999898</v>
          </cell>
        </row>
        <row r="658">
          <cell r="D658">
            <v>16</v>
          </cell>
          <cell r="G658">
            <v>3561.98</v>
          </cell>
        </row>
        <row r="659">
          <cell r="D659">
            <v>170</v>
          </cell>
          <cell r="G659">
            <v>2340.7799999999902</v>
          </cell>
        </row>
        <row r="660">
          <cell r="D660">
            <v>160</v>
          </cell>
          <cell r="G660">
            <v>2700.9699999999898</v>
          </cell>
        </row>
        <row r="661">
          <cell r="D661">
            <v>31</v>
          </cell>
          <cell r="G661">
            <v>3095.33</v>
          </cell>
        </row>
        <row r="662">
          <cell r="D662">
            <v>131</v>
          </cell>
          <cell r="G662">
            <v>2850.7</v>
          </cell>
        </row>
        <row r="663">
          <cell r="D663">
            <v>132</v>
          </cell>
          <cell r="G663">
            <v>3104.14</v>
          </cell>
        </row>
        <row r="664">
          <cell r="D664">
            <v>122</v>
          </cell>
          <cell r="G664">
            <v>2615.06</v>
          </cell>
        </row>
        <row r="665">
          <cell r="D665">
            <v>12</v>
          </cell>
          <cell r="G665">
            <v>2031.76</v>
          </cell>
        </row>
        <row r="666">
          <cell r="D666">
            <v>168</v>
          </cell>
          <cell r="G666">
            <v>2785.79</v>
          </cell>
        </row>
        <row r="667">
          <cell r="D667">
            <v>22</v>
          </cell>
          <cell r="G667">
            <v>3533.5299999999902</v>
          </cell>
        </row>
        <row r="668">
          <cell r="D668">
            <v>46</v>
          </cell>
          <cell r="G668">
            <v>3510.3699999999899</v>
          </cell>
        </row>
        <row r="669">
          <cell r="D669">
            <v>14</v>
          </cell>
          <cell r="G669">
            <v>2710.45999999999</v>
          </cell>
        </row>
        <row r="670">
          <cell r="D670">
            <v>18</v>
          </cell>
          <cell r="G670">
            <v>3225.02</v>
          </cell>
        </row>
        <row r="671">
          <cell r="D671">
            <v>51</v>
          </cell>
          <cell r="G671">
            <v>3918.9199999999901</v>
          </cell>
        </row>
        <row r="672">
          <cell r="D672">
            <v>25</v>
          </cell>
          <cell r="G672">
            <v>1963.25</v>
          </cell>
        </row>
        <row r="673">
          <cell r="D673">
            <v>69</v>
          </cell>
          <cell r="G673">
            <v>3308.45999999999</v>
          </cell>
        </row>
        <row r="674">
          <cell r="D674">
            <v>122</v>
          </cell>
          <cell r="G674">
            <v>2615.06</v>
          </cell>
        </row>
        <row r="675">
          <cell r="D675">
            <v>10</v>
          </cell>
          <cell r="G675">
            <v>1183</v>
          </cell>
        </row>
        <row r="676">
          <cell r="D676">
            <v>65</v>
          </cell>
          <cell r="G676">
            <v>2807.0899999999901</v>
          </cell>
        </row>
        <row r="677">
          <cell r="D677">
            <v>170</v>
          </cell>
          <cell r="G677">
            <v>2340.7799999999902</v>
          </cell>
        </row>
        <row r="678">
          <cell r="D678">
            <v>27</v>
          </cell>
          <cell r="G678">
            <v>3029.97999999999</v>
          </cell>
        </row>
        <row r="679">
          <cell r="D679">
            <v>1</v>
          </cell>
          <cell r="G679">
            <v>3773.92</v>
          </cell>
        </row>
        <row r="680">
          <cell r="D680">
            <v>159</v>
          </cell>
          <cell r="G680">
            <v>1764.94</v>
          </cell>
        </row>
        <row r="681">
          <cell r="D681">
            <v>63</v>
          </cell>
          <cell r="G681">
            <v>2982.45</v>
          </cell>
        </row>
        <row r="682">
          <cell r="D682">
            <v>192</v>
          </cell>
          <cell r="G682">
            <v>2044.01999999999</v>
          </cell>
        </row>
        <row r="683">
          <cell r="D683">
            <v>163</v>
          </cell>
          <cell r="G683">
            <v>1789.1199999999899</v>
          </cell>
        </row>
        <row r="684">
          <cell r="D684">
            <v>135</v>
          </cell>
          <cell r="G684">
            <v>2277.89</v>
          </cell>
        </row>
        <row r="685">
          <cell r="D685">
            <v>25</v>
          </cell>
          <cell r="G685">
            <v>1963.25</v>
          </cell>
        </row>
        <row r="686">
          <cell r="D686">
            <v>121</v>
          </cell>
          <cell r="G686">
            <v>2061.75</v>
          </cell>
        </row>
        <row r="687">
          <cell r="D687">
            <v>92</v>
          </cell>
          <cell r="G687">
            <v>2439.3200000000002</v>
          </cell>
        </row>
        <row r="688">
          <cell r="D688">
            <v>123</v>
          </cell>
          <cell r="G688">
            <v>2813.95</v>
          </cell>
        </row>
        <row r="689">
          <cell r="D689">
            <v>30</v>
          </cell>
          <cell r="G689">
            <v>1444.25999999999</v>
          </cell>
        </row>
        <row r="690">
          <cell r="D690">
            <v>73</v>
          </cell>
          <cell r="G690">
            <v>2067.75</v>
          </cell>
        </row>
        <row r="691">
          <cell r="D691">
            <v>16</v>
          </cell>
          <cell r="G691">
            <v>3561.98</v>
          </cell>
        </row>
        <row r="692">
          <cell r="D692">
            <v>160</v>
          </cell>
          <cell r="G692">
            <v>2700.9699999999898</v>
          </cell>
        </row>
        <row r="693">
          <cell r="D693">
            <v>185</v>
          </cell>
          <cell r="G693">
            <v>2395.81</v>
          </cell>
        </row>
        <row r="694">
          <cell r="D694">
            <v>95</v>
          </cell>
          <cell r="G694">
            <v>2380.98</v>
          </cell>
        </row>
        <row r="695">
          <cell r="D695">
            <v>5</v>
          </cell>
          <cell r="G695">
            <v>2727.48</v>
          </cell>
        </row>
        <row r="696">
          <cell r="D696">
            <v>8</v>
          </cell>
          <cell r="G696">
            <v>1768.5999999999899</v>
          </cell>
        </row>
        <row r="697">
          <cell r="D697">
            <v>6</v>
          </cell>
          <cell r="G697">
            <v>2272.54</v>
          </cell>
        </row>
        <row r="698">
          <cell r="D698">
            <v>105</v>
          </cell>
          <cell r="G698">
            <v>1868.73</v>
          </cell>
        </row>
        <row r="699">
          <cell r="D699">
            <v>194</v>
          </cell>
          <cell r="G699">
            <v>2486.1999999999898</v>
          </cell>
        </row>
        <row r="700">
          <cell r="D700">
            <v>115</v>
          </cell>
          <cell r="G700">
            <v>2760.23</v>
          </cell>
        </row>
        <row r="701">
          <cell r="D701">
            <v>25</v>
          </cell>
          <cell r="G701">
            <v>1963.25</v>
          </cell>
        </row>
        <row r="702">
          <cell r="D702">
            <v>154</v>
          </cell>
          <cell r="G702">
            <v>1976.4399999999901</v>
          </cell>
        </row>
        <row r="703">
          <cell r="D703">
            <v>41</v>
          </cell>
          <cell r="G703">
            <v>3191.8999999999901</v>
          </cell>
        </row>
        <row r="704">
          <cell r="D704">
            <v>106</v>
          </cell>
          <cell r="G704">
            <v>2859.99999999999</v>
          </cell>
        </row>
        <row r="705">
          <cell r="D705">
            <v>112</v>
          </cell>
          <cell r="G705">
            <v>2059.8399999999901</v>
          </cell>
        </row>
        <row r="706">
          <cell r="D706">
            <v>59</v>
          </cell>
          <cell r="G706">
            <v>2942.33</v>
          </cell>
        </row>
        <row r="707">
          <cell r="D707">
            <v>10</v>
          </cell>
          <cell r="G707">
            <v>1183</v>
          </cell>
        </row>
        <row r="708">
          <cell r="D708">
            <v>88</v>
          </cell>
          <cell r="G708">
            <v>2659.22</v>
          </cell>
        </row>
        <row r="709">
          <cell r="D709">
            <v>180</v>
          </cell>
          <cell r="G709">
            <v>2710.77</v>
          </cell>
        </row>
        <row r="710">
          <cell r="D710">
            <v>194</v>
          </cell>
          <cell r="G710">
            <v>2486.1999999999898</v>
          </cell>
        </row>
        <row r="711">
          <cell r="D711">
            <v>90</v>
          </cell>
          <cell r="G711">
            <v>3210.29</v>
          </cell>
        </row>
        <row r="712">
          <cell r="D712">
            <v>76</v>
          </cell>
          <cell r="G712">
            <v>2110.5</v>
          </cell>
        </row>
        <row r="713">
          <cell r="D713">
            <v>10</v>
          </cell>
          <cell r="G713">
            <v>1183</v>
          </cell>
        </row>
        <row r="714">
          <cell r="D714">
            <v>64</v>
          </cell>
          <cell r="G714">
            <v>2702.72999999999</v>
          </cell>
        </row>
        <row r="715">
          <cell r="D715">
            <v>67</v>
          </cell>
          <cell r="G715">
            <v>2962.03</v>
          </cell>
        </row>
        <row r="716">
          <cell r="D716">
            <v>113</v>
          </cell>
          <cell r="G716">
            <v>2622.93</v>
          </cell>
        </row>
        <row r="717">
          <cell r="D717">
            <v>180</v>
          </cell>
          <cell r="G717">
            <v>2710.77</v>
          </cell>
        </row>
        <row r="718">
          <cell r="D718">
            <v>55</v>
          </cell>
          <cell r="G718">
            <v>2500.6099999999901</v>
          </cell>
        </row>
        <row r="719">
          <cell r="D719">
            <v>92</v>
          </cell>
          <cell r="G719">
            <v>2439.3200000000002</v>
          </cell>
        </row>
        <row r="720">
          <cell r="D720">
            <v>47</v>
          </cell>
          <cell r="G720">
            <v>1836.15</v>
          </cell>
        </row>
        <row r="721">
          <cell r="D721">
            <v>86</v>
          </cell>
          <cell r="G721">
            <v>3622.22</v>
          </cell>
        </row>
        <row r="722">
          <cell r="D722">
            <v>21</v>
          </cell>
          <cell r="G722">
            <v>2891.08</v>
          </cell>
        </row>
        <row r="723">
          <cell r="D723">
            <v>168</v>
          </cell>
          <cell r="G723">
            <v>2785.79</v>
          </cell>
        </row>
        <row r="724">
          <cell r="D724">
            <v>198</v>
          </cell>
          <cell r="G724">
            <v>2726.7799999999902</v>
          </cell>
        </row>
        <row r="725">
          <cell r="D725">
            <v>156</v>
          </cell>
          <cell r="G725">
            <v>2314.1499999999901</v>
          </cell>
        </row>
        <row r="726">
          <cell r="D726">
            <v>73</v>
          </cell>
          <cell r="G726">
            <v>2067.75</v>
          </cell>
        </row>
        <row r="727">
          <cell r="D727">
            <v>74</v>
          </cell>
          <cell r="G727">
            <v>3371.55</v>
          </cell>
        </row>
        <row r="728">
          <cell r="D728">
            <v>12</v>
          </cell>
          <cell r="G728">
            <v>2031.76</v>
          </cell>
        </row>
        <row r="729">
          <cell r="D729">
            <v>97</v>
          </cell>
          <cell r="G729">
            <v>2931.14</v>
          </cell>
        </row>
        <row r="730">
          <cell r="D730">
            <v>87</v>
          </cell>
          <cell r="G730">
            <v>3121.9099999999899</v>
          </cell>
        </row>
        <row r="731">
          <cell r="D731">
            <v>3</v>
          </cell>
          <cell r="G731">
            <v>2054.9499999999998</v>
          </cell>
        </row>
        <row r="732">
          <cell r="D732">
            <v>155</v>
          </cell>
          <cell r="G732">
            <v>2346.25</v>
          </cell>
        </row>
        <row r="733">
          <cell r="D733">
            <v>103</v>
          </cell>
          <cell r="G733">
            <v>2155.51999999999</v>
          </cell>
        </row>
        <row r="734">
          <cell r="D734">
            <v>116</v>
          </cell>
          <cell r="G734">
            <v>3700.99</v>
          </cell>
        </row>
        <row r="735">
          <cell r="D735">
            <v>116</v>
          </cell>
          <cell r="G735">
            <v>3700.99</v>
          </cell>
        </row>
        <row r="736">
          <cell r="D736">
            <v>138</v>
          </cell>
          <cell r="G736">
            <v>2949.71</v>
          </cell>
        </row>
        <row r="737">
          <cell r="D737">
            <v>57</v>
          </cell>
          <cell r="G737">
            <v>2802.5999999999899</v>
          </cell>
        </row>
        <row r="738">
          <cell r="D738">
            <v>99</v>
          </cell>
          <cell r="G738">
            <v>2845.08</v>
          </cell>
        </row>
        <row r="739">
          <cell r="D739">
            <v>94</v>
          </cell>
          <cell r="G739">
            <v>2209.74999999999</v>
          </cell>
        </row>
        <row r="740">
          <cell r="D740">
            <v>51</v>
          </cell>
          <cell r="G740">
            <v>3918.9199999999901</v>
          </cell>
        </row>
        <row r="741">
          <cell r="D741">
            <v>53</v>
          </cell>
          <cell r="G741">
            <v>2456.64</v>
          </cell>
        </row>
        <row r="742">
          <cell r="D742">
            <v>196</v>
          </cell>
          <cell r="G742">
            <v>2714.1099999999901</v>
          </cell>
        </row>
        <row r="743">
          <cell r="D743">
            <v>173</v>
          </cell>
          <cell r="G743">
            <v>3127.77</v>
          </cell>
        </row>
        <row r="744">
          <cell r="D744">
            <v>66</v>
          </cell>
          <cell r="G744">
            <v>1590.12</v>
          </cell>
        </row>
        <row r="745">
          <cell r="D745">
            <v>142</v>
          </cell>
          <cell r="G745">
            <v>2866.51</v>
          </cell>
        </row>
        <row r="746">
          <cell r="D746">
            <v>135</v>
          </cell>
          <cell r="G746">
            <v>2277.89</v>
          </cell>
        </row>
        <row r="747">
          <cell r="D747">
            <v>77</v>
          </cell>
          <cell r="G747">
            <v>2285.7599999999902</v>
          </cell>
        </row>
        <row r="748">
          <cell r="D748">
            <v>132</v>
          </cell>
          <cell r="G748">
            <v>3104.14</v>
          </cell>
        </row>
        <row r="749">
          <cell r="D749">
            <v>82</v>
          </cell>
          <cell r="G749">
            <v>2714.75</v>
          </cell>
        </row>
        <row r="750">
          <cell r="D750">
            <v>118</v>
          </cell>
          <cell r="G750">
            <v>3299.74</v>
          </cell>
        </row>
        <row r="751">
          <cell r="D751">
            <v>174</v>
          </cell>
          <cell r="G751">
            <v>3536.94</v>
          </cell>
        </row>
        <row r="752">
          <cell r="D752">
            <v>8</v>
          </cell>
          <cell r="G752">
            <v>1768.5999999999899</v>
          </cell>
        </row>
        <row r="753">
          <cell r="D753">
            <v>141</v>
          </cell>
          <cell r="G753">
            <v>2888.96</v>
          </cell>
        </row>
        <row r="754">
          <cell r="D754">
            <v>4</v>
          </cell>
          <cell r="G754">
            <v>2970.49999999999</v>
          </cell>
        </row>
        <row r="755">
          <cell r="D755">
            <v>55</v>
          </cell>
          <cell r="G755">
            <v>2500.6099999999901</v>
          </cell>
        </row>
        <row r="756">
          <cell r="D756">
            <v>50</v>
          </cell>
          <cell r="G756">
            <v>2266.8799999999901</v>
          </cell>
        </row>
        <row r="757">
          <cell r="D757">
            <v>65</v>
          </cell>
          <cell r="G757">
            <v>2807.0899999999901</v>
          </cell>
        </row>
        <row r="758">
          <cell r="D758">
            <v>74</v>
          </cell>
          <cell r="G758">
            <v>3371.55</v>
          </cell>
        </row>
        <row r="759">
          <cell r="D759">
            <v>80</v>
          </cell>
          <cell r="G759">
            <v>3459.09</v>
          </cell>
        </row>
        <row r="760">
          <cell r="D760">
            <v>119</v>
          </cell>
          <cell r="G760">
            <v>2612.5</v>
          </cell>
        </row>
        <row r="761">
          <cell r="D761">
            <v>84</v>
          </cell>
          <cell r="G761">
            <v>1766.1699999999901</v>
          </cell>
        </row>
        <row r="762">
          <cell r="D762">
            <v>104</v>
          </cell>
          <cell r="G762">
            <v>3273.06</v>
          </cell>
        </row>
        <row r="763">
          <cell r="D763">
            <v>98</v>
          </cell>
          <cell r="G763">
            <v>2096.2599999999902</v>
          </cell>
        </row>
        <row r="764">
          <cell r="D764">
            <v>43</v>
          </cell>
          <cell r="G764">
            <v>2667.38</v>
          </cell>
        </row>
        <row r="765">
          <cell r="D765">
            <v>48</v>
          </cell>
          <cell r="G765">
            <v>2563.6099999999901</v>
          </cell>
        </row>
        <row r="766">
          <cell r="D766">
            <v>114</v>
          </cell>
          <cell r="G766">
            <v>2891.3199999999902</v>
          </cell>
        </row>
        <row r="767">
          <cell r="D767">
            <v>58</v>
          </cell>
          <cell r="G767">
            <v>2980.8799999999901</v>
          </cell>
        </row>
        <row r="768">
          <cell r="D768">
            <v>108</v>
          </cell>
          <cell r="G768">
            <v>3114.84</v>
          </cell>
        </row>
        <row r="769">
          <cell r="D769">
            <v>67</v>
          </cell>
          <cell r="G769">
            <v>2962.03</v>
          </cell>
        </row>
        <row r="770">
          <cell r="D770">
            <v>113</v>
          </cell>
          <cell r="G770">
            <v>2622.93</v>
          </cell>
        </row>
        <row r="771">
          <cell r="D771">
            <v>9</v>
          </cell>
          <cell r="G771">
            <v>2771.7</v>
          </cell>
        </row>
        <row r="772">
          <cell r="D772">
            <v>86</v>
          </cell>
          <cell r="G772">
            <v>3622.22</v>
          </cell>
        </row>
        <row r="773">
          <cell r="D773">
            <v>56</v>
          </cell>
          <cell r="G773">
            <v>2542.1099999999901</v>
          </cell>
        </row>
        <row r="774">
          <cell r="D774">
            <v>136</v>
          </cell>
          <cell r="G774">
            <v>2856.3799999999901</v>
          </cell>
        </row>
        <row r="775">
          <cell r="D775">
            <v>93</v>
          </cell>
          <cell r="G775">
            <v>2470.89</v>
          </cell>
        </row>
        <row r="776">
          <cell r="D776">
            <v>117</v>
          </cell>
          <cell r="G776">
            <v>2634.1899999999901</v>
          </cell>
        </row>
        <row r="777">
          <cell r="D777">
            <v>116</v>
          </cell>
          <cell r="G777">
            <v>3700.99</v>
          </cell>
        </row>
        <row r="778">
          <cell r="D778">
            <v>2</v>
          </cell>
          <cell r="G778">
            <v>3017.95</v>
          </cell>
        </row>
        <row r="779">
          <cell r="D779">
            <v>135</v>
          </cell>
          <cell r="G779">
            <v>2277.89</v>
          </cell>
        </row>
        <row r="780">
          <cell r="D780">
            <v>197</v>
          </cell>
          <cell r="G780">
            <v>1744.83</v>
          </cell>
        </row>
        <row r="781">
          <cell r="D781">
            <v>49</v>
          </cell>
          <cell r="G781">
            <v>2693.59</v>
          </cell>
        </row>
        <row r="782">
          <cell r="D782">
            <v>52</v>
          </cell>
          <cell r="G782">
            <v>3124.69</v>
          </cell>
        </row>
        <row r="783">
          <cell r="D783">
            <v>79</v>
          </cell>
          <cell r="G783">
            <v>3197.95999999999</v>
          </cell>
        </row>
        <row r="784">
          <cell r="D784">
            <v>106</v>
          </cell>
          <cell r="G784">
            <v>2859.99999999999</v>
          </cell>
        </row>
        <row r="785">
          <cell r="D785">
            <v>36</v>
          </cell>
          <cell r="G785">
            <v>2310.81</v>
          </cell>
        </row>
        <row r="786">
          <cell r="D786">
            <v>85</v>
          </cell>
          <cell r="G786">
            <v>1652.82</v>
          </cell>
        </row>
        <row r="787">
          <cell r="D787">
            <v>126</v>
          </cell>
          <cell r="G787">
            <v>2676.98</v>
          </cell>
        </row>
        <row r="788">
          <cell r="D788">
            <v>75</v>
          </cell>
          <cell r="G788">
            <v>2350.7999999999902</v>
          </cell>
        </row>
        <row r="789">
          <cell r="D789">
            <v>95</v>
          </cell>
          <cell r="G789">
            <v>2380.98</v>
          </cell>
        </row>
        <row r="790">
          <cell r="D790">
            <v>93</v>
          </cell>
          <cell r="G790">
            <v>2470.89</v>
          </cell>
        </row>
        <row r="791">
          <cell r="D791">
            <v>175</v>
          </cell>
          <cell r="G791">
            <v>2284.36</v>
          </cell>
        </row>
        <row r="792">
          <cell r="D792">
            <v>164</v>
          </cell>
          <cell r="G792">
            <v>3193.3999999999901</v>
          </cell>
        </row>
        <row r="793">
          <cell r="D793">
            <v>79</v>
          </cell>
          <cell r="G793">
            <v>3197.95999999999</v>
          </cell>
        </row>
        <row r="794">
          <cell r="D794">
            <v>43</v>
          </cell>
          <cell r="G794">
            <v>2667.38</v>
          </cell>
        </row>
        <row r="795">
          <cell r="D795">
            <v>151</v>
          </cell>
          <cell r="G795">
            <v>4000.7999999999902</v>
          </cell>
        </row>
        <row r="796">
          <cell r="D796">
            <v>111</v>
          </cell>
          <cell r="G796">
            <v>1920.94999999999</v>
          </cell>
        </row>
        <row r="797">
          <cell r="D797">
            <v>38</v>
          </cell>
          <cell r="G797">
            <v>2634.7399999999898</v>
          </cell>
        </row>
        <row r="798">
          <cell r="D798">
            <v>144</v>
          </cell>
          <cell r="G798">
            <v>2504.1999999999998</v>
          </cell>
        </row>
        <row r="799">
          <cell r="D799">
            <v>42</v>
          </cell>
          <cell r="G799">
            <v>2374.1399999999899</v>
          </cell>
        </row>
        <row r="800">
          <cell r="D800">
            <v>16</v>
          </cell>
          <cell r="G800">
            <v>3561.98</v>
          </cell>
        </row>
        <row r="801">
          <cell r="D801">
            <v>157</v>
          </cell>
          <cell r="G801">
            <v>3052.95</v>
          </cell>
        </row>
        <row r="802">
          <cell r="D802">
            <v>182</v>
          </cell>
          <cell r="G802">
            <v>2271.7600000000002</v>
          </cell>
        </row>
        <row r="803">
          <cell r="D803">
            <v>111</v>
          </cell>
          <cell r="G803">
            <v>1920.94999999999</v>
          </cell>
        </row>
        <row r="804">
          <cell r="D804">
            <v>89</v>
          </cell>
          <cell r="G804">
            <v>3800.56</v>
          </cell>
        </row>
        <row r="805">
          <cell r="D805">
            <v>131</v>
          </cell>
          <cell r="G805">
            <v>2850.7</v>
          </cell>
        </row>
        <row r="806">
          <cell r="D806">
            <v>106</v>
          </cell>
          <cell r="G806">
            <v>2859.99999999999</v>
          </cell>
        </row>
        <row r="807">
          <cell r="D807">
            <v>147</v>
          </cell>
          <cell r="G807">
            <v>3101.0099999999902</v>
          </cell>
        </row>
        <row r="808">
          <cell r="D808">
            <v>165</v>
          </cell>
          <cell r="G808">
            <v>2562.04</v>
          </cell>
        </row>
        <row r="809">
          <cell r="D809">
            <v>131</v>
          </cell>
          <cell r="G809">
            <v>2850.7</v>
          </cell>
        </row>
        <row r="810">
          <cell r="D810">
            <v>188</v>
          </cell>
          <cell r="G810">
            <v>2797.5499999999902</v>
          </cell>
        </row>
        <row r="811">
          <cell r="D811">
            <v>67</v>
          </cell>
          <cell r="G811">
            <v>2962.03</v>
          </cell>
        </row>
        <row r="812">
          <cell r="D812">
            <v>109</v>
          </cell>
          <cell r="G812">
            <v>3385.06</v>
          </cell>
        </row>
        <row r="813">
          <cell r="D813">
            <v>38</v>
          </cell>
          <cell r="G813">
            <v>2634.7399999999898</v>
          </cell>
        </row>
        <row r="814">
          <cell r="D814">
            <v>90</v>
          </cell>
          <cell r="G814">
            <v>3210.29</v>
          </cell>
        </row>
        <row r="815">
          <cell r="D815">
            <v>102</v>
          </cell>
          <cell r="G815">
            <v>3813.69</v>
          </cell>
        </row>
        <row r="816">
          <cell r="D816">
            <v>11</v>
          </cell>
          <cell r="G816">
            <v>2990.45999999999</v>
          </cell>
        </row>
        <row r="817">
          <cell r="D817">
            <v>173</v>
          </cell>
          <cell r="G817">
            <v>3127.77</v>
          </cell>
        </row>
        <row r="818">
          <cell r="D818">
            <v>65</v>
          </cell>
          <cell r="G818">
            <v>2807.0899999999901</v>
          </cell>
        </row>
        <row r="819">
          <cell r="D819">
            <v>18</v>
          </cell>
          <cell r="G819">
            <v>3225.02</v>
          </cell>
        </row>
        <row r="820">
          <cell r="D820">
            <v>126</v>
          </cell>
          <cell r="G820">
            <v>2676.98</v>
          </cell>
        </row>
        <row r="821">
          <cell r="D821">
            <v>135</v>
          </cell>
          <cell r="G821">
            <v>2277.89</v>
          </cell>
        </row>
        <row r="822">
          <cell r="D822">
            <v>31</v>
          </cell>
          <cell r="G822">
            <v>3095.33</v>
          </cell>
        </row>
        <row r="823">
          <cell r="D823">
            <v>150</v>
          </cell>
          <cell r="G823">
            <v>1820.95</v>
          </cell>
        </row>
        <row r="824">
          <cell r="D824">
            <v>42</v>
          </cell>
          <cell r="G824">
            <v>2374.1399999999899</v>
          </cell>
        </row>
        <row r="825">
          <cell r="D825">
            <v>46</v>
          </cell>
          <cell r="G825">
            <v>3510.3699999999899</v>
          </cell>
        </row>
        <row r="826">
          <cell r="D826">
            <v>154</v>
          </cell>
          <cell r="G826">
            <v>1976.4399999999901</v>
          </cell>
        </row>
        <row r="827">
          <cell r="D827">
            <v>139</v>
          </cell>
          <cell r="G827">
            <v>1577.97</v>
          </cell>
        </row>
        <row r="828">
          <cell r="D828">
            <v>98</v>
          </cell>
          <cell r="G828">
            <v>2096.2599999999902</v>
          </cell>
        </row>
        <row r="829">
          <cell r="D829">
            <v>68</v>
          </cell>
          <cell r="G829">
            <v>2286.5299999999902</v>
          </cell>
        </row>
        <row r="830">
          <cell r="D830">
            <v>37</v>
          </cell>
          <cell r="G830">
            <v>4418.24</v>
          </cell>
        </row>
        <row r="831">
          <cell r="D831">
            <v>187</v>
          </cell>
          <cell r="G831">
            <v>2831.08</v>
          </cell>
        </row>
        <row r="832">
          <cell r="D832">
            <v>155</v>
          </cell>
          <cell r="G832">
            <v>2346.25</v>
          </cell>
        </row>
        <row r="833">
          <cell r="D833">
            <v>187</v>
          </cell>
          <cell r="G833">
            <v>2831.08</v>
          </cell>
        </row>
        <row r="834">
          <cell r="D834">
            <v>123</v>
          </cell>
          <cell r="G834">
            <v>2813.95</v>
          </cell>
        </row>
        <row r="835">
          <cell r="D835">
            <v>93</v>
          </cell>
          <cell r="G835">
            <v>2470.89</v>
          </cell>
        </row>
        <row r="836">
          <cell r="D836">
            <v>102</v>
          </cell>
          <cell r="G836">
            <v>3813.69</v>
          </cell>
        </row>
        <row r="837">
          <cell r="D837">
            <v>188</v>
          </cell>
          <cell r="G837">
            <v>2797.5499999999902</v>
          </cell>
        </row>
        <row r="838">
          <cell r="D838">
            <v>26</v>
          </cell>
          <cell r="G838">
            <v>2606.6099999999901</v>
          </cell>
        </row>
        <row r="839">
          <cell r="D839">
            <v>94</v>
          </cell>
          <cell r="G839">
            <v>2209.74999999999</v>
          </cell>
        </row>
        <row r="840">
          <cell r="D840">
            <v>119</v>
          </cell>
          <cell r="G840">
            <v>2612.5</v>
          </cell>
        </row>
        <row r="841">
          <cell r="D841">
            <v>89</v>
          </cell>
          <cell r="G841">
            <v>3800.56</v>
          </cell>
        </row>
        <row r="842">
          <cell r="D842">
            <v>27</v>
          </cell>
          <cell r="G842">
            <v>3029.97999999999</v>
          </cell>
        </row>
        <row r="843">
          <cell r="D843">
            <v>78</v>
          </cell>
          <cell r="G843">
            <v>3396.95</v>
          </cell>
        </row>
        <row r="844">
          <cell r="D844">
            <v>191</v>
          </cell>
          <cell r="G844">
            <v>2873.94</v>
          </cell>
        </row>
        <row r="845">
          <cell r="D845">
            <v>4</v>
          </cell>
          <cell r="G845">
            <v>2970.49999999999</v>
          </cell>
        </row>
        <row r="846">
          <cell r="D846">
            <v>129</v>
          </cell>
          <cell r="G846">
            <v>3981.5799999999899</v>
          </cell>
        </row>
        <row r="847">
          <cell r="D847">
            <v>159</v>
          </cell>
          <cell r="G847">
            <v>1764.94</v>
          </cell>
        </row>
        <row r="848">
          <cell r="D848">
            <v>141</v>
          </cell>
          <cell r="G848">
            <v>2888.96</v>
          </cell>
        </row>
        <row r="849">
          <cell r="D849">
            <v>149</v>
          </cell>
          <cell r="G849">
            <v>2594.5699999999902</v>
          </cell>
        </row>
        <row r="850">
          <cell r="D850">
            <v>159</v>
          </cell>
          <cell r="G850">
            <v>1764.94</v>
          </cell>
        </row>
        <row r="851">
          <cell r="D851">
            <v>77</v>
          </cell>
          <cell r="G851">
            <v>2285.7599999999902</v>
          </cell>
        </row>
        <row r="852">
          <cell r="D852">
            <v>175</v>
          </cell>
          <cell r="G852">
            <v>2284.36</v>
          </cell>
        </row>
        <row r="853">
          <cell r="D853">
            <v>180</v>
          </cell>
          <cell r="G853">
            <v>2710.77</v>
          </cell>
        </row>
        <row r="854">
          <cell r="D854">
            <v>9</v>
          </cell>
          <cell r="G854">
            <v>2771.7</v>
          </cell>
        </row>
        <row r="855">
          <cell r="D855">
            <v>18</v>
          </cell>
          <cell r="G855">
            <v>3225.02</v>
          </cell>
        </row>
        <row r="856">
          <cell r="D856">
            <v>173</v>
          </cell>
          <cell r="G856">
            <v>3127.77</v>
          </cell>
        </row>
        <row r="857">
          <cell r="D857">
            <v>87</v>
          </cell>
          <cell r="G857">
            <v>3121.9099999999899</v>
          </cell>
        </row>
        <row r="858">
          <cell r="D858">
            <v>113</v>
          </cell>
          <cell r="G858">
            <v>2622.93</v>
          </cell>
        </row>
        <row r="859">
          <cell r="D859">
            <v>182</v>
          </cell>
          <cell r="G859">
            <v>2271.7600000000002</v>
          </cell>
        </row>
        <row r="860">
          <cell r="D860">
            <v>99</v>
          </cell>
          <cell r="G860">
            <v>2845.08</v>
          </cell>
        </row>
        <row r="861">
          <cell r="D861">
            <v>63</v>
          </cell>
          <cell r="G861">
            <v>2982.45</v>
          </cell>
        </row>
        <row r="862">
          <cell r="D862">
            <v>17</v>
          </cell>
          <cell r="G862">
            <v>2546.1799999999998</v>
          </cell>
        </row>
        <row r="863">
          <cell r="D863">
            <v>25</v>
          </cell>
          <cell r="G863">
            <v>1963.25</v>
          </cell>
        </row>
        <row r="864">
          <cell r="D864">
            <v>151</v>
          </cell>
          <cell r="G864">
            <v>4000.7999999999902</v>
          </cell>
        </row>
        <row r="865">
          <cell r="D865">
            <v>160</v>
          </cell>
          <cell r="G865">
            <v>2700.9699999999898</v>
          </cell>
        </row>
        <row r="866">
          <cell r="D866">
            <v>157</v>
          </cell>
          <cell r="G866">
            <v>3052.95</v>
          </cell>
        </row>
        <row r="867">
          <cell r="D867">
            <v>179</v>
          </cell>
          <cell r="G867">
            <v>2800.08</v>
          </cell>
        </row>
        <row r="868">
          <cell r="D868">
            <v>4</v>
          </cell>
          <cell r="G868">
            <v>2970.49999999999</v>
          </cell>
        </row>
        <row r="869">
          <cell r="D869">
            <v>164</v>
          </cell>
          <cell r="G869">
            <v>3193.3999999999901</v>
          </cell>
        </row>
        <row r="870">
          <cell r="D870">
            <v>19</v>
          </cell>
          <cell r="G870">
            <v>1747.4299999999901</v>
          </cell>
        </row>
        <row r="871">
          <cell r="D871">
            <v>25</v>
          </cell>
          <cell r="G871">
            <v>1963.25</v>
          </cell>
        </row>
        <row r="872">
          <cell r="D872">
            <v>121</v>
          </cell>
          <cell r="G872">
            <v>2061.75</v>
          </cell>
        </row>
        <row r="873">
          <cell r="D873">
            <v>7</v>
          </cell>
          <cell r="G873">
            <v>2981.51999999999</v>
          </cell>
        </row>
        <row r="874">
          <cell r="D874">
            <v>147</v>
          </cell>
          <cell r="G874">
            <v>3101.0099999999902</v>
          </cell>
        </row>
        <row r="875">
          <cell r="D875">
            <v>112</v>
          </cell>
          <cell r="G875">
            <v>2059.8399999999901</v>
          </cell>
        </row>
        <row r="876">
          <cell r="D876">
            <v>14</v>
          </cell>
          <cell r="G876">
            <v>2710.45999999999</v>
          </cell>
        </row>
        <row r="877">
          <cell r="D877">
            <v>96</v>
          </cell>
          <cell r="G877">
            <v>2070.72999999999</v>
          </cell>
        </row>
        <row r="878">
          <cell r="D878">
            <v>160</v>
          </cell>
          <cell r="G878">
            <v>2700.9699999999898</v>
          </cell>
        </row>
        <row r="879">
          <cell r="D879">
            <v>13</v>
          </cell>
          <cell r="G879">
            <v>2749.72999999999</v>
          </cell>
        </row>
        <row r="880">
          <cell r="D880">
            <v>129</v>
          </cell>
          <cell r="G880">
            <v>3981.5799999999899</v>
          </cell>
        </row>
        <row r="881">
          <cell r="D881">
            <v>5</v>
          </cell>
          <cell r="G881">
            <v>2727.48</v>
          </cell>
        </row>
        <row r="882">
          <cell r="D882">
            <v>115</v>
          </cell>
          <cell r="G882">
            <v>2760.23</v>
          </cell>
        </row>
        <row r="883">
          <cell r="D883">
            <v>160</v>
          </cell>
          <cell r="G883">
            <v>2700.9699999999898</v>
          </cell>
        </row>
        <row r="884">
          <cell r="D884">
            <v>111</v>
          </cell>
          <cell r="G884">
            <v>1920.94999999999</v>
          </cell>
        </row>
        <row r="885">
          <cell r="D885">
            <v>24</v>
          </cell>
          <cell r="G885">
            <v>2885.92</v>
          </cell>
        </row>
        <row r="886">
          <cell r="D886">
            <v>132</v>
          </cell>
          <cell r="G886">
            <v>3104.14</v>
          </cell>
        </row>
        <row r="887">
          <cell r="D887">
            <v>165</v>
          </cell>
          <cell r="G887">
            <v>2562.04</v>
          </cell>
        </row>
        <row r="888">
          <cell r="D888">
            <v>175</v>
          </cell>
          <cell r="G888">
            <v>2284.36</v>
          </cell>
        </row>
        <row r="889">
          <cell r="D889">
            <v>110</v>
          </cell>
          <cell r="G889">
            <v>2404.04</v>
          </cell>
        </row>
        <row r="890">
          <cell r="D890">
            <v>29</v>
          </cell>
          <cell r="G890">
            <v>3063.5699999999902</v>
          </cell>
        </row>
        <row r="891">
          <cell r="D891">
            <v>10</v>
          </cell>
          <cell r="G891">
            <v>1183</v>
          </cell>
        </row>
        <row r="892">
          <cell r="D892">
            <v>164</v>
          </cell>
          <cell r="G892">
            <v>3193.3999999999901</v>
          </cell>
        </row>
        <row r="893">
          <cell r="D893">
            <v>124</v>
          </cell>
          <cell r="G893">
            <v>3331.35</v>
          </cell>
        </row>
        <row r="894">
          <cell r="D894">
            <v>53</v>
          </cell>
          <cell r="G894">
            <v>2456.64</v>
          </cell>
        </row>
        <row r="895">
          <cell r="D895">
            <v>53</v>
          </cell>
          <cell r="G895">
            <v>2456.64</v>
          </cell>
        </row>
        <row r="896">
          <cell r="D896">
            <v>171</v>
          </cell>
          <cell r="G896">
            <v>3485.06</v>
          </cell>
        </row>
        <row r="897">
          <cell r="D897">
            <v>174</v>
          </cell>
          <cell r="G897">
            <v>3536.94</v>
          </cell>
        </row>
        <row r="898">
          <cell r="D898">
            <v>112</v>
          </cell>
          <cell r="G898">
            <v>2059.8399999999901</v>
          </cell>
        </row>
        <row r="899">
          <cell r="D899">
            <v>61</v>
          </cell>
          <cell r="G899">
            <v>2928.83</v>
          </cell>
        </row>
        <row r="900">
          <cell r="D900">
            <v>26</v>
          </cell>
          <cell r="G900">
            <v>2606.6099999999901</v>
          </cell>
        </row>
        <row r="901">
          <cell r="D901">
            <v>2</v>
          </cell>
          <cell r="G901">
            <v>3017.95</v>
          </cell>
        </row>
        <row r="902">
          <cell r="D902">
            <v>102</v>
          </cell>
          <cell r="G902">
            <v>3813.69</v>
          </cell>
        </row>
        <row r="903">
          <cell r="D903">
            <v>180</v>
          </cell>
          <cell r="G903">
            <v>2710.77</v>
          </cell>
        </row>
        <row r="904">
          <cell r="D904">
            <v>184</v>
          </cell>
          <cell r="G904">
            <v>2442.0100000000002</v>
          </cell>
        </row>
        <row r="905">
          <cell r="D905">
            <v>136</v>
          </cell>
          <cell r="G905">
            <v>2856.3799999999901</v>
          </cell>
        </row>
        <row r="906">
          <cell r="D906">
            <v>93</v>
          </cell>
          <cell r="G906">
            <v>2470.89</v>
          </cell>
        </row>
        <row r="907">
          <cell r="D907">
            <v>54</v>
          </cell>
          <cell r="G907">
            <v>2839.4099999999899</v>
          </cell>
        </row>
        <row r="908">
          <cell r="D908">
            <v>141</v>
          </cell>
          <cell r="G908">
            <v>2888.96</v>
          </cell>
        </row>
        <row r="909">
          <cell r="D909">
            <v>90</v>
          </cell>
          <cell r="G909">
            <v>3210.29</v>
          </cell>
        </row>
        <row r="910">
          <cell r="D910">
            <v>187</v>
          </cell>
          <cell r="G910">
            <v>2831.08</v>
          </cell>
        </row>
        <row r="911">
          <cell r="D911">
            <v>140</v>
          </cell>
          <cell r="G911">
            <v>1907.5999999999899</v>
          </cell>
        </row>
        <row r="912">
          <cell r="D912">
            <v>114</v>
          </cell>
          <cell r="G912">
            <v>2891.3199999999902</v>
          </cell>
        </row>
        <row r="913">
          <cell r="D913">
            <v>68</v>
          </cell>
          <cell r="G913">
            <v>2286.5299999999902</v>
          </cell>
        </row>
        <row r="914">
          <cell r="D914">
            <v>183</v>
          </cell>
          <cell r="G914">
            <v>2236.1199999999899</v>
          </cell>
        </row>
        <row r="915">
          <cell r="D915">
            <v>60</v>
          </cell>
          <cell r="G915">
            <v>1042.27</v>
          </cell>
        </row>
        <row r="916">
          <cell r="D916">
            <v>164</v>
          </cell>
          <cell r="G916">
            <v>3193.3999999999901</v>
          </cell>
        </row>
        <row r="917">
          <cell r="D917">
            <v>19</v>
          </cell>
          <cell r="G917">
            <v>1747.4299999999901</v>
          </cell>
        </row>
        <row r="918">
          <cell r="D918">
            <v>140</v>
          </cell>
          <cell r="G918">
            <v>1907.5999999999899</v>
          </cell>
        </row>
        <row r="919">
          <cell r="D919">
            <v>127</v>
          </cell>
          <cell r="G919">
            <v>2404.2599999999902</v>
          </cell>
        </row>
        <row r="920">
          <cell r="D920">
            <v>96</v>
          </cell>
          <cell r="G920">
            <v>2070.72999999999</v>
          </cell>
        </row>
        <row r="921">
          <cell r="D921">
            <v>116</v>
          </cell>
          <cell r="G921">
            <v>3700.99</v>
          </cell>
        </row>
        <row r="922">
          <cell r="D922">
            <v>83</v>
          </cell>
          <cell r="G922">
            <v>2399.3200000000002</v>
          </cell>
        </row>
        <row r="923">
          <cell r="D923">
            <v>31</v>
          </cell>
          <cell r="G923">
            <v>3095.33</v>
          </cell>
        </row>
        <row r="924">
          <cell r="D924">
            <v>109</v>
          </cell>
          <cell r="G924">
            <v>3385.06</v>
          </cell>
        </row>
        <row r="925">
          <cell r="D925">
            <v>120</v>
          </cell>
          <cell r="G925">
            <v>2565.61</v>
          </cell>
        </row>
        <row r="926">
          <cell r="D926">
            <v>29</v>
          </cell>
          <cell r="G926">
            <v>3063.5699999999902</v>
          </cell>
        </row>
        <row r="927">
          <cell r="D927">
            <v>143</v>
          </cell>
          <cell r="G927">
            <v>2571.33</v>
          </cell>
        </row>
        <row r="928">
          <cell r="D928">
            <v>194</v>
          </cell>
          <cell r="G928">
            <v>2486.1999999999898</v>
          </cell>
        </row>
        <row r="929">
          <cell r="D929">
            <v>36</v>
          </cell>
          <cell r="G929">
            <v>2310.81</v>
          </cell>
        </row>
        <row r="930">
          <cell r="D930">
            <v>170</v>
          </cell>
          <cell r="G930">
            <v>2340.7799999999902</v>
          </cell>
        </row>
        <row r="931">
          <cell r="D931">
            <v>145</v>
          </cell>
          <cell r="G931">
            <v>2073.5499999999902</v>
          </cell>
        </row>
        <row r="932">
          <cell r="D932">
            <v>49</v>
          </cell>
          <cell r="G932">
            <v>2693.59</v>
          </cell>
        </row>
        <row r="933">
          <cell r="D933">
            <v>170</v>
          </cell>
          <cell r="G933">
            <v>2340.7799999999902</v>
          </cell>
        </row>
        <row r="934">
          <cell r="D934">
            <v>77</v>
          </cell>
          <cell r="G934">
            <v>2285.7599999999902</v>
          </cell>
        </row>
        <row r="935">
          <cell r="D935">
            <v>162</v>
          </cell>
          <cell r="G935">
            <v>2190.64</v>
          </cell>
        </row>
        <row r="936">
          <cell r="D936">
            <v>89</v>
          </cell>
          <cell r="G936">
            <v>3800.56</v>
          </cell>
        </row>
        <row r="937">
          <cell r="D937">
            <v>183</v>
          </cell>
          <cell r="G937">
            <v>2236.1199999999899</v>
          </cell>
        </row>
        <row r="938">
          <cell r="D938">
            <v>18</v>
          </cell>
          <cell r="G938">
            <v>3225.02</v>
          </cell>
        </row>
        <row r="939">
          <cell r="D939">
            <v>14</v>
          </cell>
          <cell r="G939">
            <v>2710.45999999999</v>
          </cell>
        </row>
        <row r="940">
          <cell r="D940">
            <v>136</v>
          </cell>
          <cell r="G940">
            <v>2856.3799999999901</v>
          </cell>
        </row>
        <row r="941">
          <cell r="D941">
            <v>107</v>
          </cell>
          <cell r="G941">
            <v>3859.93</v>
          </cell>
        </row>
        <row r="942">
          <cell r="D942">
            <v>55</v>
          </cell>
          <cell r="G942">
            <v>2500.6099999999901</v>
          </cell>
        </row>
        <row r="943">
          <cell r="D943">
            <v>80</v>
          </cell>
          <cell r="G943">
            <v>3459.09</v>
          </cell>
        </row>
        <row r="944">
          <cell r="D944">
            <v>83</v>
          </cell>
          <cell r="G944">
            <v>2399.3200000000002</v>
          </cell>
        </row>
        <row r="945">
          <cell r="D945">
            <v>12</v>
          </cell>
          <cell r="G945">
            <v>2031.76</v>
          </cell>
        </row>
        <row r="946">
          <cell r="D946">
            <v>179</v>
          </cell>
          <cell r="G946">
            <v>2800.08</v>
          </cell>
        </row>
        <row r="947">
          <cell r="D947">
            <v>81</v>
          </cell>
          <cell r="G947">
            <v>2735.3999999999901</v>
          </cell>
        </row>
        <row r="948">
          <cell r="D948">
            <v>181</v>
          </cell>
          <cell r="G948">
            <v>2605.3199999999902</v>
          </cell>
        </row>
        <row r="949">
          <cell r="D949">
            <v>10</v>
          </cell>
          <cell r="G949">
            <v>1183</v>
          </cell>
        </row>
        <row r="950">
          <cell r="D950">
            <v>120</v>
          </cell>
          <cell r="G950">
            <v>2565.61</v>
          </cell>
        </row>
        <row r="951">
          <cell r="D951">
            <v>44</v>
          </cell>
          <cell r="G951">
            <v>2003.3999999999901</v>
          </cell>
        </row>
        <row r="952">
          <cell r="D952">
            <v>91</v>
          </cell>
          <cell r="G952">
            <v>3648.07</v>
          </cell>
        </row>
        <row r="953">
          <cell r="D953">
            <v>60</v>
          </cell>
          <cell r="G953">
            <v>1042.27</v>
          </cell>
        </row>
        <row r="954">
          <cell r="D954">
            <v>24</v>
          </cell>
          <cell r="G954">
            <v>2885.92</v>
          </cell>
        </row>
        <row r="955">
          <cell r="D955">
            <v>173</v>
          </cell>
          <cell r="G955">
            <v>3127.77</v>
          </cell>
        </row>
        <row r="956">
          <cell r="D956">
            <v>153</v>
          </cell>
          <cell r="G956">
            <v>2648.3899999999899</v>
          </cell>
        </row>
        <row r="957">
          <cell r="D957">
            <v>42</v>
          </cell>
          <cell r="G957">
            <v>2374.1399999999899</v>
          </cell>
        </row>
        <row r="958">
          <cell r="D958">
            <v>136</v>
          </cell>
          <cell r="G958">
            <v>2856.3799999999901</v>
          </cell>
        </row>
        <row r="959">
          <cell r="D959">
            <v>191</v>
          </cell>
          <cell r="G959">
            <v>2873.94</v>
          </cell>
        </row>
        <row r="960">
          <cell r="D960">
            <v>128</v>
          </cell>
          <cell r="G960">
            <v>2183.25</v>
          </cell>
        </row>
        <row r="961">
          <cell r="D961">
            <v>149</v>
          </cell>
          <cell r="G961">
            <v>2594.5699999999902</v>
          </cell>
        </row>
        <row r="962">
          <cell r="D962">
            <v>5</v>
          </cell>
          <cell r="G962">
            <v>2727.48</v>
          </cell>
        </row>
        <row r="963">
          <cell r="D963">
            <v>126</v>
          </cell>
          <cell r="G963">
            <v>2676.98</v>
          </cell>
        </row>
        <row r="964">
          <cell r="D964">
            <v>135</v>
          </cell>
          <cell r="G964">
            <v>2277.89</v>
          </cell>
        </row>
        <row r="965">
          <cell r="D965">
            <v>68</v>
          </cell>
          <cell r="G965">
            <v>2286.5299999999902</v>
          </cell>
        </row>
        <row r="966">
          <cell r="D966">
            <v>95</v>
          </cell>
          <cell r="G966">
            <v>2380.98</v>
          </cell>
        </row>
        <row r="967">
          <cell r="D967">
            <v>102</v>
          </cell>
          <cell r="G967">
            <v>3813.69</v>
          </cell>
        </row>
        <row r="968">
          <cell r="D968">
            <v>81</v>
          </cell>
          <cell r="G968">
            <v>2735.3999999999901</v>
          </cell>
        </row>
        <row r="969">
          <cell r="D969">
            <v>8</v>
          </cell>
          <cell r="G969">
            <v>1768.5999999999899</v>
          </cell>
        </row>
        <row r="970">
          <cell r="D970">
            <v>143</v>
          </cell>
          <cell r="G970">
            <v>2571.33</v>
          </cell>
        </row>
        <row r="971">
          <cell r="D971">
            <v>49</v>
          </cell>
          <cell r="G971">
            <v>2693.59</v>
          </cell>
        </row>
        <row r="972">
          <cell r="D972">
            <v>70</v>
          </cell>
          <cell r="G972">
            <v>2946.5599999999899</v>
          </cell>
        </row>
        <row r="973">
          <cell r="D973">
            <v>26</v>
          </cell>
          <cell r="G973">
            <v>2606.6099999999901</v>
          </cell>
        </row>
        <row r="974">
          <cell r="D974">
            <v>180</v>
          </cell>
          <cell r="G974">
            <v>2710.77</v>
          </cell>
        </row>
        <row r="975">
          <cell r="D975">
            <v>142</v>
          </cell>
          <cell r="G975">
            <v>2866.51</v>
          </cell>
        </row>
        <row r="976">
          <cell r="D976">
            <v>129</v>
          </cell>
          <cell r="G976">
            <v>3981.5799999999899</v>
          </cell>
        </row>
        <row r="977">
          <cell r="D977">
            <v>197</v>
          </cell>
          <cell r="G977">
            <v>1744.83</v>
          </cell>
        </row>
        <row r="978">
          <cell r="D978">
            <v>178</v>
          </cell>
          <cell r="G978">
            <v>2320.21</v>
          </cell>
        </row>
        <row r="979">
          <cell r="D979">
            <v>11</v>
          </cell>
          <cell r="G979">
            <v>2990.45999999999</v>
          </cell>
        </row>
        <row r="980">
          <cell r="D980">
            <v>62</v>
          </cell>
          <cell r="G980">
            <v>2151.78999999999</v>
          </cell>
        </row>
        <row r="981">
          <cell r="D981">
            <v>153</v>
          </cell>
          <cell r="G981">
            <v>2648.3899999999899</v>
          </cell>
        </row>
        <row r="982">
          <cell r="D982">
            <v>102</v>
          </cell>
          <cell r="G982">
            <v>3813.69</v>
          </cell>
        </row>
        <row r="983">
          <cell r="D983">
            <v>96</v>
          </cell>
          <cell r="G983">
            <v>2070.72999999999</v>
          </cell>
        </row>
        <row r="984">
          <cell r="D984">
            <v>45</v>
          </cell>
          <cell r="G984">
            <v>3423.77</v>
          </cell>
        </row>
        <row r="985">
          <cell r="D985">
            <v>117</v>
          </cell>
          <cell r="G985">
            <v>2634.1899999999901</v>
          </cell>
        </row>
        <row r="986">
          <cell r="D986">
            <v>148</v>
          </cell>
          <cell r="G986">
            <v>2738.99</v>
          </cell>
        </row>
        <row r="987">
          <cell r="D987">
            <v>173</v>
          </cell>
          <cell r="G987">
            <v>3127.77</v>
          </cell>
        </row>
        <row r="988">
          <cell r="D988">
            <v>182</v>
          </cell>
          <cell r="G988">
            <v>2271.7600000000002</v>
          </cell>
        </row>
        <row r="989">
          <cell r="D989">
            <v>39</v>
          </cell>
          <cell r="G989">
            <v>3322.9899999999898</v>
          </cell>
        </row>
        <row r="990">
          <cell r="D990">
            <v>177</v>
          </cell>
          <cell r="G990">
            <v>2497.4499999999898</v>
          </cell>
        </row>
        <row r="991">
          <cell r="D991">
            <v>116</v>
          </cell>
          <cell r="G991">
            <v>3700.99</v>
          </cell>
        </row>
        <row r="992">
          <cell r="D992">
            <v>175</v>
          </cell>
          <cell r="G992">
            <v>2284.36</v>
          </cell>
        </row>
        <row r="993">
          <cell r="D993">
            <v>160</v>
          </cell>
          <cell r="G993">
            <v>2700.9699999999898</v>
          </cell>
        </row>
        <row r="994">
          <cell r="D994">
            <v>127</v>
          </cell>
          <cell r="G994">
            <v>2404.2599999999902</v>
          </cell>
        </row>
        <row r="995">
          <cell r="D995">
            <v>86</v>
          </cell>
          <cell r="G995">
            <v>3622.22</v>
          </cell>
        </row>
        <row r="996">
          <cell r="D996">
            <v>13</v>
          </cell>
          <cell r="G996">
            <v>2749.72999999999</v>
          </cell>
        </row>
        <row r="997">
          <cell r="D997">
            <v>124</v>
          </cell>
          <cell r="G997">
            <v>3331.35</v>
          </cell>
        </row>
        <row r="998">
          <cell r="D998">
            <v>181</v>
          </cell>
          <cell r="G998">
            <v>2605.3199999999902</v>
          </cell>
        </row>
        <row r="999">
          <cell r="D999">
            <v>171</v>
          </cell>
          <cell r="G999">
            <v>3485.06</v>
          </cell>
        </row>
        <row r="1000">
          <cell r="D1000">
            <v>147</v>
          </cell>
          <cell r="G1000">
            <v>3101.0099999999902</v>
          </cell>
        </row>
        <row r="1001">
          <cell r="D1001">
            <v>156</v>
          </cell>
          <cell r="G1001">
            <v>2314.1499999999901</v>
          </cell>
        </row>
        <row r="1002">
          <cell r="D1002">
            <v>197</v>
          </cell>
          <cell r="G1002">
            <v>1744.83</v>
          </cell>
        </row>
        <row r="1003">
          <cell r="D1003">
            <v>109</v>
          </cell>
          <cell r="G1003">
            <v>3385.06</v>
          </cell>
        </row>
        <row r="1004">
          <cell r="D1004">
            <v>82</v>
          </cell>
          <cell r="G1004">
            <v>2714.75</v>
          </cell>
        </row>
        <row r="1005">
          <cell r="D1005">
            <v>196</v>
          </cell>
          <cell r="G1005">
            <v>2714.1099999999901</v>
          </cell>
        </row>
        <row r="1006">
          <cell r="D1006">
            <v>174</v>
          </cell>
          <cell r="G1006">
            <v>3536.94</v>
          </cell>
        </row>
        <row r="1007">
          <cell r="D1007">
            <v>129</v>
          </cell>
          <cell r="G1007">
            <v>3981.5799999999899</v>
          </cell>
        </row>
        <row r="1008">
          <cell r="D1008">
            <v>82</v>
          </cell>
          <cell r="G1008">
            <v>2714.75</v>
          </cell>
        </row>
        <row r="1009">
          <cell r="D1009">
            <v>4</v>
          </cell>
          <cell r="G1009">
            <v>2970.49999999999</v>
          </cell>
        </row>
        <row r="1010">
          <cell r="D1010">
            <v>75</v>
          </cell>
          <cell r="G1010">
            <v>2350.7999999999902</v>
          </cell>
        </row>
        <row r="1011">
          <cell r="D1011">
            <v>150</v>
          </cell>
          <cell r="G1011">
            <v>1820.95</v>
          </cell>
        </row>
        <row r="1012">
          <cell r="D1012">
            <v>40</v>
          </cell>
          <cell r="G1012">
            <v>2330.2599999999902</v>
          </cell>
        </row>
        <row r="1013">
          <cell r="D1013">
            <v>84</v>
          </cell>
          <cell r="G1013">
            <v>1766.1699999999901</v>
          </cell>
        </row>
        <row r="1014">
          <cell r="D1014">
            <v>187</v>
          </cell>
          <cell r="G1014">
            <v>2831.08</v>
          </cell>
        </row>
        <row r="1015">
          <cell r="D1015">
            <v>137</v>
          </cell>
          <cell r="G1015">
            <v>3001.57</v>
          </cell>
        </row>
        <row r="1016">
          <cell r="D1016">
            <v>175</v>
          </cell>
          <cell r="G1016">
            <v>2284.36</v>
          </cell>
        </row>
        <row r="1017">
          <cell r="D1017">
            <v>65</v>
          </cell>
          <cell r="G1017">
            <v>2807.0899999999901</v>
          </cell>
        </row>
        <row r="1018">
          <cell r="D1018">
            <v>192</v>
          </cell>
          <cell r="G1018">
            <v>2044.01999999999</v>
          </cell>
        </row>
        <row r="1019">
          <cell r="D1019">
            <v>186</v>
          </cell>
          <cell r="G1019">
            <v>2509.77</v>
          </cell>
        </row>
        <row r="1020">
          <cell r="D1020">
            <v>151</v>
          </cell>
          <cell r="G1020">
            <v>4000.7999999999902</v>
          </cell>
        </row>
        <row r="1021">
          <cell r="D1021">
            <v>119</v>
          </cell>
          <cell r="G1021">
            <v>2612.5</v>
          </cell>
        </row>
        <row r="1022">
          <cell r="D1022">
            <v>59</v>
          </cell>
          <cell r="G1022">
            <v>2942.33</v>
          </cell>
        </row>
        <row r="1023">
          <cell r="D1023">
            <v>143</v>
          </cell>
          <cell r="G1023">
            <v>2571.33</v>
          </cell>
        </row>
        <row r="1024">
          <cell r="D1024">
            <v>107</v>
          </cell>
          <cell r="G1024">
            <v>3859.93</v>
          </cell>
        </row>
        <row r="1025">
          <cell r="D1025">
            <v>190</v>
          </cell>
          <cell r="G1025">
            <v>3084.26999999999</v>
          </cell>
        </row>
        <row r="1026">
          <cell r="D1026">
            <v>120</v>
          </cell>
          <cell r="G1026">
            <v>2565.61</v>
          </cell>
        </row>
        <row r="1027">
          <cell r="D1027">
            <v>137</v>
          </cell>
          <cell r="G1027">
            <v>3001.57</v>
          </cell>
        </row>
        <row r="1028">
          <cell r="D1028">
            <v>30</v>
          </cell>
          <cell r="G1028">
            <v>1444.25999999999</v>
          </cell>
        </row>
        <row r="1029">
          <cell r="D1029">
            <v>103</v>
          </cell>
          <cell r="G1029">
            <v>2155.51999999999</v>
          </cell>
        </row>
        <row r="1030">
          <cell r="D1030">
            <v>28</v>
          </cell>
          <cell r="G1030">
            <v>1731.43</v>
          </cell>
        </row>
        <row r="1031">
          <cell r="D1031">
            <v>29</v>
          </cell>
          <cell r="G1031">
            <v>3063.5699999999902</v>
          </cell>
        </row>
        <row r="1032">
          <cell r="D1032">
            <v>102</v>
          </cell>
          <cell r="G1032">
            <v>3813.69</v>
          </cell>
        </row>
        <row r="1033">
          <cell r="D1033">
            <v>154</v>
          </cell>
          <cell r="G1033">
            <v>1976.4399999999901</v>
          </cell>
        </row>
        <row r="1034">
          <cell r="D1034">
            <v>67</v>
          </cell>
          <cell r="G1034">
            <v>2962.03</v>
          </cell>
        </row>
        <row r="1035">
          <cell r="D1035">
            <v>170</v>
          </cell>
          <cell r="G1035">
            <v>2340.7799999999902</v>
          </cell>
        </row>
        <row r="1036">
          <cell r="D1036">
            <v>179</v>
          </cell>
          <cell r="G1036">
            <v>2800.08</v>
          </cell>
        </row>
        <row r="1037">
          <cell r="D1037">
            <v>156</v>
          </cell>
          <cell r="G1037">
            <v>2314.1499999999901</v>
          </cell>
        </row>
        <row r="1038">
          <cell r="D1038">
            <v>61</v>
          </cell>
          <cell r="G1038">
            <v>2928.83</v>
          </cell>
        </row>
        <row r="1039">
          <cell r="D1039">
            <v>32</v>
          </cell>
          <cell r="G1039">
            <v>3062.03999999999</v>
          </cell>
        </row>
        <row r="1040">
          <cell r="D1040">
            <v>192</v>
          </cell>
          <cell r="G1040">
            <v>2044.01999999999</v>
          </cell>
        </row>
        <row r="1041">
          <cell r="D1041">
            <v>17</v>
          </cell>
          <cell r="G1041">
            <v>2546.1799999999998</v>
          </cell>
        </row>
        <row r="1042">
          <cell r="D1042">
            <v>198</v>
          </cell>
          <cell r="G1042">
            <v>2726.7799999999902</v>
          </cell>
        </row>
        <row r="1043">
          <cell r="D1043">
            <v>167</v>
          </cell>
          <cell r="G1043">
            <v>2609.11</v>
          </cell>
        </row>
        <row r="1044">
          <cell r="D1044">
            <v>152</v>
          </cell>
          <cell r="G1044">
            <v>3049.8199999999902</v>
          </cell>
        </row>
        <row r="1045">
          <cell r="D1045">
            <v>47</v>
          </cell>
          <cell r="G1045">
            <v>1836.15</v>
          </cell>
        </row>
        <row r="1046">
          <cell r="D1046">
            <v>192</v>
          </cell>
          <cell r="G1046">
            <v>2044.01999999999</v>
          </cell>
        </row>
        <row r="1047">
          <cell r="D1047">
            <v>71</v>
          </cell>
          <cell r="G1047">
            <v>3426.6699999999901</v>
          </cell>
        </row>
        <row r="1048">
          <cell r="D1048">
            <v>121</v>
          </cell>
          <cell r="G1048">
            <v>2061.75</v>
          </cell>
        </row>
        <row r="1049">
          <cell r="D1049">
            <v>188</v>
          </cell>
          <cell r="G1049">
            <v>2797.5499999999902</v>
          </cell>
        </row>
        <row r="1050">
          <cell r="D1050">
            <v>187</v>
          </cell>
          <cell r="G1050">
            <v>2831.08</v>
          </cell>
        </row>
        <row r="1051">
          <cell r="D1051">
            <v>110</v>
          </cell>
          <cell r="G1051">
            <v>2404.04</v>
          </cell>
        </row>
        <row r="1052">
          <cell r="D1052">
            <v>2</v>
          </cell>
          <cell r="G1052">
            <v>3017.95</v>
          </cell>
        </row>
        <row r="1053">
          <cell r="D1053">
            <v>145</v>
          </cell>
          <cell r="G1053">
            <v>2073.5499999999902</v>
          </cell>
        </row>
        <row r="1054">
          <cell r="D1054">
            <v>161</v>
          </cell>
          <cell r="G1054">
            <v>2630.04</v>
          </cell>
        </row>
        <row r="1055">
          <cell r="D1055">
            <v>76</v>
          </cell>
          <cell r="G1055">
            <v>2110.5</v>
          </cell>
        </row>
        <row r="1056">
          <cell r="D1056">
            <v>35</v>
          </cell>
          <cell r="G1056">
            <v>3303.7</v>
          </cell>
        </row>
        <row r="1057">
          <cell r="D1057">
            <v>137</v>
          </cell>
          <cell r="G1057">
            <v>3001.57</v>
          </cell>
        </row>
        <row r="1058">
          <cell r="D1058">
            <v>180</v>
          </cell>
          <cell r="G1058">
            <v>2710.77</v>
          </cell>
        </row>
        <row r="1059">
          <cell r="D1059">
            <v>55</v>
          </cell>
          <cell r="G1059">
            <v>2500.6099999999901</v>
          </cell>
        </row>
        <row r="1060">
          <cell r="D1060">
            <v>143</v>
          </cell>
          <cell r="G1060">
            <v>2571.33</v>
          </cell>
        </row>
        <row r="1061">
          <cell r="D1061">
            <v>73</v>
          </cell>
          <cell r="G1061">
            <v>2067.75</v>
          </cell>
        </row>
        <row r="1062">
          <cell r="D1062">
            <v>115</v>
          </cell>
          <cell r="G1062">
            <v>2760.23</v>
          </cell>
        </row>
        <row r="1063">
          <cell r="D1063">
            <v>169</v>
          </cell>
          <cell r="G1063">
            <v>2720.42</v>
          </cell>
        </row>
        <row r="1064">
          <cell r="D1064">
            <v>16</v>
          </cell>
          <cell r="G1064">
            <v>3561.98</v>
          </cell>
        </row>
        <row r="1065">
          <cell r="D1065">
            <v>4</v>
          </cell>
          <cell r="G1065">
            <v>2970.49999999999</v>
          </cell>
        </row>
        <row r="1066">
          <cell r="D1066">
            <v>171</v>
          </cell>
          <cell r="G1066">
            <v>3485.06</v>
          </cell>
        </row>
        <row r="1067">
          <cell r="D1067">
            <v>80</v>
          </cell>
          <cell r="G1067">
            <v>3459.09</v>
          </cell>
        </row>
        <row r="1068">
          <cell r="D1068">
            <v>155</v>
          </cell>
          <cell r="G1068">
            <v>2346.25</v>
          </cell>
        </row>
        <row r="1069">
          <cell r="D1069">
            <v>28</v>
          </cell>
          <cell r="G1069">
            <v>1731.43</v>
          </cell>
        </row>
        <row r="1070">
          <cell r="D1070">
            <v>72</v>
          </cell>
          <cell r="G1070">
            <v>2365.24999999999</v>
          </cell>
        </row>
        <row r="1071">
          <cell r="D1071">
            <v>170</v>
          </cell>
          <cell r="G1071">
            <v>2340.7799999999902</v>
          </cell>
        </row>
        <row r="1072">
          <cell r="D1072">
            <v>100</v>
          </cell>
          <cell r="G1072">
            <v>3062.92</v>
          </cell>
        </row>
        <row r="1073">
          <cell r="D1073">
            <v>147</v>
          </cell>
          <cell r="G1073">
            <v>3101.0099999999902</v>
          </cell>
        </row>
        <row r="1074">
          <cell r="D1074">
            <v>146</v>
          </cell>
          <cell r="G1074">
            <v>2817.9299999999898</v>
          </cell>
        </row>
        <row r="1075">
          <cell r="D1075">
            <v>150</v>
          </cell>
          <cell r="G1075">
            <v>1820.95</v>
          </cell>
        </row>
        <row r="1076">
          <cell r="D1076">
            <v>17</v>
          </cell>
          <cell r="G1076">
            <v>2546.1799999999998</v>
          </cell>
        </row>
        <row r="1077">
          <cell r="D1077">
            <v>130</v>
          </cell>
          <cell r="G1077">
            <v>2503.4299999999998</v>
          </cell>
        </row>
        <row r="1078">
          <cell r="D1078">
            <v>189</v>
          </cell>
          <cell r="G1078">
            <v>3063.68</v>
          </cell>
        </row>
        <row r="1079">
          <cell r="D1079">
            <v>91</v>
          </cell>
          <cell r="G1079">
            <v>3648.07</v>
          </cell>
        </row>
        <row r="1080">
          <cell r="D1080">
            <v>146</v>
          </cell>
          <cell r="G1080">
            <v>2817.9299999999898</v>
          </cell>
        </row>
        <row r="1081">
          <cell r="D1081">
            <v>12</v>
          </cell>
          <cell r="G1081">
            <v>2031.76</v>
          </cell>
        </row>
        <row r="1082">
          <cell r="D1082">
            <v>106</v>
          </cell>
          <cell r="G1082">
            <v>2859.99999999999</v>
          </cell>
        </row>
        <row r="1083">
          <cell r="D1083">
            <v>135</v>
          </cell>
          <cell r="G1083">
            <v>2277.89</v>
          </cell>
        </row>
        <row r="1084">
          <cell r="D1084">
            <v>71</v>
          </cell>
          <cell r="G1084">
            <v>3426.6699999999901</v>
          </cell>
        </row>
        <row r="1085">
          <cell r="D1085">
            <v>127</v>
          </cell>
          <cell r="G1085">
            <v>2404.2599999999902</v>
          </cell>
        </row>
        <row r="1086">
          <cell r="D1086">
            <v>81</v>
          </cell>
          <cell r="G1086">
            <v>2735.3999999999901</v>
          </cell>
        </row>
        <row r="1087">
          <cell r="D1087">
            <v>58</v>
          </cell>
          <cell r="G1087">
            <v>2980.8799999999901</v>
          </cell>
        </row>
        <row r="1088">
          <cell r="D1088">
            <v>18</v>
          </cell>
          <cell r="G1088">
            <v>3225.02</v>
          </cell>
        </row>
        <row r="1089">
          <cell r="D1089">
            <v>130</v>
          </cell>
          <cell r="G1089">
            <v>2503.4299999999998</v>
          </cell>
        </row>
        <row r="1090">
          <cell r="D1090">
            <v>131</v>
          </cell>
          <cell r="G1090">
            <v>2850.7</v>
          </cell>
        </row>
        <row r="1091">
          <cell r="D1091">
            <v>13</v>
          </cell>
          <cell r="G1091">
            <v>2749.72999999999</v>
          </cell>
        </row>
        <row r="1092">
          <cell r="D1092">
            <v>31</v>
          </cell>
          <cell r="G1092">
            <v>3095.33</v>
          </cell>
        </row>
        <row r="1093">
          <cell r="D1093">
            <v>48</v>
          </cell>
          <cell r="G1093">
            <v>2563.6099999999901</v>
          </cell>
        </row>
        <row r="1094">
          <cell r="D1094">
            <v>63</v>
          </cell>
          <cell r="G1094">
            <v>2982.45</v>
          </cell>
        </row>
        <row r="1095">
          <cell r="D1095">
            <v>6</v>
          </cell>
          <cell r="G1095">
            <v>2272.54</v>
          </cell>
        </row>
        <row r="1096">
          <cell r="D1096">
            <v>9</v>
          </cell>
          <cell r="G1096">
            <v>2771.7</v>
          </cell>
        </row>
        <row r="1097">
          <cell r="D1097">
            <v>175</v>
          </cell>
          <cell r="G1097">
            <v>2284.36</v>
          </cell>
        </row>
        <row r="1098">
          <cell r="D1098">
            <v>178</v>
          </cell>
          <cell r="G1098">
            <v>2320.21</v>
          </cell>
        </row>
        <row r="1099">
          <cell r="D1099">
            <v>186</v>
          </cell>
          <cell r="G1099">
            <v>2509.77</v>
          </cell>
        </row>
        <row r="1100">
          <cell r="D1100">
            <v>31</v>
          </cell>
          <cell r="G1100">
            <v>3095.33</v>
          </cell>
        </row>
        <row r="1101">
          <cell r="D1101">
            <v>126</v>
          </cell>
          <cell r="G1101">
            <v>2676.98</v>
          </cell>
        </row>
        <row r="1102">
          <cell r="D1102">
            <v>48</v>
          </cell>
          <cell r="G1102">
            <v>2563.6099999999901</v>
          </cell>
        </row>
        <row r="1103">
          <cell r="D1103">
            <v>88</v>
          </cell>
          <cell r="G1103">
            <v>2659.22</v>
          </cell>
        </row>
        <row r="1104">
          <cell r="D1104">
            <v>147</v>
          </cell>
          <cell r="G1104">
            <v>3101.0099999999902</v>
          </cell>
        </row>
        <row r="1105">
          <cell r="D1105">
            <v>63</v>
          </cell>
          <cell r="G1105">
            <v>2982.45</v>
          </cell>
        </row>
        <row r="1106">
          <cell r="D1106">
            <v>50</v>
          </cell>
          <cell r="G1106">
            <v>2266.8799999999901</v>
          </cell>
        </row>
        <row r="1107">
          <cell r="D1107">
            <v>33</v>
          </cell>
          <cell r="G1107">
            <v>2041.21999999999</v>
          </cell>
        </row>
        <row r="1108">
          <cell r="D1108">
            <v>50</v>
          </cell>
          <cell r="G1108">
            <v>2266.8799999999901</v>
          </cell>
        </row>
        <row r="1109">
          <cell r="D1109">
            <v>44</v>
          </cell>
          <cell r="G1109">
            <v>2003.3999999999901</v>
          </cell>
        </row>
        <row r="1110">
          <cell r="D1110">
            <v>101</v>
          </cell>
          <cell r="G1110">
            <v>2561.19</v>
          </cell>
        </row>
        <row r="1111">
          <cell r="D1111">
            <v>114</v>
          </cell>
          <cell r="G1111">
            <v>2891.3199999999902</v>
          </cell>
        </row>
        <row r="1112">
          <cell r="D1112">
            <v>151</v>
          </cell>
          <cell r="G1112">
            <v>4000.7999999999902</v>
          </cell>
        </row>
        <row r="1113">
          <cell r="D1113">
            <v>71</v>
          </cell>
          <cell r="G1113">
            <v>3426.6699999999901</v>
          </cell>
        </row>
        <row r="1114">
          <cell r="D1114">
            <v>177</v>
          </cell>
          <cell r="G1114">
            <v>2497.4499999999898</v>
          </cell>
        </row>
        <row r="1115">
          <cell r="D1115">
            <v>153</v>
          </cell>
          <cell r="G1115">
            <v>2648.3899999999899</v>
          </cell>
        </row>
        <row r="1116">
          <cell r="D1116">
            <v>185</v>
          </cell>
          <cell r="G1116">
            <v>2395.81</v>
          </cell>
        </row>
        <row r="1117">
          <cell r="D1117">
            <v>154</v>
          </cell>
          <cell r="G1117">
            <v>1976.4399999999901</v>
          </cell>
        </row>
        <row r="1118">
          <cell r="D1118">
            <v>93</v>
          </cell>
          <cell r="G1118">
            <v>2470.89</v>
          </cell>
        </row>
        <row r="1119">
          <cell r="D1119">
            <v>199</v>
          </cell>
          <cell r="G1119">
            <v>2795.3799999999901</v>
          </cell>
        </row>
        <row r="1120">
          <cell r="D1120">
            <v>106</v>
          </cell>
          <cell r="G1120">
            <v>2859.99999999999</v>
          </cell>
        </row>
        <row r="1121">
          <cell r="D1121">
            <v>144</v>
          </cell>
          <cell r="G1121">
            <v>2504.1999999999998</v>
          </cell>
        </row>
        <row r="1122">
          <cell r="D1122">
            <v>53</v>
          </cell>
          <cell r="G1122">
            <v>2456.64</v>
          </cell>
        </row>
        <row r="1123">
          <cell r="D1123">
            <v>103</v>
          </cell>
          <cell r="G1123">
            <v>2155.51999999999</v>
          </cell>
        </row>
        <row r="1124">
          <cell r="D1124">
            <v>116</v>
          </cell>
          <cell r="G1124">
            <v>3700.99</v>
          </cell>
        </row>
        <row r="1125">
          <cell r="D1125">
            <v>188</v>
          </cell>
          <cell r="G1125">
            <v>2797.5499999999902</v>
          </cell>
        </row>
        <row r="1126">
          <cell r="D1126">
            <v>23</v>
          </cell>
          <cell r="G1126">
            <v>2834.16</v>
          </cell>
        </row>
        <row r="1127">
          <cell r="D1127">
            <v>164</v>
          </cell>
          <cell r="G1127">
            <v>3193.3999999999901</v>
          </cell>
        </row>
        <row r="1128">
          <cell r="D1128">
            <v>122</v>
          </cell>
          <cell r="G1128">
            <v>2615.06</v>
          </cell>
        </row>
        <row r="1129">
          <cell r="D1129">
            <v>5</v>
          </cell>
          <cell r="G1129">
            <v>2727.48</v>
          </cell>
        </row>
        <row r="1130">
          <cell r="D1130">
            <v>199</v>
          </cell>
          <cell r="G1130">
            <v>2795.3799999999901</v>
          </cell>
        </row>
        <row r="1131">
          <cell r="D1131">
            <v>89</v>
          </cell>
          <cell r="G1131">
            <v>3800.56</v>
          </cell>
        </row>
        <row r="1132">
          <cell r="D1132">
            <v>200</v>
          </cell>
          <cell r="G1132">
            <v>3156.95</v>
          </cell>
        </row>
        <row r="1133">
          <cell r="D1133">
            <v>18</v>
          </cell>
          <cell r="G1133">
            <v>3225.02</v>
          </cell>
        </row>
        <row r="1134">
          <cell r="D1134">
            <v>57</v>
          </cell>
          <cell r="G1134">
            <v>2802.5999999999899</v>
          </cell>
        </row>
        <row r="1135">
          <cell r="D1135">
            <v>42</v>
          </cell>
          <cell r="G1135">
            <v>2374.1399999999899</v>
          </cell>
        </row>
        <row r="1136">
          <cell r="D1136">
            <v>167</v>
          </cell>
          <cell r="G1136">
            <v>2609.11</v>
          </cell>
        </row>
        <row r="1137">
          <cell r="D1137">
            <v>135</v>
          </cell>
          <cell r="G1137">
            <v>2277.89</v>
          </cell>
        </row>
        <row r="1138">
          <cell r="D1138">
            <v>45</v>
          </cell>
          <cell r="G1138">
            <v>3423.77</v>
          </cell>
        </row>
        <row r="1139">
          <cell r="D1139">
            <v>195</v>
          </cell>
          <cell r="G1139">
            <v>2592.77</v>
          </cell>
        </row>
        <row r="1140">
          <cell r="D1140">
            <v>126</v>
          </cell>
          <cell r="G1140">
            <v>2676.98</v>
          </cell>
        </row>
        <row r="1141">
          <cell r="D1141">
            <v>54</v>
          </cell>
          <cell r="G1141">
            <v>2839.4099999999899</v>
          </cell>
        </row>
        <row r="1142">
          <cell r="D1142">
            <v>35</v>
          </cell>
          <cell r="G1142">
            <v>3303.7</v>
          </cell>
        </row>
        <row r="1143">
          <cell r="D1143">
            <v>188</v>
          </cell>
          <cell r="G1143">
            <v>2797.5499999999902</v>
          </cell>
        </row>
        <row r="1144">
          <cell r="D1144">
            <v>78</v>
          </cell>
          <cell r="G1144">
            <v>3396.95</v>
          </cell>
        </row>
        <row r="1145">
          <cell r="D1145">
            <v>141</v>
          </cell>
          <cell r="G1145">
            <v>2888.96</v>
          </cell>
        </row>
        <row r="1146">
          <cell r="D1146">
            <v>121</v>
          </cell>
          <cell r="G1146">
            <v>2061.75</v>
          </cell>
        </row>
        <row r="1147">
          <cell r="D1147">
            <v>56</v>
          </cell>
          <cell r="G1147">
            <v>2542.1099999999901</v>
          </cell>
        </row>
        <row r="1148">
          <cell r="D1148">
            <v>37</v>
          </cell>
          <cell r="G1148">
            <v>4418.24</v>
          </cell>
        </row>
        <row r="1149">
          <cell r="D1149">
            <v>39</v>
          </cell>
          <cell r="G1149">
            <v>3322.9899999999898</v>
          </cell>
        </row>
        <row r="1150">
          <cell r="D1150">
            <v>64</v>
          </cell>
          <cell r="G1150">
            <v>2702.72999999999</v>
          </cell>
        </row>
        <row r="1151">
          <cell r="D1151">
            <v>191</v>
          </cell>
          <cell r="G1151">
            <v>2873.94</v>
          </cell>
        </row>
        <row r="1152">
          <cell r="D1152">
            <v>198</v>
          </cell>
          <cell r="G1152">
            <v>2726.7799999999902</v>
          </cell>
        </row>
        <row r="1153">
          <cell r="D1153">
            <v>186</v>
          </cell>
          <cell r="G1153">
            <v>2509.77</v>
          </cell>
        </row>
        <row r="1154">
          <cell r="D1154">
            <v>25</v>
          </cell>
          <cell r="G1154">
            <v>1963.25</v>
          </cell>
        </row>
        <row r="1155">
          <cell r="D1155">
            <v>183</v>
          </cell>
          <cell r="G1155">
            <v>2236.1199999999899</v>
          </cell>
        </row>
        <row r="1156">
          <cell r="D1156">
            <v>74</v>
          </cell>
          <cell r="G1156">
            <v>3371.55</v>
          </cell>
        </row>
        <row r="1157">
          <cell r="D1157">
            <v>90</v>
          </cell>
          <cell r="G1157">
            <v>3210.29</v>
          </cell>
        </row>
        <row r="1158">
          <cell r="D1158">
            <v>41</v>
          </cell>
          <cell r="G1158">
            <v>3191.8999999999901</v>
          </cell>
        </row>
        <row r="1159">
          <cell r="D1159">
            <v>126</v>
          </cell>
          <cell r="G1159">
            <v>2676.98</v>
          </cell>
        </row>
        <row r="1160">
          <cell r="D1160">
            <v>176</v>
          </cell>
          <cell r="G1160">
            <v>2225.54</v>
          </cell>
        </row>
        <row r="1161">
          <cell r="D1161">
            <v>149</v>
          </cell>
          <cell r="G1161">
            <v>2594.5699999999902</v>
          </cell>
        </row>
        <row r="1162">
          <cell r="D1162">
            <v>63</v>
          </cell>
          <cell r="G1162">
            <v>2982.45</v>
          </cell>
        </row>
        <row r="1163">
          <cell r="D1163">
            <v>196</v>
          </cell>
          <cell r="G1163">
            <v>2714.1099999999901</v>
          </cell>
        </row>
        <row r="1164">
          <cell r="D1164">
            <v>97</v>
          </cell>
          <cell r="G1164">
            <v>2931.14</v>
          </cell>
        </row>
        <row r="1165">
          <cell r="D1165">
            <v>74</v>
          </cell>
          <cell r="G1165">
            <v>3371.55</v>
          </cell>
        </row>
        <row r="1166">
          <cell r="D1166">
            <v>37</v>
          </cell>
          <cell r="G1166">
            <v>4418.24</v>
          </cell>
        </row>
        <row r="1167">
          <cell r="D1167">
            <v>5</v>
          </cell>
          <cell r="G1167">
            <v>2727.48</v>
          </cell>
        </row>
        <row r="1168">
          <cell r="D1168">
            <v>148</v>
          </cell>
          <cell r="G1168">
            <v>2738.99</v>
          </cell>
        </row>
        <row r="1169">
          <cell r="D1169">
            <v>91</v>
          </cell>
          <cell r="G1169">
            <v>3648.07</v>
          </cell>
        </row>
        <row r="1170">
          <cell r="D1170">
            <v>97</v>
          </cell>
          <cell r="G1170">
            <v>2931.14</v>
          </cell>
        </row>
        <row r="1171">
          <cell r="D1171">
            <v>9</v>
          </cell>
          <cell r="G1171">
            <v>2771.7</v>
          </cell>
        </row>
        <row r="1172">
          <cell r="D1172">
            <v>109</v>
          </cell>
          <cell r="G1172">
            <v>3385.06</v>
          </cell>
        </row>
        <row r="1173">
          <cell r="D1173">
            <v>32</v>
          </cell>
          <cell r="G1173">
            <v>3062.03999999999</v>
          </cell>
        </row>
        <row r="1174">
          <cell r="D1174">
            <v>20</v>
          </cell>
          <cell r="G1174">
            <v>3080.13</v>
          </cell>
        </row>
        <row r="1175">
          <cell r="D1175">
            <v>193</v>
          </cell>
          <cell r="G1175">
            <v>2547.62</v>
          </cell>
        </row>
        <row r="1176">
          <cell r="D1176">
            <v>56</v>
          </cell>
          <cell r="G1176">
            <v>2542.1099999999901</v>
          </cell>
        </row>
        <row r="1177">
          <cell r="D1177">
            <v>171</v>
          </cell>
          <cell r="G1177">
            <v>3485.06</v>
          </cell>
        </row>
        <row r="1178">
          <cell r="D1178">
            <v>106</v>
          </cell>
          <cell r="G1178">
            <v>2859.99999999999</v>
          </cell>
        </row>
        <row r="1179">
          <cell r="D1179">
            <v>139</v>
          </cell>
          <cell r="G1179">
            <v>1577.97</v>
          </cell>
        </row>
        <row r="1180">
          <cell r="D1180">
            <v>141</v>
          </cell>
          <cell r="G1180">
            <v>2888.96</v>
          </cell>
        </row>
        <row r="1181">
          <cell r="D1181">
            <v>95</v>
          </cell>
          <cell r="G1181">
            <v>2380.98</v>
          </cell>
        </row>
        <row r="1182">
          <cell r="D1182">
            <v>138</v>
          </cell>
          <cell r="G1182">
            <v>2949.71</v>
          </cell>
        </row>
        <row r="1183">
          <cell r="D1183">
            <v>168</v>
          </cell>
          <cell r="G1183">
            <v>2785.79</v>
          </cell>
        </row>
        <row r="1184">
          <cell r="D1184">
            <v>6</v>
          </cell>
          <cell r="G1184">
            <v>2272.54</v>
          </cell>
        </row>
        <row r="1185">
          <cell r="D1185">
            <v>116</v>
          </cell>
          <cell r="G1185">
            <v>3700.99</v>
          </cell>
        </row>
        <row r="1186">
          <cell r="D1186">
            <v>28</v>
          </cell>
          <cell r="G1186">
            <v>1731.43</v>
          </cell>
        </row>
        <row r="1187">
          <cell r="D1187">
            <v>173</v>
          </cell>
          <cell r="G1187">
            <v>3127.77</v>
          </cell>
        </row>
        <row r="1188">
          <cell r="D1188">
            <v>124</v>
          </cell>
          <cell r="G1188">
            <v>3331.35</v>
          </cell>
        </row>
        <row r="1189">
          <cell r="D1189">
            <v>175</v>
          </cell>
          <cell r="G1189">
            <v>2284.36</v>
          </cell>
        </row>
        <row r="1190">
          <cell r="D1190">
            <v>27</v>
          </cell>
          <cell r="G1190">
            <v>3029.97999999999</v>
          </cell>
        </row>
        <row r="1191">
          <cell r="D1191">
            <v>164</v>
          </cell>
          <cell r="G1191">
            <v>3193.3999999999901</v>
          </cell>
        </row>
        <row r="1192">
          <cell r="D1192">
            <v>65</v>
          </cell>
          <cell r="G1192">
            <v>2807.0899999999901</v>
          </cell>
        </row>
        <row r="1193">
          <cell r="D1193">
            <v>78</v>
          </cell>
          <cell r="G1193">
            <v>3396.95</v>
          </cell>
        </row>
        <row r="1194">
          <cell r="D1194">
            <v>94</v>
          </cell>
          <cell r="G1194">
            <v>2209.74999999999</v>
          </cell>
        </row>
        <row r="1195">
          <cell r="D1195">
            <v>110</v>
          </cell>
          <cell r="G1195">
            <v>2404.04</v>
          </cell>
        </row>
        <row r="1196">
          <cell r="D1196">
            <v>20</v>
          </cell>
          <cell r="G1196">
            <v>3080.13</v>
          </cell>
        </row>
        <row r="1197">
          <cell r="D1197">
            <v>199</v>
          </cell>
          <cell r="G1197">
            <v>2795.3799999999901</v>
          </cell>
        </row>
        <row r="1198">
          <cell r="D1198">
            <v>38</v>
          </cell>
          <cell r="G1198">
            <v>2634.7399999999898</v>
          </cell>
        </row>
        <row r="1199">
          <cell r="D1199">
            <v>7</v>
          </cell>
          <cell r="G1199">
            <v>2981.51999999999</v>
          </cell>
        </row>
        <row r="1200">
          <cell r="D1200">
            <v>62</v>
          </cell>
          <cell r="G1200">
            <v>2151.78999999999</v>
          </cell>
        </row>
        <row r="1201">
          <cell r="D1201">
            <v>42</v>
          </cell>
          <cell r="G1201">
            <v>2374.1399999999899</v>
          </cell>
        </row>
        <row r="1202">
          <cell r="D1202">
            <v>42</v>
          </cell>
          <cell r="G1202">
            <v>2374.1399999999899</v>
          </cell>
        </row>
        <row r="1203">
          <cell r="D1203">
            <v>64</v>
          </cell>
          <cell r="G1203">
            <v>2702.72999999999</v>
          </cell>
        </row>
        <row r="1204">
          <cell r="D1204">
            <v>55</v>
          </cell>
          <cell r="G1204">
            <v>2500.6099999999901</v>
          </cell>
        </row>
        <row r="1205">
          <cell r="D1205">
            <v>154</v>
          </cell>
          <cell r="G1205">
            <v>1976.4399999999901</v>
          </cell>
        </row>
        <row r="1206">
          <cell r="D1206">
            <v>172</v>
          </cell>
          <cell r="G1206">
            <v>2363.5100000000002</v>
          </cell>
        </row>
        <row r="1207">
          <cell r="D1207">
            <v>76</v>
          </cell>
          <cell r="G1207">
            <v>2110.5</v>
          </cell>
        </row>
        <row r="1208">
          <cell r="D1208">
            <v>94</v>
          </cell>
          <cell r="G1208">
            <v>2209.74999999999</v>
          </cell>
        </row>
        <row r="1209">
          <cell r="D1209">
            <v>199</v>
          </cell>
          <cell r="G1209">
            <v>2795.3799999999901</v>
          </cell>
        </row>
        <row r="1210">
          <cell r="D1210">
            <v>98</v>
          </cell>
          <cell r="G1210">
            <v>2096.2599999999902</v>
          </cell>
        </row>
        <row r="1211">
          <cell r="D1211">
            <v>127</v>
          </cell>
          <cell r="G1211">
            <v>2404.2599999999902</v>
          </cell>
        </row>
        <row r="1212">
          <cell r="D1212">
            <v>63</v>
          </cell>
          <cell r="G1212">
            <v>2982.45</v>
          </cell>
        </row>
        <row r="1213">
          <cell r="D1213">
            <v>116</v>
          </cell>
          <cell r="G1213">
            <v>3700.99</v>
          </cell>
        </row>
        <row r="1214">
          <cell r="D1214">
            <v>4</v>
          </cell>
          <cell r="G1214">
            <v>2970.49999999999</v>
          </cell>
        </row>
        <row r="1215">
          <cell r="D1215">
            <v>13</v>
          </cell>
          <cell r="G1215">
            <v>2749.72999999999</v>
          </cell>
        </row>
        <row r="1216">
          <cell r="D1216">
            <v>161</v>
          </cell>
          <cell r="G1216">
            <v>2630.04</v>
          </cell>
        </row>
        <row r="1217">
          <cell r="D1217">
            <v>18</v>
          </cell>
          <cell r="G1217">
            <v>3225.02</v>
          </cell>
        </row>
        <row r="1218">
          <cell r="D1218">
            <v>162</v>
          </cell>
          <cell r="G1218">
            <v>2190.64</v>
          </cell>
        </row>
        <row r="1219">
          <cell r="D1219">
            <v>96</v>
          </cell>
          <cell r="G1219">
            <v>2070.72999999999</v>
          </cell>
        </row>
        <row r="1220">
          <cell r="D1220">
            <v>117</v>
          </cell>
          <cell r="G1220">
            <v>2634.1899999999901</v>
          </cell>
        </row>
        <row r="1221">
          <cell r="D1221">
            <v>187</v>
          </cell>
          <cell r="G1221">
            <v>2831.08</v>
          </cell>
        </row>
        <row r="1222">
          <cell r="D1222">
            <v>162</v>
          </cell>
          <cell r="G1222">
            <v>2190.64</v>
          </cell>
        </row>
        <row r="1223">
          <cell r="D1223">
            <v>112</v>
          </cell>
          <cell r="G1223">
            <v>2059.8399999999901</v>
          </cell>
        </row>
        <row r="1224">
          <cell r="D1224">
            <v>99</v>
          </cell>
          <cell r="G1224">
            <v>2845.08</v>
          </cell>
        </row>
        <row r="1225">
          <cell r="D1225">
            <v>54</v>
          </cell>
          <cell r="G1225">
            <v>2839.4099999999899</v>
          </cell>
        </row>
        <row r="1226">
          <cell r="D1226">
            <v>161</v>
          </cell>
          <cell r="G1226">
            <v>2630.04</v>
          </cell>
        </row>
        <row r="1227">
          <cell r="D1227">
            <v>161</v>
          </cell>
          <cell r="G1227">
            <v>2630.04</v>
          </cell>
        </row>
        <row r="1228">
          <cell r="D1228">
            <v>158</v>
          </cell>
          <cell r="G1228">
            <v>3177.49</v>
          </cell>
        </row>
        <row r="1229">
          <cell r="D1229">
            <v>24</v>
          </cell>
          <cell r="G1229">
            <v>2885.92</v>
          </cell>
        </row>
        <row r="1230">
          <cell r="D1230">
            <v>14</v>
          </cell>
          <cell r="G1230">
            <v>2710.45999999999</v>
          </cell>
        </row>
        <row r="1231">
          <cell r="D1231">
            <v>184</v>
          </cell>
          <cell r="G1231">
            <v>2442.0100000000002</v>
          </cell>
        </row>
        <row r="1232">
          <cell r="D1232">
            <v>14</v>
          </cell>
          <cell r="G1232">
            <v>2710.45999999999</v>
          </cell>
        </row>
        <row r="1233">
          <cell r="D1233">
            <v>152</v>
          </cell>
          <cell r="G1233">
            <v>3049.8199999999902</v>
          </cell>
        </row>
        <row r="1234">
          <cell r="D1234">
            <v>101</v>
          </cell>
          <cell r="G1234">
            <v>2561.19</v>
          </cell>
        </row>
        <row r="1235">
          <cell r="D1235">
            <v>16</v>
          </cell>
          <cell r="G1235">
            <v>3561.98</v>
          </cell>
        </row>
        <row r="1236">
          <cell r="D1236">
            <v>108</v>
          </cell>
          <cell r="G1236">
            <v>3114.84</v>
          </cell>
        </row>
        <row r="1237">
          <cell r="D1237">
            <v>71</v>
          </cell>
          <cell r="G1237">
            <v>3426.6699999999901</v>
          </cell>
        </row>
        <row r="1238">
          <cell r="D1238">
            <v>96</v>
          </cell>
          <cell r="G1238">
            <v>2070.72999999999</v>
          </cell>
        </row>
        <row r="1239">
          <cell r="D1239">
            <v>55</v>
          </cell>
          <cell r="G1239">
            <v>2500.6099999999901</v>
          </cell>
        </row>
        <row r="1240">
          <cell r="D1240">
            <v>37</v>
          </cell>
          <cell r="G1240">
            <v>4418.24</v>
          </cell>
        </row>
        <row r="1241">
          <cell r="D1241">
            <v>168</v>
          </cell>
          <cell r="G1241">
            <v>2785.79</v>
          </cell>
        </row>
        <row r="1242">
          <cell r="D1242">
            <v>38</v>
          </cell>
          <cell r="G1242">
            <v>2634.7399999999898</v>
          </cell>
        </row>
        <row r="1243">
          <cell r="D1243">
            <v>62</v>
          </cell>
          <cell r="G1243">
            <v>2151.78999999999</v>
          </cell>
        </row>
        <row r="1244">
          <cell r="D1244">
            <v>44</v>
          </cell>
          <cell r="G1244">
            <v>2003.3999999999901</v>
          </cell>
        </row>
        <row r="1245">
          <cell r="D1245">
            <v>14</v>
          </cell>
          <cell r="G1245">
            <v>2710.45999999999</v>
          </cell>
        </row>
        <row r="1246">
          <cell r="D1246">
            <v>27</v>
          </cell>
          <cell r="G1246">
            <v>3029.97999999999</v>
          </cell>
        </row>
        <row r="1247">
          <cell r="D1247">
            <v>112</v>
          </cell>
          <cell r="G1247">
            <v>2059.8399999999901</v>
          </cell>
        </row>
        <row r="1248">
          <cell r="D1248">
            <v>131</v>
          </cell>
          <cell r="G1248">
            <v>2850.7</v>
          </cell>
        </row>
        <row r="1249">
          <cell r="D1249">
            <v>28</v>
          </cell>
          <cell r="G1249">
            <v>1731.43</v>
          </cell>
        </row>
        <row r="1250">
          <cell r="D1250">
            <v>6</v>
          </cell>
          <cell r="G1250">
            <v>2272.54</v>
          </cell>
        </row>
        <row r="1251">
          <cell r="D1251">
            <v>18</v>
          </cell>
          <cell r="G1251">
            <v>3225.02</v>
          </cell>
        </row>
        <row r="1252">
          <cell r="D1252">
            <v>48</v>
          </cell>
          <cell r="G1252">
            <v>2563.6099999999901</v>
          </cell>
        </row>
        <row r="1253">
          <cell r="D1253">
            <v>144</v>
          </cell>
          <cell r="G1253">
            <v>2504.1999999999998</v>
          </cell>
        </row>
        <row r="1254">
          <cell r="D1254">
            <v>132</v>
          </cell>
          <cell r="G1254">
            <v>3104.14</v>
          </cell>
        </row>
        <row r="1255">
          <cell r="D1255">
            <v>98</v>
          </cell>
          <cell r="G1255">
            <v>2096.2599999999902</v>
          </cell>
        </row>
        <row r="1256">
          <cell r="D1256">
            <v>110</v>
          </cell>
          <cell r="G1256">
            <v>2404.04</v>
          </cell>
        </row>
        <row r="1257">
          <cell r="D1257">
            <v>155</v>
          </cell>
          <cell r="G1257">
            <v>2346.25</v>
          </cell>
        </row>
        <row r="1258">
          <cell r="D1258">
            <v>94</v>
          </cell>
          <cell r="G1258">
            <v>2209.74999999999</v>
          </cell>
        </row>
        <row r="1259">
          <cell r="D1259">
            <v>88</v>
          </cell>
          <cell r="G1259">
            <v>2659.22</v>
          </cell>
        </row>
        <row r="1260">
          <cell r="D1260">
            <v>192</v>
          </cell>
          <cell r="G1260">
            <v>2044.01999999999</v>
          </cell>
        </row>
        <row r="1261">
          <cell r="D1261">
            <v>81</v>
          </cell>
          <cell r="G1261">
            <v>2735.3999999999901</v>
          </cell>
        </row>
        <row r="1262">
          <cell r="D1262">
            <v>158</v>
          </cell>
          <cell r="G1262">
            <v>3177.49</v>
          </cell>
        </row>
        <row r="1263">
          <cell r="D1263">
            <v>194</v>
          </cell>
          <cell r="G1263">
            <v>2486.1999999999898</v>
          </cell>
        </row>
        <row r="1264">
          <cell r="D1264">
            <v>42</v>
          </cell>
          <cell r="G1264">
            <v>2374.1399999999899</v>
          </cell>
        </row>
        <row r="1265">
          <cell r="D1265">
            <v>119</v>
          </cell>
          <cell r="G1265">
            <v>2612.5</v>
          </cell>
        </row>
        <row r="1266">
          <cell r="D1266">
            <v>112</v>
          </cell>
          <cell r="G1266">
            <v>2059.8399999999901</v>
          </cell>
        </row>
        <row r="1267">
          <cell r="D1267">
            <v>181</v>
          </cell>
          <cell r="G1267">
            <v>2605.3199999999902</v>
          </cell>
        </row>
        <row r="1268">
          <cell r="D1268">
            <v>36</v>
          </cell>
          <cell r="G1268">
            <v>2310.81</v>
          </cell>
        </row>
        <row r="1269">
          <cell r="D1269">
            <v>38</v>
          </cell>
          <cell r="G1269">
            <v>2634.7399999999898</v>
          </cell>
        </row>
        <row r="1270">
          <cell r="D1270">
            <v>36</v>
          </cell>
          <cell r="G1270">
            <v>2310.81</v>
          </cell>
        </row>
        <row r="1271">
          <cell r="D1271">
            <v>8</v>
          </cell>
          <cell r="G1271">
            <v>1768.5999999999899</v>
          </cell>
        </row>
        <row r="1272">
          <cell r="D1272">
            <v>181</v>
          </cell>
          <cell r="G1272">
            <v>2605.3199999999902</v>
          </cell>
        </row>
        <row r="1273">
          <cell r="D1273">
            <v>184</v>
          </cell>
          <cell r="G1273">
            <v>2442.0100000000002</v>
          </cell>
        </row>
        <row r="1274">
          <cell r="D1274">
            <v>124</v>
          </cell>
          <cell r="G1274">
            <v>3331.35</v>
          </cell>
        </row>
        <row r="1275">
          <cell r="D1275">
            <v>53</v>
          </cell>
          <cell r="G1275">
            <v>2456.64</v>
          </cell>
        </row>
        <row r="1276">
          <cell r="D1276">
            <v>33</v>
          </cell>
          <cell r="G1276">
            <v>2041.21999999999</v>
          </cell>
        </row>
        <row r="1277">
          <cell r="D1277">
            <v>68</v>
          </cell>
          <cell r="G1277">
            <v>2286.5299999999902</v>
          </cell>
        </row>
        <row r="1278">
          <cell r="D1278">
            <v>8</v>
          </cell>
          <cell r="G1278">
            <v>1768.5999999999899</v>
          </cell>
        </row>
        <row r="1279">
          <cell r="D1279">
            <v>49</v>
          </cell>
          <cell r="G1279">
            <v>2693.59</v>
          </cell>
        </row>
        <row r="1280">
          <cell r="D1280">
            <v>89</v>
          </cell>
          <cell r="G1280">
            <v>3800.56</v>
          </cell>
        </row>
        <row r="1281">
          <cell r="D1281">
            <v>105</v>
          </cell>
          <cell r="G1281">
            <v>1868.73</v>
          </cell>
        </row>
        <row r="1282">
          <cell r="D1282">
            <v>37</v>
          </cell>
          <cell r="G1282">
            <v>4418.24</v>
          </cell>
        </row>
        <row r="1283">
          <cell r="D1283">
            <v>111</v>
          </cell>
          <cell r="G1283">
            <v>1920.94999999999</v>
          </cell>
        </row>
        <row r="1284">
          <cell r="D1284">
            <v>161</v>
          </cell>
          <cell r="G1284">
            <v>2630.04</v>
          </cell>
        </row>
        <row r="1285">
          <cell r="D1285">
            <v>62</v>
          </cell>
          <cell r="G1285">
            <v>2151.78999999999</v>
          </cell>
        </row>
        <row r="1286">
          <cell r="D1286">
            <v>45</v>
          </cell>
          <cell r="G1286">
            <v>3423.77</v>
          </cell>
        </row>
        <row r="1287">
          <cell r="D1287">
            <v>152</v>
          </cell>
          <cell r="G1287">
            <v>3049.8199999999902</v>
          </cell>
        </row>
        <row r="1288">
          <cell r="D1288">
            <v>106</v>
          </cell>
          <cell r="G1288">
            <v>2859.99999999999</v>
          </cell>
        </row>
        <row r="1289">
          <cell r="D1289">
            <v>129</v>
          </cell>
          <cell r="G1289">
            <v>3981.5799999999899</v>
          </cell>
        </row>
        <row r="1290">
          <cell r="D1290">
            <v>73</v>
          </cell>
          <cell r="G1290">
            <v>2067.75</v>
          </cell>
        </row>
        <row r="1291">
          <cell r="D1291">
            <v>49</v>
          </cell>
          <cell r="G1291">
            <v>2693.59</v>
          </cell>
        </row>
        <row r="1292">
          <cell r="D1292">
            <v>55</v>
          </cell>
          <cell r="G1292">
            <v>2500.6099999999901</v>
          </cell>
        </row>
        <row r="1293">
          <cell r="D1293">
            <v>73</v>
          </cell>
          <cell r="G1293">
            <v>2067.75</v>
          </cell>
        </row>
        <row r="1294">
          <cell r="D1294">
            <v>75</v>
          </cell>
          <cell r="G1294">
            <v>2350.7999999999902</v>
          </cell>
        </row>
        <row r="1295">
          <cell r="D1295">
            <v>185</v>
          </cell>
          <cell r="G1295">
            <v>2395.81</v>
          </cell>
        </row>
        <row r="1296">
          <cell r="D1296">
            <v>189</v>
          </cell>
          <cell r="G1296">
            <v>3063.68</v>
          </cell>
        </row>
        <row r="1297">
          <cell r="D1297">
            <v>98</v>
          </cell>
          <cell r="G1297">
            <v>2096.2599999999902</v>
          </cell>
        </row>
        <row r="1298">
          <cell r="D1298">
            <v>165</v>
          </cell>
          <cell r="G1298">
            <v>2562.04</v>
          </cell>
        </row>
        <row r="1299">
          <cell r="D1299">
            <v>3</v>
          </cell>
          <cell r="G1299">
            <v>2054.9499999999998</v>
          </cell>
        </row>
        <row r="1300">
          <cell r="D1300">
            <v>121</v>
          </cell>
          <cell r="G1300">
            <v>2061.75</v>
          </cell>
        </row>
        <row r="1301">
          <cell r="D1301">
            <v>32</v>
          </cell>
          <cell r="G1301">
            <v>3062.03999999999</v>
          </cell>
        </row>
        <row r="1302">
          <cell r="D1302">
            <v>107</v>
          </cell>
          <cell r="G1302">
            <v>3859.93</v>
          </cell>
        </row>
        <row r="1303">
          <cell r="D1303">
            <v>170</v>
          </cell>
          <cell r="G1303">
            <v>2340.7799999999902</v>
          </cell>
        </row>
        <row r="1304">
          <cell r="D1304">
            <v>148</v>
          </cell>
          <cell r="G1304">
            <v>2738.99</v>
          </cell>
        </row>
        <row r="1305">
          <cell r="D1305">
            <v>106</v>
          </cell>
          <cell r="G1305">
            <v>2859.99999999999</v>
          </cell>
        </row>
        <row r="1306">
          <cell r="D1306">
            <v>185</v>
          </cell>
          <cell r="G1306">
            <v>2395.81</v>
          </cell>
        </row>
        <row r="1307">
          <cell r="D1307">
            <v>101</v>
          </cell>
          <cell r="G1307">
            <v>2561.19</v>
          </cell>
        </row>
        <row r="1308">
          <cell r="D1308">
            <v>91</v>
          </cell>
          <cell r="G1308">
            <v>3648.07</v>
          </cell>
        </row>
        <row r="1309">
          <cell r="D1309">
            <v>8</v>
          </cell>
          <cell r="G1309">
            <v>1768.5999999999899</v>
          </cell>
        </row>
        <row r="1310">
          <cell r="D1310">
            <v>179</v>
          </cell>
          <cell r="G1310">
            <v>2800.08</v>
          </cell>
        </row>
        <row r="1311">
          <cell r="D1311">
            <v>15</v>
          </cell>
          <cell r="G1311">
            <v>1793.51999999999</v>
          </cell>
        </row>
        <row r="1312">
          <cell r="D1312">
            <v>146</v>
          </cell>
          <cell r="G1312">
            <v>2817.9299999999898</v>
          </cell>
        </row>
        <row r="1313">
          <cell r="D1313">
            <v>122</v>
          </cell>
          <cell r="G1313">
            <v>2615.06</v>
          </cell>
        </row>
        <row r="1314">
          <cell r="D1314">
            <v>92</v>
          </cell>
          <cell r="G1314">
            <v>2439.3200000000002</v>
          </cell>
        </row>
        <row r="1315">
          <cell r="D1315">
            <v>37</v>
          </cell>
          <cell r="G1315">
            <v>4418.24</v>
          </cell>
        </row>
        <row r="1316">
          <cell r="D1316">
            <v>33</v>
          </cell>
          <cell r="G1316">
            <v>2041.21999999999</v>
          </cell>
        </row>
        <row r="1317">
          <cell r="D1317">
            <v>31</v>
          </cell>
          <cell r="G1317">
            <v>3095.33</v>
          </cell>
        </row>
        <row r="1318">
          <cell r="D1318">
            <v>67</v>
          </cell>
          <cell r="G1318">
            <v>2962.03</v>
          </cell>
        </row>
        <row r="1319">
          <cell r="D1319">
            <v>72</v>
          </cell>
          <cell r="G1319">
            <v>2365.24999999999</v>
          </cell>
        </row>
        <row r="1320">
          <cell r="D1320">
            <v>4</v>
          </cell>
          <cell r="G1320">
            <v>2970.49999999999</v>
          </cell>
        </row>
        <row r="1321">
          <cell r="D1321">
            <v>199</v>
          </cell>
          <cell r="G1321">
            <v>2795.3799999999901</v>
          </cell>
        </row>
        <row r="1322">
          <cell r="D1322">
            <v>177</v>
          </cell>
          <cell r="G1322">
            <v>2497.4499999999898</v>
          </cell>
        </row>
        <row r="1323">
          <cell r="D1323">
            <v>70</v>
          </cell>
          <cell r="G1323">
            <v>2946.5599999999899</v>
          </cell>
        </row>
        <row r="1324">
          <cell r="D1324">
            <v>144</v>
          </cell>
          <cell r="G1324">
            <v>2504.1999999999998</v>
          </cell>
        </row>
        <row r="1325">
          <cell r="D1325">
            <v>130</v>
          </cell>
          <cell r="G1325">
            <v>2503.4299999999998</v>
          </cell>
        </row>
        <row r="1326">
          <cell r="D1326">
            <v>186</v>
          </cell>
          <cell r="G1326">
            <v>2509.77</v>
          </cell>
        </row>
        <row r="1327">
          <cell r="D1327">
            <v>142</v>
          </cell>
          <cell r="G1327">
            <v>2866.51</v>
          </cell>
        </row>
        <row r="1328">
          <cell r="D1328">
            <v>116</v>
          </cell>
          <cell r="G1328">
            <v>3700.99</v>
          </cell>
        </row>
        <row r="1329">
          <cell r="D1329">
            <v>36</v>
          </cell>
          <cell r="G1329">
            <v>2310.81</v>
          </cell>
        </row>
        <row r="1330">
          <cell r="D1330">
            <v>86</v>
          </cell>
          <cell r="G1330">
            <v>3622.22</v>
          </cell>
        </row>
        <row r="1331">
          <cell r="D1331">
            <v>145</v>
          </cell>
          <cell r="G1331">
            <v>2073.5499999999902</v>
          </cell>
        </row>
        <row r="1332">
          <cell r="D1332">
            <v>7</v>
          </cell>
          <cell r="G1332">
            <v>2981.51999999999</v>
          </cell>
        </row>
        <row r="1333">
          <cell r="D1333">
            <v>160</v>
          </cell>
          <cell r="G1333">
            <v>2700.9699999999898</v>
          </cell>
        </row>
        <row r="1334">
          <cell r="D1334">
            <v>26</v>
          </cell>
          <cell r="G1334">
            <v>2606.6099999999901</v>
          </cell>
        </row>
        <row r="1335">
          <cell r="D1335">
            <v>163</v>
          </cell>
          <cell r="G1335">
            <v>1789.1199999999899</v>
          </cell>
        </row>
        <row r="1336">
          <cell r="D1336">
            <v>150</v>
          </cell>
          <cell r="G1336">
            <v>1820.95</v>
          </cell>
        </row>
        <row r="1337">
          <cell r="D1337">
            <v>18</v>
          </cell>
          <cell r="G1337">
            <v>3225.02</v>
          </cell>
        </row>
        <row r="1338">
          <cell r="D1338">
            <v>175</v>
          </cell>
          <cell r="G1338">
            <v>2284.36</v>
          </cell>
        </row>
        <row r="1339">
          <cell r="D1339">
            <v>94</v>
          </cell>
          <cell r="G1339">
            <v>2209.74999999999</v>
          </cell>
        </row>
        <row r="1340">
          <cell r="D1340">
            <v>93</v>
          </cell>
          <cell r="G1340">
            <v>2470.89</v>
          </cell>
        </row>
        <row r="1341">
          <cell r="D1341">
            <v>22</v>
          </cell>
          <cell r="G1341">
            <v>3533.5299999999902</v>
          </cell>
        </row>
        <row r="1342">
          <cell r="D1342">
            <v>175</v>
          </cell>
          <cell r="G1342">
            <v>2284.36</v>
          </cell>
        </row>
        <row r="1343">
          <cell r="D1343">
            <v>189</v>
          </cell>
          <cell r="G1343">
            <v>3063.68</v>
          </cell>
        </row>
        <row r="1344">
          <cell r="D1344">
            <v>30</v>
          </cell>
          <cell r="G1344">
            <v>1444.25999999999</v>
          </cell>
        </row>
        <row r="1345">
          <cell r="D1345">
            <v>48</v>
          </cell>
          <cell r="G1345">
            <v>2563.6099999999901</v>
          </cell>
        </row>
        <row r="1346">
          <cell r="D1346">
            <v>200</v>
          </cell>
          <cell r="G1346">
            <v>3156.95</v>
          </cell>
        </row>
        <row r="1347">
          <cell r="D1347">
            <v>129</v>
          </cell>
          <cell r="G1347">
            <v>3981.5799999999899</v>
          </cell>
        </row>
        <row r="1348">
          <cell r="D1348">
            <v>4</v>
          </cell>
          <cell r="G1348">
            <v>2970.49999999999</v>
          </cell>
        </row>
        <row r="1349">
          <cell r="D1349">
            <v>64</v>
          </cell>
          <cell r="G1349">
            <v>2702.72999999999</v>
          </cell>
        </row>
        <row r="1350">
          <cell r="D1350">
            <v>170</v>
          </cell>
          <cell r="G1350">
            <v>2340.7799999999902</v>
          </cell>
        </row>
        <row r="1351">
          <cell r="D1351">
            <v>143</v>
          </cell>
          <cell r="G1351">
            <v>2571.33</v>
          </cell>
        </row>
        <row r="1352">
          <cell r="D1352">
            <v>176</v>
          </cell>
          <cell r="G1352">
            <v>2225.54</v>
          </cell>
        </row>
        <row r="1353">
          <cell r="D1353">
            <v>155</v>
          </cell>
          <cell r="G1353">
            <v>2346.25</v>
          </cell>
        </row>
        <row r="1354">
          <cell r="D1354">
            <v>63</v>
          </cell>
          <cell r="G1354">
            <v>2982.45</v>
          </cell>
        </row>
        <row r="1355">
          <cell r="D1355">
            <v>103</v>
          </cell>
          <cell r="G1355">
            <v>2155.51999999999</v>
          </cell>
        </row>
        <row r="1356">
          <cell r="D1356">
            <v>129</v>
          </cell>
          <cell r="G1356">
            <v>3981.5799999999899</v>
          </cell>
        </row>
        <row r="1357">
          <cell r="D1357">
            <v>86</v>
          </cell>
          <cell r="G1357">
            <v>3622.22</v>
          </cell>
        </row>
        <row r="1358">
          <cell r="D1358">
            <v>181</v>
          </cell>
          <cell r="G1358">
            <v>2605.3199999999902</v>
          </cell>
        </row>
        <row r="1359">
          <cell r="D1359">
            <v>37</v>
          </cell>
          <cell r="G1359">
            <v>4418.24</v>
          </cell>
        </row>
        <row r="1360">
          <cell r="D1360">
            <v>3</v>
          </cell>
          <cell r="G1360">
            <v>2054.9499999999998</v>
          </cell>
        </row>
        <row r="1361">
          <cell r="D1361">
            <v>169</v>
          </cell>
          <cell r="G1361">
            <v>2720.42</v>
          </cell>
        </row>
        <row r="1362">
          <cell r="D1362">
            <v>98</v>
          </cell>
          <cell r="G1362">
            <v>2096.2599999999902</v>
          </cell>
        </row>
        <row r="1363">
          <cell r="D1363">
            <v>193</v>
          </cell>
          <cell r="G1363">
            <v>2547.62</v>
          </cell>
        </row>
        <row r="1364">
          <cell r="D1364">
            <v>110</v>
          </cell>
          <cell r="G1364">
            <v>2404.04</v>
          </cell>
        </row>
        <row r="1365">
          <cell r="D1365">
            <v>130</v>
          </cell>
          <cell r="G1365">
            <v>2503.4299999999998</v>
          </cell>
        </row>
        <row r="1366">
          <cell r="D1366">
            <v>8</v>
          </cell>
          <cell r="G1366">
            <v>1768.5999999999899</v>
          </cell>
        </row>
        <row r="1367">
          <cell r="D1367">
            <v>8</v>
          </cell>
          <cell r="G1367">
            <v>1768.5999999999899</v>
          </cell>
        </row>
        <row r="1368">
          <cell r="D1368">
            <v>97</v>
          </cell>
          <cell r="G1368">
            <v>2931.14</v>
          </cell>
        </row>
        <row r="1369">
          <cell r="D1369">
            <v>7</v>
          </cell>
          <cell r="G1369">
            <v>2981.51999999999</v>
          </cell>
        </row>
        <row r="1370">
          <cell r="D1370">
            <v>147</v>
          </cell>
          <cell r="G1370">
            <v>3101.0099999999902</v>
          </cell>
        </row>
        <row r="1371">
          <cell r="D1371">
            <v>2</v>
          </cell>
          <cell r="G1371">
            <v>3017.95</v>
          </cell>
        </row>
        <row r="1372">
          <cell r="D1372">
            <v>81</v>
          </cell>
          <cell r="G1372">
            <v>2735.3999999999901</v>
          </cell>
        </row>
        <row r="1373">
          <cell r="D1373">
            <v>55</v>
          </cell>
          <cell r="G1373">
            <v>2500.6099999999901</v>
          </cell>
        </row>
        <row r="1374">
          <cell r="D1374">
            <v>10</v>
          </cell>
          <cell r="G1374">
            <v>1183</v>
          </cell>
        </row>
        <row r="1375">
          <cell r="D1375">
            <v>28</v>
          </cell>
          <cell r="G1375">
            <v>1731.43</v>
          </cell>
        </row>
        <row r="1376">
          <cell r="D1376">
            <v>172</v>
          </cell>
          <cell r="G1376">
            <v>2363.5100000000002</v>
          </cell>
        </row>
        <row r="1377">
          <cell r="D1377">
            <v>126</v>
          </cell>
          <cell r="G1377">
            <v>2676.98</v>
          </cell>
        </row>
        <row r="1378">
          <cell r="D1378">
            <v>14</v>
          </cell>
          <cell r="G1378">
            <v>2710.45999999999</v>
          </cell>
        </row>
        <row r="1379">
          <cell r="D1379">
            <v>158</v>
          </cell>
          <cell r="G1379">
            <v>3177.49</v>
          </cell>
        </row>
        <row r="1380">
          <cell r="D1380">
            <v>84</v>
          </cell>
          <cell r="G1380">
            <v>1766.1699999999901</v>
          </cell>
        </row>
        <row r="1381">
          <cell r="D1381">
            <v>93</v>
          </cell>
          <cell r="G1381">
            <v>2470.89</v>
          </cell>
        </row>
        <row r="1382">
          <cell r="D1382">
            <v>110</v>
          </cell>
          <cell r="G1382">
            <v>2404.04</v>
          </cell>
        </row>
        <row r="1383">
          <cell r="D1383">
            <v>131</v>
          </cell>
          <cell r="G1383">
            <v>2850.7</v>
          </cell>
        </row>
        <row r="1384">
          <cell r="D1384">
            <v>79</v>
          </cell>
          <cell r="G1384">
            <v>3197.95999999999</v>
          </cell>
        </row>
        <row r="1385">
          <cell r="D1385">
            <v>23</v>
          </cell>
          <cell r="G1385">
            <v>2834.16</v>
          </cell>
        </row>
        <row r="1386">
          <cell r="D1386">
            <v>55</v>
          </cell>
          <cell r="G1386">
            <v>2500.6099999999901</v>
          </cell>
        </row>
        <row r="1387">
          <cell r="D1387">
            <v>118</v>
          </cell>
          <cell r="G1387">
            <v>3299.74</v>
          </cell>
        </row>
        <row r="1388">
          <cell r="D1388">
            <v>153</v>
          </cell>
          <cell r="G1388">
            <v>2648.3899999999899</v>
          </cell>
        </row>
        <row r="1389">
          <cell r="D1389">
            <v>193</v>
          </cell>
          <cell r="G1389">
            <v>2547.62</v>
          </cell>
        </row>
        <row r="1390">
          <cell r="D1390">
            <v>89</v>
          </cell>
          <cell r="G1390">
            <v>3800.56</v>
          </cell>
        </row>
        <row r="1391">
          <cell r="D1391">
            <v>145</v>
          </cell>
          <cell r="G1391">
            <v>2073.5499999999902</v>
          </cell>
        </row>
        <row r="1392">
          <cell r="D1392">
            <v>5</v>
          </cell>
          <cell r="G1392">
            <v>2727.48</v>
          </cell>
        </row>
        <row r="1393">
          <cell r="D1393">
            <v>61</v>
          </cell>
          <cell r="G1393">
            <v>2928.83</v>
          </cell>
        </row>
        <row r="1394">
          <cell r="D1394">
            <v>96</v>
          </cell>
          <cell r="G1394">
            <v>2070.72999999999</v>
          </cell>
        </row>
        <row r="1395">
          <cell r="D1395">
            <v>168</v>
          </cell>
          <cell r="G1395">
            <v>2785.79</v>
          </cell>
        </row>
        <row r="1396">
          <cell r="D1396">
            <v>24</v>
          </cell>
          <cell r="G1396">
            <v>2885.92</v>
          </cell>
        </row>
        <row r="1397">
          <cell r="D1397">
            <v>44</v>
          </cell>
          <cell r="G1397">
            <v>2003.3999999999901</v>
          </cell>
        </row>
        <row r="1398">
          <cell r="D1398">
            <v>2</v>
          </cell>
          <cell r="G1398">
            <v>3017.95</v>
          </cell>
        </row>
        <row r="1399">
          <cell r="D1399">
            <v>113</v>
          </cell>
          <cell r="G1399">
            <v>2622.93</v>
          </cell>
        </row>
        <row r="1400">
          <cell r="D1400">
            <v>164</v>
          </cell>
          <cell r="G1400">
            <v>3193.3999999999901</v>
          </cell>
        </row>
        <row r="1401">
          <cell r="D1401">
            <v>160</v>
          </cell>
          <cell r="G1401">
            <v>2700.9699999999898</v>
          </cell>
        </row>
        <row r="1402">
          <cell r="D1402">
            <v>171</v>
          </cell>
          <cell r="G1402">
            <v>3485.06</v>
          </cell>
        </row>
        <row r="1403">
          <cell r="D1403">
            <v>70</v>
          </cell>
          <cell r="G1403">
            <v>2946.5599999999899</v>
          </cell>
        </row>
        <row r="1404">
          <cell r="D1404">
            <v>35</v>
          </cell>
          <cell r="G1404">
            <v>3303.7</v>
          </cell>
        </row>
        <row r="1405">
          <cell r="D1405">
            <v>155</v>
          </cell>
          <cell r="G1405">
            <v>2346.25</v>
          </cell>
        </row>
        <row r="1406">
          <cell r="D1406">
            <v>166</v>
          </cell>
          <cell r="G1406">
            <v>3257.91</v>
          </cell>
        </row>
        <row r="1407">
          <cell r="D1407">
            <v>68</v>
          </cell>
          <cell r="G1407">
            <v>2286.5299999999902</v>
          </cell>
        </row>
        <row r="1408">
          <cell r="D1408">
            <v>49</v>
          </cell>
          <cell r="G1408">
            <v>2693.59</v>
          </cell>
        </row>
        <row r="1409">
          <cell r="D1409">
            <v>73</v>
          </cell>
          <cell r="G1409">
            <v>2067.75</v>
          </cell>
        </row>
        <row r="1410">
          <cell r="D1410">
            <v>35</v>
          </cell>
          <cell r="G1410">
            <v>3303.7</v>
          </cell>
        </row>
        <row r="1411">
          <cell r="D1411">
            <v>104</v>
          </cell>
          <cell r="G1411">
            <v>3273.06</v>
          </cell>
        </row>
        <row r="1412">
          <cell r="D1412">
            <v>45</v>
          </cell>
          <cell r="G1412">
            <v>3423.77</v>
          </cell>
        </row>
        <row r="1413">
          <cell r="D1413">
            <v>36</v>
          </cell>
          <cell r="G1413">
            <v>2310.81</v>
          </cell>
        </row>
        <row r="1414">
          <cell r="D1414">
            <v>99</v>
          </cell>
          <cell r="G1414">
            <v>2845.08</v>
          </cell>
        </row>
        <row r="1415">
          <cell r="D1415">
            <v>104</v>
          </cell>
          <cell r="G1415">
            <v>3273.06</v>
          </cell>
        </row>
        <row r="1416">
          <cell r="D1416">
            <v>57</v>
          </cell>
          <cell r="G1416">
            <v>2802.5999999999899</v>
          </cell>
        </row>
        <row r="1417">
          <cell r="D1417">
            <v>1</v>
          </cell>
          <cell r="G1417">
            <v>3773.92</v>
          </cell>
        </row>
        <row r="1418">
          <cell r="D1418">
            <v>42</v>
          </cell>
          <cell r="G1418">
            <v>2374.1399999999899</v>
          </cell>
        </row>
        <row r="1419">
          <cell r="D1419">
            <v>8</v>
          </cell>
          <cell r="G1419">
            <v>1768.5999999999899</v>
          </cell>
        </row>
        <row r="1420">
          <cell r="D1420">
            <v>181</v>
          </cell>
          <cell r="G1420">
            <v>2605.3199999999902</v>
          </cell>
        </row>
        <row r="1421">
          <cell r="D1421">
            <v>111</v>
          </cell>
          <cell r="G1421">
            <v>1920.94999999999</v>
          </cell>
        </row>
        <row r="1422">
          <cell r="D1422">
            <v>65</v>
          </cell>
          <cell r="G1422">
            <v>2807.0899999999901</v>
          </cell>
        </row>
        <row r="1423">
          <cell r="D1423">
            <v>79</v>
          </cell>
          <cell r="G1423">
            <v>3197.95999999999</v>
          </cell>
        </row>
        <row r="1424">
          <cell r="D1424">
            <v>61</v>
          </cell>
          <cell r="G1424">
            <v>2928.83</v>
          </cell>
        </row>
        <row r="1425">
          <cell r="D1425">
            <v>45</v>
          </cell>
          <cell r="G1425">
            <v>3423.77</v>
          </cell>
        </row>
        <row r="1426">
          <cell r="D1426">
            <v>170</v>
          </cell>
          <cell r="G1426">
            <v>2340.7799999999902</v>
          </cell>
        </row>
        <row r="1427">
          <cell r="D1427">
            <v>195</v>
          </cell>
          <cell r="G1427">
            <v>2592.77</v>
          </cell>
        </row>
        <row r="1428">
          <cell r="D1428">
            <v>184</v>
          </cell>
          <cell r="G1428">
            <v>2442.0100000000002</v>
          </cell>
        </row>
        <row r="1429">
          <cell r="D1429">
            <v>172</v>
          </cell>
          <cell r="G1429">
            <v>2363.5100000000002</v>
          </cell>
        </row>
        <row r="1430">
          <cell r="D1430">
            <v>98</v>
          </cell>
          <cell r="G1430">
            <v>2096.2599999999902</v>
          </cell>
        </row>
        <row r="1431">
          <cell r="D1431">
            <v>166</v>
          </cell>
          <cell r="G1431">
            <v>3257.91</v>
          </cell>
        </row>
        <row r="1432">
          <cell r="D1432">
            <v>142</v>
          </cell>
          <cell r="G1432">
            <v>2866.51</v>
          </cell>
        </row>
        <row r="1433">
          <cell r="D1433">
            <v>93</v>
          </cell>
          <cell r="G1433">
            <v>2470.89</v>
          </cell>
        </row>
        <row r="1434">
          <cell r="D1434">
            <v>162</v>
          </cell>
          <cell r="G1434">
            <v>2190.64</v>
          </cell>
        </row>
        <row r="1435">
          <cell r="D1435">
            <v>79</v>
          </cell>
          <cell r="G1435">
            <v>3197.95999999999</v>
          </cell>
        </row>
        <row r="1436">
          <cell r="D1436">
            <v>119</v>
          </cell>
          <cell r="G1436">
            <v>2612.5</v>
          </cell>
        </row>
        <row r="1437">
          <cell r="D1437">
            <v>155</v>
          </cell>
          <cell r="G1437">
            <v>2346.25</v>
          </cell>
        </row>
        <row r="1438">
          <cell r="D1438">
            <v>197</v>
          </cell>
          <cell r="G1438">
            <v>1744.83</v>
          </cell>
        </row>
        <row r="1439">
          <cell r="D1439">
            <v>14</v>
          </cell>
          <cell r="G1439">
            <v>2710.45999999999</v>
          </cell>
        </row>
        <row r="1440">
          <cell r="D1440">
            <v>36</v>
          </cell>
          <cell r="G1440">
            <v>2310.81</v>
          </cell>
        </row>
        <row r="1441">
          <cell r="D1441">
            <v>132</v>
          </cell>
          <cell r="G1441">
            <v>3104.14</v>
          </cell>
        </row>
        <row r="1442">
          <cell r="D1442">
            <v>185</v>
          </cell>
          <cell r="G1442">
            <v>2395.81</v>
          </cell>
        </row>
        <row r="1443">
          <cell r="D1443">
            <v>142</v>
          </cell>
          <cell r="G1443">
            <v>2866.51</v>
          </cell>
        </row>
        <row r="1444">
          <cell r="D1444">
            <v>127</v>
          </cell>
          <cell r="G1444">
            <v>2404.2599999999902</v>
          </cell>
        </row>
        <row r="1445">
          <cell r="D1445">
            <v>92</v>
          </cell>
          <cell r="G1445">
            <v>2439.3200000000002</v>
          </cell>
        </row>
        <row r="1446">
          <cell r="D1446">
            <v>57</v>
          </cell>
          <cell r="G1446">
            <v>2802.5999999999899</v>
          </cell>
        </row>
        <row r="1447">
          <cell r="D1447">
            <v>4</v>
          </cell>
          <cell r="G1447">
            <v>2970.49999999999</v>
          </cell>
        </row>
        <row r="1448">
          <cell r="D1448">
            <v>119</v>
          </cell>
          <cell r="G1448">
            <v>2612.5</v>
          </cell>
        </row>
        <row r="1449">
          <cell r="D1449">
            <v>198</v>
          </cell>
          <cell r="G1449">
            <v>2726.7799999999902</v>
          </cell>
        </row>
        <row r="1450">
          <cell r="D1450">
            <v>103</v>
          </cell>
          <cell r="G1450">
            <v>2155.51999999999</v>
          </cell>
        </row>
        <row r="1451">
          <cell r="D1451">
            <v>20</v>
          </cell>
          <cell r="G1451">
            <v>3080.13</v>
          </cell>
        </row>
        <row r="1452">
          <cell r="D1452">
            <v>168</v>
          </cell>
          <cell r="G1452">
            <v>2785.79</v>
          </cell>
        </row>
        <row r="1453">
          <cell r="D1453">
            <v>36</v>
          </cell>
          <cell r="G1453">
            <v>2310.81</v>
          </cell>
        </row>
        <row r="1454">
          <cell r="D1454">
            <v>108</v>
          </cell>
          <cell r="G1454">
            <v>3114.84</v>
          </cell>
        </row>
        <row r="1455">
          <cell r="D1455">
            <v>71</v>
          </cell>
          <cell r="G1455">
            <v>3426.6699999999901</v>
          </cell>
        </row>
        <row r="1456">
          <cell r="D1456">
            <v>78</v>
          </cell>
          <cell r="G1456">
            <v>3396.95</v>
          </cell>
        </row>
        <row r="1457">
          <cell r="D1457">
            <v>170</v>
          </cell>
          <cell r="G1457">
            <v>2340.7799999999902</v>
          </cell>
        </row>
        <row r="1458">
          <cell r="D1458">
            <v>47</v>
          </cell>
          <cell r="G1458">
            <v>1836.15</v>
          </cell>
        </row>
        <row r="1459">
          <cell r="D1459">
            <v>191</v>
          </cell>
          <cell r="G1459">
            <v>2873.94</v>
          </cell>
        </row>
        <row r="1460">
          <cell r="D1460">
            <v>70</v>
          </cell>
          <cell r="G1460">
            <v>2946.5599999999899</v>
          </cell>
        </row>
        <row r="1461">
          <cell r="D1461">
            <v>48</v>
          </cell>
          <cell r="G1461">
            <v>2563.6099999999901</v>
          </cell>
        </row>
        <row r="1462">
          <cell r="D1462">
            <v>60</v>
          </cell>
          <cell r="G1462">
            <v>1042.27</v>
          </cell>
        </row>
        <row r="1463">
          <cell r="D1463">
            <v>28</v>
          </cell>
          <cell r="G1463">
            <v>1731.43</v>
          </cell>
        </row>
        <row r="1464">
          <cell r="D1464">
            <v>29</v>
          </cell>
          <cell r="G1464">
            <v>3063.5699999999902</v>
          </cell>
        </row>
        <row r="1465">
          <cell r="D1465">
            <v>194</v>
          </cell>
          <cell r="G1465">
            <v>2486.1999999999898</v>
          </cell>
        </row>
        <row r="1466">
          <cell r="D1466">
            <v>37</v>
          </cell>
          <cell r="G1466">
            <v>4418.24</v>
          </cell>
        </row>
        <row r="1467">
          <cell r="D1467">
            <v>67</v>
          </cell>
          <cell r="G1467">
            <v>2962.03</v>
          </cell>
        </row>
        <row r="1468">
          <cell r="D1468">
            <v>74</v>
          </cell>
          <cell r="G1468">
            <v>3371.55</v>
          </cell>
        </row>
        <row r="1469">
          <cell r="D1469">
            <v>121</v>
          </cell>
          <cell r="G1469">
            <v>2061.75</v>
          </cell>
        </row>
        <row r="1470">
          <cell r="D1470">
            <v>191</v>
          </cell>
          <cell r="G1470">
            <v>2873.94</v>
          </cell>
        </row>
        <row r="1471">
          <cell r="D1471">
            <v>52</v>
          </cell>
          <cell r="G1471">
            <v>3124.69</v>
          </cell>
        </row>
        <row r="1472">
          <cell r="D1472">
            <v>103</v>
          </cell>
          <cell r="G1472">
            <v>2155.51999999999</v>
          </cell>
        </row>
        <row r="1473">
          <cell r="D1473">
            <v>34</v>
          </cell>
          <cell r="G1473">
            <v>2657.8899999999899</v>
          </cell>
        </row>
        <row r="1474">
          <cell r="D1474">
            <v>194</v>
          </cell>
          <cell r="G1474">
            <v>2486.1999999999898</v>
          </cell>
        </row>
        <row r="1475">
          <cell r="D1475">
            <v>75</v>
          </cell>
          <cell r="G1475">
            <v>2350.7999999999902</v>
          </cell>
        </row>
        <row r="1476">
          <cell r="D1476">
            <v>70</v>
          </cell>
          <cell r="G1476">
            <v>2946.5599999999899</v>
          </cell>
        </row>
        <row r="1477">
          <cell r="D1477">
            <v>183</v>
          </cell>
          <cell r="G1477">
            <v>2236.1199999999899</v>
          </cell>
        </row>
        <row r="1478">
          <cell r="D1478">
            <v>85</v>
          </cell>
          <cell r="G1478">
            <v>1652.82</v>
          </cell>
        </row>
        <row r="1479">
          <cell r="D1479">
            <v>119</v>
          </cell>
          <cell r="G1479">
            <v>2612.5</v>
          </cell>
        </row>
        <row r="1480">
          <cell r="D1480">
            <v>72</v>
          </cell>
          <cell r="G1480">
            <v>2365.24999999999</v>
          </cell>
        </row>
        <row r="1481">
          <cell r="D1481">
            <v>139</v>
          </cell>
          <cell r="G1481">
            <v>1577.97</v>
          </cell>
        </row>
        <row r="1482">
          <cell r="D1482">
            <v>1</v>
          </cell>
          <cell r="G1482">
            <v>3773.92</v>
          </cell>
        </row>
        <row r="1483">
          <cell r="D1483">
            <v>103</v>
          </cell>
          <cell r="G1483">
            <v>2155.51999999999</v>
          </cell>
        </row>
        <row r="1484">
          <cell r="D1484">
            <v>28</v>
          </cell>
          <cell r="G1484">
            <v>1731.43</v>
          </cell>
        </row>
        <row r="1485">
          <cell r="D1485">
            <v>193</v>
          </cell>
          <cell r="G1485">
            <v>2547.62</v>
          </cell>
        </row>
        <row r="1486">
          <cell r="D1486">
            <v>138</v>
          </cell>
          <cell r="G1486">
            <v>2949.71</v>
          </cell>
        </row>
        <row r="1487">
          <cell r="D1487">
            <v>184</v>
          </cell>
          <cell r="G1487">
            <v>2442.0100000000002</v>
          </cell>
        </row>
        <row r="1488">
          <cell r="D1488">
            <v>98</v>
          </cell>
          <cell r="G1488">
            <v>2096.2599999999902</v>
          </cell>
        </row>
        <row r="1489">
          <cell r="D1489">
            <v>164</v>
          </cell>
          <cell r="G1489">
            <v>3193.3999999999901</v>
          </cell>
        </row>
        <row r="1490">
          <cell r="D1490">
            <v>101</v>
          </cell>
          <cell r="G1490">
            <v>2561.19</v>
          </cell>
        </row>
        <row r="1491">
          <cell r="D1491">
            <v>46</v>
          </cell>
          <cell r="G1491">
            <v>3510.3699999999899</v>
          </cell>
        </row>
        <row r="1492">
          <cell r="D1492">
            <v>143</v>
          </cell>
          <cell r="G1492">
            <v>2571.33</v>
          </cell>
        </row>
        <row r="1493">
          <cell r="D1493">
            <v>131</v>
          </cell>
          <cell r="G1493">
            <v>2850.7</v>
          </cell>
        </row>
        <row r="1494">
          <cell r="D1494">
            <v>53</v>
          </cell>
          <cell r="G1494">
            <v>2456.64</v>
          </cell>
        </row>
        <row r="1495">
          <cell r="D1495">
            <v>66</v>
          </cell>
          <cell r="G1495">
            <v>1590.12</v>
          </cell>
        </row>
        <row r="1496">
          <cell r="D1496">
            <v>33</v>
          </cell>
          <cell r="G1496">
            <v>2041.21999999999</v>
          </cell>
        </row>
        <row r="1497">
          <cell r="D1497">
            <v>140</v>
          </cell>
          <cell r="G1497">
            <v>1907.5999999999899</v>
          </cell>
        </row>
        <row r="1498">
          <cell r="D1498">
            <v>39</v>
          </cell>
          <cell r="G1498">
            <v>3322.9899999999898</v>
          </cell>
        </row>
        <row r="1499">
          <cell r="D1499">
            <v>15</v>
          </cell>
          <cell r="G1499">
            <v>1793.51999999999</v>
          </cell>
        </row>
        <row r="1500">
          <cell r="D1500">
            <v>134</v>
          </cell>
          <cell r="G1500">
            <v>3404.45999999999</v>
          </cell>
        </row>
        <row r="1501">
          <cell r="D1501">
            <v>115</v>
          </cell>
          <cell r="G1501">
            <v>2760.23</v>
          </cell>
        </row>
        <row r="1502">
          <cell r="D1502">
            <v>181</v>
          </cell>
          <cell r="G1502">
            <v>2605.3199999999902</v>
          </cell>
        </row>
        <row r="1503">
          <cell r="D1503">
            <v>127</v>
          </cell>
          <cell r="G1503">
            <v>2404.2599999999902</v>
          </cell>
        </row>
        <row r="1504">
          <cell r="D1504">
            <v>10</v>
          </cell>
          <cell r="G1504">
            <v>1183</v>
          </cell>
        </row>
        <row r="1505">
          <cell r="D1505">
            <v>144</v>
          </cell>
          <cell r="G1505">
            <v>2504.1999999999998</v>
          </cell>
        </row>
        <row r="1506">
          <cell r="D1506">
            <v>171</v>
          </cell>
          <cell r="G1506">
            <v>3485.06</v>
          </cell>
        </row>
        <row r="1507">
          <cell r="D1507">
            <v>34</v>
          </cell>
          <cell r="G1507">
            <v>2657.8899999999899</v>
          </cell>
        </row>
        <row r="1508">
          <cell r="D1508">
            <v>103</v>
          </cell>
          <cell r="G1508">
            <v>2155.51999999999</v>
          </cell>
        </row>
        <row r="1509">
          <cell r="D1509">
            <v>90</v>
          </cell>
          <cell r="G1509">
            <v>3210.29</v>
          </cell>
        </row>
        <row r="1510">
          <cell r="D1510">
            <v>181</v>
          </cell>
          <cell r="G1510">
            <v>2605.3199999999902</v>
          </cell>
        </row>
        <row r="1511">
          <cell r="D1511">
            <v>149</v>
          </cell>
          <cell r="G1511">
            <v>2594.5699999999902</v>
          </cell>
        </row>
        <row r="1512">
          <cell r="D1512">
            <v>109</v>
          </cell>
          <cell r="G1512">
            <v>3385.06</v>
          </cell>
        </row>
        <row r="1513">
          <cell r="D1513">
            <v>136</v>
          </cell>
          <cell r="G1513">
            <v>2856.3799999999901</v>
          </cell>
        </row>
        <row r="1514">
          <cell r="D1514">
            <v>71</v>
          </cell>
          <cell r="G1514">
            <v>3426.6699999999901</v>
          </cell>
        </row>
        <row r="1515">
          <cell r="D1515">
            <v>97</v>
          </cell>
          <cell r="G1515">
            <v>2931.14</v>
          </cell>
        </row>
        <row r="1516">
          <cell r="D1516">
            <v>173</v>
          </cell>
          <cell r="G1516">
            <v>3127.77</v>
          </cell>
        </row>
        <row r="1517">
          <cell r="D1517">
            <v>84</v>
          </cell>
          <cell r="G1517">
            <v>1766.1699999999901</v>
          </cell>
        </row>
        <row r="1518">
          <cell r="D1518">
            <v>139</v>
          </cell>
          <cell r="G1518">
            <v>1577.97</v>
          </cell>
        </row>
        <row r="1519">
          <cell r="D1519">
            <v>155</v>
          </cell>
          <cell r="G1519">
            <v>2346.25</v>
          </cell>
        </row>
        <row r="1520">
          <cell r="D1520">
            <v>127</v>
          </cell>
          <cell r="G1520">
            <v>2404.2599999999902</v>
          </cell>
        </row>
        <row r="1521">
          <cell r="D1521">
            <v>161</v>
          </cell>
          <cell r="G1521">
            <v>2630.04</v>
          </cell>
        </row>
        <row r="1522">
          <cell r="D1522">
            <v>26</v>
          </cell>
          <cell r="G1522">
            <v>2606.6099999999901</v>
          </cell>
        </row>
        <row r="1523">
          <cell r="D1523">
            <v>108</v>
          </cell>
          <cell r="G1523">
            <v>3114.84</v>
          </cell>
        </row>
        <row r="1524">
          <cell r="D1524">
            <v>45</v>
          </cell>
          <cell r="G1524">
            <v>3423.77</v>
          </cell>
        </row>
        <row r="1525">
          <cell r="D1525">
            <v>76</v>
          </cell>
          <cell r="G1525">
            <v>2110.5</v>
          </cell>
        </row>
        <row r="1526">
          <cell r="D1526">
            <v>188</v>
          </cell>
          <cell r="G1526">
            <v>2797.5499999999902</v>
          </cell>
        </row>
        <row r="1527">
          <cell r="D1527">
            <v>58</v>
          </cell>
          <cell r="G1527">
            <v>2980.8799999999901</v>
          </cell>
        </row>
        <row r="1528">
          <cell r="D1528">
            <v>117</v>
          </cell>
          <cell r="G1528">
            <v>2634.1899999999901</v>
          </cell>
        </row>
        <row r="1529">
          <cell r="D1529">
            <v>132</v>
          </cell>
          <cell r="G1529">
            <v>3104.14</v>
          </cell>
        </row>
        <row r="1530">
          <cell r="D1530">
            <v>162</v>
          </cell>
          <cell r="G1530">
            <v>2190.64</v>
          </cell>
        </row>
        <row r="1531">
          <cell r="D1531">
            <v>41</v>
          </cell>
          <cell r="G1531">
            <v>3191.8999999999901</v>
          </cell>
        </row>
        <row r="1532">
          <cell r="D1532">
            <v>133</v>
          </cell>
          <cell r="G1532">
            <v>2821.9199999999901</v>
          </cell>
        </row>
        <row r="1533">
          <cell r="D1533">
            <v>173</v>
          </cell>
          <cell r="G1533">
            <v>3127.77</v>
          </cell>
        </row>
        <row r="1534">
          <cell r="D1534">
            <v>88</v>
          </cell>
          <cell r="G1534">
            <v>2659.22</v>
          </cell>
        </row>
        <row r="1535">
          <cell r="D1535">
            <v>74</v>
          </cell>
          <cell r="G1535">
            <v>3371.55</v>
          </cell>
        </row>
        <row r="1536">
          <cell r="D1536">
            <v>94</v>
          </cell>
          <cell r="G1536">
            <v>2209.74999999999</v>
          </cell>
        </row>
        <row r="1537">
          <cell r="D1537">
            <v>33</v>
          </cell>
          <cell r="G1537">
            <v>2041.21999999999</v>
          </cell>
        </row>
        <row r="1538">
          <cell r="D1538">
            <v>23</v>
          </cell>
          <cell r="G1538">
            <v>2834.16</v>
          </cell>
        </row>
        <row r="1539">
          <cell r="D1539">
            <v>35</v>
          </cell>
          <cell r="G1539">
            <v>3303.7</v>
          </cell>
        </row>
        <row r="1540">
          <cell r="D1540">
            <v>109</v>
          </cell>
          <cell r="G1540">
            <v>3385.06</v>
          </cell>
        </row>
        <row r="1541">
          <cell r="D1541">
            <v>43</v>
          </cell>
          <cell r="G1541">
            <v>2667.38</v>
          </cell>
        </row>
        <row r="1542">
          <cell r="D1542">
            <v>142</v>
          </cell>
          <cell r="G1542">
            <v>2866.51</v>
          </cell>
        </row>
        <row r="1543">
          <cell r="D1543">
            <v>167</v>
          </cell>
          <cell r="G1543">
            <v>2609.11</v>
          </cell>
        </row>
        <row r="1544">
          <cell r="D1544">
            <v>99</v>
          </cell>
          <cell r="G1544">
            <v>2845.08</v>
          </cell>
        </row>
        <row r="1545">
          <cell r="D1545">
            <v>132</v>
          </cell>
          <cell r="G1545">
            <v>3104.14</v>
          </cell>
        </row>
        <row r="1546">
          <cell r="D1546">
            <v>188</v>
          </cell>
          <cell r="G1546">
            <v>2797.5499999999902</v>
          </cell>
        </row>
        <row r="1547">
          <cell r="D1547">
            <v>141</v>
          </cell>
          <cell r="G1547">
            <v>2888.96</v>
          </cell>
        </row>
        <row r="1548">
          <cell r="D1548">
            <v>160</v>
          </cell>
          <cell r="G1548">
            <v>2700.9699999999898</v>
          </cell>
        </row>
        <row r="1549">
          <cell r="D1549">
            <v>93</v>
          </cell>
          <cell r="G1549">
            <v>2470.89</v>
          </cell>
        </row>
        <row r="1550">
          <cell r="D1550">
            <v>160</v>
          </cell>
          <cell r="G1550">
            <v>2700.9699999999898</v>
          </cell>
        </row>
        <row r="1551">
          <cell r="D1551">
            <v>16</v>
          </cell>
          <cell r="G1551">
            <v>3561.98</v>
          </cell>
        </row>
        <row r="1552">
          <cell r="D1552">
            <v>5</v>
          </cell>
          <cell r="G1552">
            <v>2727.48</v>
          </cell>
        </row>
        <row r="1553">
          <cell r="D1553">
            <v>3</v>
          </cell>
          <cell r="G1553">
            <v>2054.9499999999998</v>
          </cell>
        </row>
        <row r="1554">
          <cell r="D1554">
            <v>48</v>
          </cell>
          <cell r="G1554">
            <v>2563.6099999999901</v>
          </cell>
        </row>
        <row r="1555">
          <cell r="D1555">
            <v>8</v>
          </cell>
          <cell r="G1555">
            <v>1768.5999999999899</v>
          </cell>
        </row>
        <row r="1556">
          <cell r="D1556">
            <v>112</v>
          </cell>
          <cell r="G1556">
            <v>2059.8399999999901</v>
          </cell>
        </row>
        <row r="1557">
          <cell r="D1557">
            <v>41</v>
          </cell>
          <cell r="G1557">
            <v>3191.8999999999901</v>
          </cell>
        </row>
        <row r="1558">
          <cell r="D1558">
            <v>50</v>
          </cell>
          <cell r="G1558">
            <v>2266.8799999999901</v>
          </cell>
        </row>
        <row r="1559">
          <cell r="D1559">
            <v>186</v>
          </cell>
          <cell r="G1559">
            <v>2509.77</v>
          </cell>
        </row>
        <row r="1560">
          <cell r="D1560">
            <v>113</v>
          </cell>
          <cell r="G1560">
            <v>2622.93</v>
          </cell>
        </row>
        <row r="1561">
          <cell r="D1561">
            <v>77</v>
          </cell>
          <cell r="G1561">
            <v>2285.7599999999902</v>
          </cell>
        </row>
        <row r="1562">
          <cell r="D1562">
            <v>105</v>
          </cell>
          <cell r="G1562">
            <v>1868.73</v>
          </cell>
        </row>
        <row r="1563">
          <cell r="D1563">
            <v>60</v>
          </cell>
          <cell r="G1563">
            <v>1042.27</v>
          </cell>
        </row>
        <row r="1564">
          <cell r="D1564">
            <v>179</v>
          </cell>
          <cell r="G1564">
            <v>2800.08</v>
          </cell>
        </row>
        <row r="1565">
          <cell r="D1565">
            <v>49</v>
          </cell>
          <cell r="G1565">
            <v>2693.59</v>
          </cell>
        </row>
        <row r="1566">
          <cell r="D1566">
            <v>50</v>
          </cell>
          <cell r="G1566">
            <v>2266.8799999999901</v>
          </cell>
        </row>
        <row r="1567">
          <cell r="D1567">
            <v>186</v>
          </cell>
          <cell r="G1567">
            <v>2509.77</v>
          </cell>
        </row>
        <row r="1568">
          <cell r="D1568">
            <v>49</v>
          </cell>
          <cell r="G1568">
            <v>2693.59</v>
          </cell>
        </row>
        <row r="1569">
          <cell r="D1569">
            <v>196</v>
          </cell>
          <cell r="G1569">
            <v>2714.1099999999901</v>
          </cell>
        </row>
        <row r="1570">
          <cell r="D1570">
            <v>185</v>
          </cell>
          <cell r="G1570">
            <v>2395.81</v>
          </cell>
        </row>
        <row r="1571">
          <cell r="D1571">
            <v>120</v>
          </cell>
          <cell r="G1571">
            <v>2565.61</v>
          </cell>
        </row>
        <row r="1572">
          <cell r="D1572">
            <v>139</v>
          </cell>
          <cell r="G1572">
            <v>1577.97</v>
          </cell>
        </row>
        <row r="1573">
          <cell r="D1573">
            <v>83</v>
          </cell>
          <cell r="G1573">
            <v>2399.3200000000002</v>
          </cell>
        </row>
        <row r="1574">
          <cell r="D1574">
            <v>16</v>
          </cell>
          <cell r="G1574">
            <v>3561.98</v>
          </cell>
        </row>
        <row r="1575">
          <cell r="D1575">
            <v>130</v>
          </cell>
          <cell r="G1575">
            <v>2503.4299999999998</v>
          </cell>
        </row>
        <row r="1576">
          <cell r="D1576">
            <v>56</v>
          </cell>
          <cell r="G1576">
            <v>2542.1099999999901</v>
          </cell>
        </row>
        <row r="1577">
          <cell r="D1577">
            <v>111</v>
          </cell>
          <cell r="G1577">
            <v>1920.94999999999</v>
          </cell>
        </row>
        <row r="1578">
          <cell r="D1578">
            <v>110</v>
          </cell>
          <cell r="G1578">
            <v>2404.04</v>
          </cell>
        </row>
        <row r="1579">
          <cell r="D1579">
            <v>27</v>
          </cell>
          <cell r="G1579">
            <v>3029.97999999999</v>
          </cell>
        </row>
        <row r="1580">
          <cell r="D1580">
            <v>167</v>
          </cell>
          <cell r="G1580">
            <v>2609.11</v>
          </cell>
        </row>
        <row r="1581">
          <cell r="D1581">
            <v>78</v>
          </cell>
          <cell r="G1581">
            <v>3396.95</v>
          </cell>
        </row>
        <row r="1582">
          <cell r="D1582">
            <v>167</v>
          </cell>
          <cell r="G1582">
            <v>2609.11</v>
          </cell>
        </row>
        <row r="1583">
          <cell r="D1583">
            <v>119</v>
          </cell>
          <cell r="G1583">
            <v>2612.5</v>
          </cell>
        </row>
        <row r="1584">
          <cell r="D1584">
            <v>82</v>
          </cell>
          <cell r="G1584">
            <v>2714.75</v>
          </cell>
        </row>
        <row r="1585">
          <cell r="D1585">
            <v>28</v>
          </cell>
          <cell r="G1585">
            <v>1731.43</v>
          </cell>
        </row>
        <row r="1586">
          <cell r="D1586">
            <v>29</v>
          </cell>
          <cell r="G1586">
            <v>3063.5699999999902</v>
          </cell>
        </row>
        <row r="1587">
          <cell r="D1587">
            <v>63</v>
          </cell>
          <cell r="G1587">
            <v>2982.45</v>
          </cell>
        </row>
        <row r="1588">
          <cell r="D1588">
            <v>177</v>
          </cell>
          <cell r="G1588">
            <v>2497.4499999999898</v>
          </cell>
        </row>
        <row r="1589">
          <cell r="D1589">
            <v>111</v>
          </cell>
          <cell r="G1589">
            <v>1920.94999999999</v>
          </cell>
        </row>
        <row r="1590">
          <cell r="D1590">
            <v>120</v>
          </cell>
          <cell r="G1590">
            <v>2565.61</v>
          </cell>
        </row>
        <row r="1591">
          <cell r="D1591">
            <v>153</v>
          </cell>
          <cell r="G1591">
            <v>2648.3899999999899</v>
          </cell>
        </row>
        <row r="1592">
          <cell r="D1592">
            <v>167</v>
          </cell>
          <cell r="G1592">
            <v>2609.11</v>
          </cell>
        </row>
        <row r="1593">
          <cell r="D1593">
            <v>194</v>
          </cell>
          <cell r="G1593">
            <v>2486.1999999999898</v>
          </cell>
        </row>
        <row r="1594">
          <cell r="D1594">
            <v>165</v>
          </cell>
          <cell r="G1594">
            <v>2562.04</v>
          </cell>
        </row>
        <row r="1595">
          <cell r="D1595">
            <v>40</v>
          </cell>
          <cell r="G1595">
            <v>2330.2599999999902</v>
          </cell>
        </row>
        <row r="1596">
          <cell r="D1596">
            <v>120</v>
          </cell>
          <cell r="G1596">
            <v>2565.61</v>
          </cell>
        </row>
        <row r="1597">
          <cell r="D1597">
            <v>65</v>
          </cell>
          <cell r="G1597">
            <v>2807.0899999999901</v>
          </cell>
        </row>
        <row r="1598">
          <cell r="D1598">
            <v>11</v>
          </cell>
          <cell r="G1598">
            <v>2990.45999999999</v>
          </cell>
        </row>
        <row r="1599">
          <cell r="D1599">
            <v>43</v>
          </cell>
          <cell r="G1599">
            <v>2667.38</v>
          </cell>
        </row>
        <row r="1600">
          <cell r="D1600">
            <v>137</v>
          </cell>
          <cell r="G1600">
            <v>3001.57</v>
          </cell>
        </row>
        <row r="1601">
          <cell r="D1601">
            <v>22</v>
          </cell>
          <cell r="G1601">
            <v>3533.5299999999902</v>
          </cell>
        </row>
        <row r="1602">
          <cell r="D1602">
            <v>185</v>
          </cell>
          <cell r="G1602">
            <v>2395.81</v>
          </cell>
        </row>
        <row r="1603">
          <cell r="D1603">
            <v>165</v>
          </cell>
          <cell r="G1603">
            <v>2562.04</v>
          </cell>
        </row>
        <row r="1604">
          <cell r="D1604">
            <v>68</v>
          </cell>
          <cell r="G1604">
            <v>2286.5299999999902</v>
          </cell>
        </row>
        <row r="1605">
          <cell r="D1605">
            <v>23</v>
          </cell>
          <cell r="G1605">
            <v>2834.16</v>
          </cell>
        </row>
        <row r="1606">
          <cell r="D1606">
            <v>25</v>
          </cell>
          <cell r="G1606">
            <v>1963.25</v>
          </cell>
        </row>
        <row r="1607">
          <cell r="D1607">
            <v>42</v>
          </cell>
          <cell r="G1607">
            <v>2374.1399999999899</v>
          </cell>
        </row>
        <row r="1608">
          <cell r="D1608">
            <v>146</v>
          </cell>
          <cell r="G1608">
            <v>2817.9299999999898</v>
          </cell>
        </row>
        <row r="1609">
          <cell r="D1609">
            <v>27</v>
          </cell>
          <cell r="G1609">
            <v>3029.97999999999</v>
          </cell>
        </row>
        <row r="1610">
          <cell r="D1610">
            <v>104</v>
          </cell>
          <cell r="G1610">
            <v>3273.06</v>
          </cell>
        </row>
        <row r="1611">
          <cell r="D1611">
            <v>184</v>
          </cell>
          <cell r="G1611">
            <v>2442.0100000000002</v>
          </cell>
        </row>
        <row r="1612">
          <cell r="D1612">
            <v>40</v>
          </cell>
          <cell r="G1612">
            <v>2330.2599999999902</v>
          </cell>
        </row>
        <row r="1613">
          <cell r="D1613">
            <v>180</v>
          </cell>
          <cell r="G1613">
            <v>2710.77</v>
          </cell>
        </row>
        <row r="1614">
          <cell r="D1614">
            <v>90</v>
          </cell>
          <cell r="G1614">
            <v>3210.29</v>
          </cell>
        </row>
        <row r="1615">
          <cell r="D1615">
            <v>29</v>
          </cell>
          <cell r="G1615">
            <v>3063.5699999999902</v>
          </cell>
        </row>
        <row r="1616">
          <cell r="D1616">
            <v>57</v>
          </cell>
          <cell r="G1616">
            <v>2802.5999999999899</v>
          </cell>
        </row>
        <row r="1617">
          <cell r="D1617">
            <v>188</v>
          </cell>
          <cell r="G1617">
            <v>2797.5499999999902</v>
          </cell>
        </row>
        <row r="1618">
          <cell r="D1618">
            <v>184</v>
          </cell>
          <cell r="G1618">
            <v>2442.0100000000002</v>
          </cell>
        </row>
        <row r="1619">
          <cell r="D1619">
            <v>97</v>
          </cell>
          <cell r="G1619">
            <v>2931.14</v>
          </cell>
        </row>
        <row r="1620">
          <cell r="D1620">
            <v>75</v>
          </cell>
          <cell r="G1620">
            <v>2350.7999999999902</v>
          </cell>
        </row>
        <row r="1621">
          <cell r="D1621">
            <v>176</v>
          </cell>
          <cell r="G1621">
            <v>2225.54</v>
          </cell>
        </row>
        <row r="1622">
          <cell r="D1622">
            <v>187</v>
          </cell>
          <cell r="G1622">
            <v>2831.08</v>
          </cell>
        </row>
        <row r="1623">
          <cell r="D1623">
            <v>193</v>
          </cell>
          <cell r="G1623">
            <v>2547.62</v>
          </cell>
        </row>
        <row r="1624">
          <cell r="D1624">
            <v>93</v>
          </cell>
          <cell r="G1624">
            <v>2470.89</v>
          </cell>
        </row>
        <row r="1625">
          <cell r="D1625">
            <v>132</v>
          </cell>
          <cell r="G1625">
            <v>3104.14</v>
          </cell>
        </row>
        <row r="1626">
          <cell r="D1626">
            <v>5</v>
          </cell>
          <cell r="G1626">
            <v>2727.48</v>
          </cell>
        </row>
        <row r="1627">
          <cell r="D1627">
            <v>40</v>
          </cell>
          <cell r="G1627">
            <v>2330.2599999999902</v>
          </cell>
        </row>
        <row r="1628">
          <cell r="D1628">
            <v>27</v>
          </cell>
          <cell r="G1628">
            <v>3029.97999999999</v>
          </cell>
        </row>
        <row r="1629">
          <cell r="D1629">
            <v>5</v>
          </cell>
          <cell r="G1629">
            <v>2727.48</v>
          </cell>
        </row>
        <row r="1630">
          <cell r="D1630">
            <v>173</v>
          </cell>
          <cell r="G1630">
            <v>3127.77</v>
          </cell>
        </row>
        <row r="1631">
          <cell r="D1631">
            <v>104</v>
          </cell>
          <cell r="G1631">
            <v>3273.06</v>
          </cell>
        </row>
        <row r="1632">
          <cell r="D1632">
            <v>59</v>
          </cell>
          <cell r="G1632">
            <v>2942.33</v>
          </cell>
        </row>
        <row r="1633">
          <cell r="D1633">
            <v>172</v>
          </cell>
          <cell r="G1633">
            <v>2363.5100000000002</v>
          </cell>
        </row>
        <row r="1634">
          <cell r="D1634">
            <v>198</v>
          </cell>
          <cell r="G1634">
            <v>2726.7799999999902</v>
          </cell>
        </row>
        <row r="1635">
          <cell r="D1635">
            <v>118</v>
          </cell>
          <cell r="G1635">
            <v>3299.74</v>
          </cell>
        </row>
        <row r="1636">
          <cell r="D1636">
            <v>144</v>
          </cell>
          <cell r="G1636">
            <v>2504.1999999999998</v>
          </cell>
        </row>
        <row r="1637">
          <cell r="D1637">
            <v>190</v>
          </cell>
          <cell r="G1637">
            <v>3084.26999999999</v>
          </cell>
        </row>
        <row r="1638">
          <cell r="D1638">
            <v>56</v>
          </cell>
          <cell r="G1638">
            <v>2542.1099999999901</v>
          </cell>
        </row>
        <row r="1639">
          <cell r="D1639">
            <v>133</v>
          </cell>
          <cell r="G1639">
            <v>2821.9199999999901</v>
          </cell>
        </row>
        <row r="1640">
          <cell r="D1640">
            <v>43</v>
          </cell>
          <cell r="G1640">
            <v>2667.38</v>
          </cell>
        </row>
        <row r="1641">
          <cell r="D1641">
            <v>72</v>
          </cell>
          <cell r="G1641">
            <v>2365.24999999999</v>
          </cell>
        </row>
        <row r="1642">
          <cell r="D1642">
            <v>96</v>
          </cell>
          <cell r="G1642">
            <v>2070.72999999999</v>
          </cell>
        </row>
        <row r="1643">
          <cell r="D1643">
            <v>194</v>
          </cell>
          <cell r="G1643">
            <v>2486.1999999999898</v>
          </cell>
        </row>
        <row r="1644">
          <cell r="D1644">
            <v>56</v>
          </cell>
          <cell r="G1644">
            <v>2542.1099999999901</v>
          </cell>
        </row>
        <row r="1645">
          <cell r="D1645">
            <v>115</v>
          </cell>
          <cell r="G1645">
            <v>2760.23</v>
          </cell>
        </row>
        <row r="1646">
          <cell r="D1646">
            <v>76</v>
          </cell>
          <cell r="G1646">
            <v>2110.5</v>
          </cell>
        </row>
        <row r="1647">
          <cell r="D1647">
            <v>146</v>
          </cell>
          <cell r="G1647">
            <v>2817.9299999999898</v>
          </cell>
        </row>
        <row r="1648">
          <cell r="D1648">
            <v>126</v>
          </cell>
          <cell r="G1648">
            <v>2676.98</v>
          </cell>
        </row>
        <row r="1649">
          <cell r="D1649">
            <v>33</v>
          </cell>
          <cell r="G1649">
            <v>2041.21999999999</v>
          </cell>
        </row>
        <row r="1650">
          <cell r="D1650">
            <v>195</v>
          </cell>
          <cell r="G1650">
            <v>2592.77</v>
          </cell>
        </row>
        <row r="1651">
          <cell r="D1651">
            <v>90</v>
          </cell>
          <cell r="G1651">
            <v>3210.29</v>
          </cell>
        </row>
        <row r="1652">
          <cell r="D1652">
            <v>149</v>
          </cell>
          <cell r="G1652">
            <v>2594.5699999999902</v>
          </cell>
        </row>
        <row r="1653">
          <cell r="D1653">
            <v>168</v>
          </cell>
          <cell r="G1653">
            <v>2785.79</v>
          </cell>
        </row>
        <row r="1654">
          <cell r="D1654">
            <v>78</v>
          </cell>
          <cell r="G1654">
            <v>3396.95</v>
          </cell>
        </row>
        <row r="1655">
          <cell r="D1655">
            <v>35</v>
          </cell>
          <cell r="G1655">
            <v>3303.7</v>
          </cell>
        </row>
        <row r="1656">
          <cell r="D1656">
            <v>61</v>
          </cell>
          <cell r="G1656">
            <v>2928.83</v>
          </cell>
        </row>
        <row r="1657">
          <cell r="D1657">
            <v>4</v>
          </cell>
          <cell r="G1657">
            <v>2970.49999999999</v>
          </cell>
        </row>
        <row r="1658">
          <cell r="D1658">
            <v>37</v>
          </cell>
          <cell r="G1658">
            <v>4418.24</v>
          </cell>
        </row>
        <row r="1659">
          <cell r="D1659">
            <v>125</v>
          </cell>
          <cell r="G1659">
            <v>2689.59</v>
          </cell>
        </row>
        <row r="1660">
          <cell r="D1660">
            <v>88</v>
          </cell>
          <cell r="G1660">
            <v>2659.22</v>
          </cell>
        </row>
        <row r="1661">
          <cell r="D1661">
            <v>77</v>
          </cell>
          <cell r="G1661">
            <v>2285.7599999999902</v>
          </cell>
        </row>
        <row r="1662">
          <cell r="D1662">
            <v>177</v>
          </cell>
          <cell r="G1662">
            <v>2497.4499999999898</v>
          </cell>
        </row>
        <row r="1663">
          <cell r="D1663">
            <v>47</v>
          </cell>
          <cell r="G1663">
            <v>1836.15</v>
          </cell>
        </row>
        <row r="1664">
          <cell r="D1664">
            <v>177</v>
          </cell>
          <cell r="G1664">
            <v>2497.4499999999898</v>
          </cell>
        </row>
        <row r="1665">
          <cell r="D1665">
            <v>120</v>
          </cell>
          <cell r="G1665">
            <v>2565.61</v>
          </cell>
        </row>
        <row r="1666">
          <cell r="D1666">
            <v>68</v>
          </cell>
          <cell r="G1666">
            <v>2286.5299999999902</v>
          </cell>
        </row>
        <row r="1667">
          <cell r="D1667">
            <v>79</v>
          </cell>
          <cell r="G1667">
            <v>3197.95999999999</v>
          </cell>
        </row>
        <row r="1668">
          <cell r="D1668">
            <v>130</v>
          </cell>
          <cell r="G1668">
            <v>2503.4299999999998</v>
          </cell>
        </row>
        <row r="1669">
          <cell r="D1669">
            <v>168</v>
          </cell>
          <cell r="G1669">
            <v>2785.79</v>
          </cell>
        </row>
        <row r="1670">
          <cell r="D1670">
            <v>97</v>
          </cell>
          <cell r="G1670">
            <v>2931.14</v>
          </cell>
        </row>
        <row r="1671">
          <cell r="D1671">
            <v>40</v>
          </cell>
          <cell r="G1671">
            <v>2330.2599999999902</v>
          </cell>
        </row>
        <row r="1672">
          <cell r="D1672">
            <v>53</v>
          </cell>
          <cell r="G1672">
            <v>2456.64</v>
          </cell>
        </row>
        <row r="1673">
          <cell r="D1673">
            <v>81</v>
          </cell>
          <cell r="G1673">
            <v>2735.3999999999901</v>
          </cell>
        </row>
        <row r="1674">
          <cell r="D1674">
            <v>158</v>
          </cell>
          <cell r="G1674">
            <v>3177.49</v>
          </cell>
        </row>
        <row r="1675">
          <cell r="D1675">
            <v>43</v>
          </cell>
          <cell r="G1675">
            <v>2667.38</v>
          </cell>
        </row>
        <row r="1676">
          <cell r="D1676">
            <v>162</v>
          </cell>
          <cell r="G1676">
            <v>2190.64</v>
          </cell>
        </row>
        <row r="1677">
          <cell r="D1677">
            <v>105</v>
          </cell>
          <cell r="G1677">
            <v>1868.73</v>
          </cell>
        </row>
        <row r="1678">
          <cell r="D1678">
            <v>87</v>
          </cell>
          <cell r="G1678">
            <v>3121.9099999999899</v>
          </cell>
        </row>
        <row r="1679">
          <cell r="D1679">
            <v>141</v>
          </cell>
          <cell r="G1679">
            <v>2888.96</v>
          </cell>
        </row>
        <row r="1680">
          <cell r="D1680">
            <v>31</v>
          </cell>
          <cell r="G1680">
            <v>3095.33</v>
          </cell>
        </row>
        <row r="1681">
          <cell r="D1681">
            <v>63</v>
          </cell>
          <cell r="G1681">
            <v>2982.45</v>
          </cell>
        </row>
        <row r="1682">
          <cell r="D1682">
            <v>109</v>
          </cell>
          <cell r="G1682">
            <v>3385.06</v>
          </cell>
        </row>
        <row r="1683">
          <cell r="D1683">
            <v>168</v>
          </cell>
          <cell r="G1683">
            <v>2785.79</v>
          </cell>
        </row>
        <row r="1684">
          <cell r="D1684">
            <v>172</v>
          </cell>
          <cell r="G1684">
            <v>2363.5100000000002</v>
          </cell>
        </row>
        <row r="1685">
          <cell r="D1685">
            <v>3</v>
          </cell>
          <cell r="G1685">
            <v>2054.9499999999998</v>
          </cell>
        </row>
        <row r="1686">
          <cell r="D1686">
            <v>55</v>
          </cell>
          <cell r="G1686">
            <v>2500.6099999999901</v>
          </cell>
        </row>
        <row r="1687">
          <cell r="D1687">
            <v>131</v>
          </cell>
          <cell r="G1687">
            <v>2850.7</v>
          </cell>
        </row>
        <row r="1688">
          <cell r="D1688">
            <v>49</v>
          </cell>
          <cell r="G1688">
            <v>2693.59</v>
          </cell>
        </row>
        <row r="1689">
          <cell r="D1689">
            <v>38</v>
          </cell>
          <cell r="G1689">
            <v>2634.7399999999898</v>
          </cell>
        </row>
        <row r="1690">
          <cell r="D1690">
            <v>7</v>
          </cell>
          <cell r="G1690">
            <v>2981.51999999999</v>
          </cell>
        </row>
        <row r="1691">
          <cell r="D1691">
            <v>135</v>
          </cell>
          <cell r="G1691">
            <v>2277.89</v>
          </cell>
        </row>
        <row r="1692">
          <cell r="D1692">
            <v>72</v>
          </cell>
          <cell r="G1692">
            <v>2365.24999999999</v>
          </cell>
        </row>
        <row r="1693">
          <cell r="D1693">
            <v>189</v>
          </cell>
          <cell r="G1693">
            <v>3063.68</v>
          </cell>
        </row>
        <row r="1694">
          <cell r="D1694">
            <v>132</v>
          </cell>
          <cell r="G1694">
            <v>3104.14</v>
          </cell>
        </row>
        <row r="1695">
          <cell r="D1695">
            <v>168</v>
          </cell>
          <cell r="G1695">
            <v>2785.79</v>
          </cell>
        </row>
        <row r="1696">
          <cell r="D1696">
            <v>134</v>
          </cell>
          <cell r="G1696">
            <v>3404.45999999999</v>
          </cell>
        </row>
        <row r="1697">
          <cell r="D1697">
            <v>65</v>
          </cell>
          <cell r="G1697">
            <v>2807.0899999999901</v>
          </cell>
        </row>
        <row r="1698">
          <cell r="D1698">
            <v>22</v>
          </cell>
          <cell r="G1698">
            <v>3533.5299999999902</v>
          </cell>
        </row>
        <row r="1699">
          <cell r="D1699">
            <v>180</v>
          </cell>
          <cell r="G1699">
            <v>2710.77</v>
          </cell>
        </row>
        <row r="1700">
          <cell r="D1700">
            <v>58</v>
          </cell>
          <cell r="G1700">
            <v>2980.8799999999901</v>
          </cell>
        </row>
        <row r="1701">
          <cell r="D1701">
            <v>51</v>
          </cell>
          <cell r="G1701">
            <v>3918.9199999999901</v>
          </cell>
        </row>
        <row r="1702">
          <cell r="D1702">
            <v>172</v>
          </cell>
          <cell r="G1702">
            <v>2363.5100000000002</v>
          </cell>
        </row>
        <row r="1703">
          <cell r="D1703">
            <v>144</v>
          </cell>
          <cell r="G1703">
            <v>2504.1999999999998</v>
          </cell>
        </row>
        <row r="1704">
          <cell r="D1704">
            <v>167</v>
          </cell>
          <cell r="G1704">
            <v>2609.11</v>
          </cell>
        </row>
        <row r="1705">
          <cell r="D1705">
            <v>22</v>
          </cell>
          <cell r="G1705">
            <v>3533.5299999999902</v>
          </cell>
        </row>
        <row r="1706">
          <cell r="D1706">
            <v>184</v>
          </cell>
          <cell r="G1706">
            <v>2442.0100000000002</v>
          </cell>
        </row>
        <row r="1707">
          <cell r="D1707">
            <v>39</v>
          </cell>
          <cell r="G1707">
            <v>3322.9899999999898</v>
          </cell>
        </row>
        <row r="1708">
          <cell r="D1708">
            <v>99</v>
          </cell>
          <cell r="G1708">
            <v>2845.08</v>
          </cell>
        </row>
        <row r="1709">
          <cell r="D1709">
            <v>29</v>
          </cell>
          <cell r="G1709">
            <v>3063.5699999999902</v>
          </cell>
        </row>
        <row r="1710">
          <cell r="D1710">
            <v>171</v>
          </cell>
          <cell r="G1710">
            <v>3485.06</v>
          </cell>
        </row>
        <row r="1711">
          <cell r="D1711">
            <v>58</v>
          </cell>
          <cell r="G1711">
            <v>2980.8799999999901</v>
          </cell>
        </row>
        <row r="1712">
          <cell r="D1712">
            <v>94</v>
          </cell>
          <cell r="G1712">
            <v>2209.74999999999</v>
          </cell>
        </row>
        <row r="1713">
          <cell r="D1713">
            <v>24</v>
          </cell>
          <cell r="G1713">
            <v>2885.92</v>
          </cell>
        </row>
        <row r="1714">
          <cell r="D1714">
            <v>185</v>
          </cell>
          <cell r="G1714">
            <v>2395.81</v>
          </cell>
        </row>
        <row r="1715">
          <cell r="D1715">
            <v>112</v>
          </cell>
          <cell r="G1715">
            <v>2059.8399999999901</v>
          </cell>
        </row>
        <row r="1716">
          <cell r="D1716">
            <v>108</v>
          </cell>
          <cell r="G1716">
            <v>3114.84</v>
          </cell>
        </row>
        <row r="1717">
          <cell r="D1717">
            <v>38</v>
          </cell>
          <cell r="G1717">
            <v>2634.7399999999898</v>
          </cell>
        </row>
        <row r="1718">
          <cell r="D1718">
            <v>35</v>
          </cell>
          <cell r="G1718">
            <v>3303.7</v>
          </cell>
        </row>
        <row r="1719">
          <cell r="D1719">
            <v>60</v>
          </cell>
          <cell r="G1719">
            <v>1042.27</v>
          </cell>
        </row>
        <row r="1720">
          <cell r="D1720">
            <v>23</v>
          </cell>
          <cell r="G1720">
            <v>2834.16</v>
          </cell>
        </row>
        <row r="1721">
          <cell r="D1721">
            <v>176</v>
          </cell>
          <cell r="G1721">
            <v>2225.54</v>
          </cell>
        </row>
        <row r="1722">
          <cell r="D1722">
            <v>89</v>
          </cell>
          <cell r="G1722">
            <v>3800.56</v>
          </cell>
        </row>
        <row r="1723">
          <cell r="D1723">
            <v>93</v>
          </cell>
          <cell r="G1723">
            <v>2470.89</v>
          </cell>
        </row>
        <row r="1724">
          <cell r="D1724">
            <v>182</v>
          </cell>
          <cell r="G1724">
            <v>2271.7600000000002</v>
          </cell>
        </row>
        <row r="1725">
          <cell r="D1725">
            <v>84</v>
          </cell>
          <cell r="G1725">
            <v>1766.1699999999901</v>
          </cell>
        </row>
        <row r="1726">
          <cell r="D1726">
            <v>148</v>
          </cell>
          <cell r="G1726">
            <v>2738.99</v>
          </cell>
        </row>
        <row r="1727">
          <cell r="D1727">
            <v>123</v>
          </cell>
          <cell r="G1727">
            <v>2813.95</v>
          </cell>
        </row>
        <row r="1728">
          <cell r="D1728">
            <v>93</v>
          </cell>
          <cell r="G1728">
            <v>2470.89</v>
          </cell>
        </row>
        <row r="1729">
          <cell r="D1729">
            <v>91</v>
          </cell>
          <cell r="G1729">
            <v>3648.07</v>
          </cell>
        </row>
        <row r="1730">
          <cell r="D1730">
            <v>187</v>
          </cell>
          <cell r="G1730">
            <v>2831.08</v>
          </cell>
        </row>
        <row r="1731">
          <cell r="D1731">
            <v>122</v>
          </cell>
          <cell r="G1731">
            <v>2615.06</v>
          </cell>
        </row>
        <row r="1732">
          <cell r="D1732">
            <v>116</v>
          </cell>
          <cell r="G1732">
            <v>3700.99</v>
          </cell>
        </row>
        <row r="1733">
          <cell r="D1733">
            <v>154</v>
          </cell>
          <cell r="G1733">
            <v>1976.4399999999901</v>
          </cell>
        </row>
        <row r="1734">
          <cell r="D1734">
            <v>177</v>
          </cell>
          <cell r="G1734">
            <v>2497.4499999999898</v>
          </cell>
        </row>
        <row r="1735">
          <cell r="D1735">
            <v>146</v>
          </cell>
          <cell r="G1735">
            <v>2817.9299999999898</v>
          </cell>
        </row>
        <row r="1736">
          <cell r="D1736">
            <v>52</v>
          </cell>
          <cell r="G1736">
            <v>3124.69</v>
          </cell>
        </row>
        <row r="1737">
          <cell r="D1737">
            <v>157</v>
          </cell>
          <cell r="G1737">
            <v>3052.95</v>
          </cell>
        </row>
        <row r="1738">
          <cell r="D1738">
            <v>185</v>
          </cell>
          <cell r="G1738">
            <v>2395.81</v>
          </cell>
        </row>
        <row r="1739">
          <cell r="D1739">
            <v>37</v>
          </cell>
          <cell r="G1739">
            <v>4418.24</v>
          </cell>
        </row>
        <row r="1740">
          <cell r="D1740">
            <v>111</v>
          </cell>
          <cell r="G1740">
            <v>1920.94999999999</v>
          </cell>
        </row>
        <row r="1741">
          <cell r="D1741">
            <v>84</v>
          </cell>
          <cell r="G1741">
            <v>1766.1699999999901</v>
          </cell>
        </row>
        <row r="1742">
          <cell r="D1742">
            <v>79</v>
          </cell>
          <cell r="G1742">
            <v>3197.95999999999</v>
          </cell>
        </row>
        <row r="1743">
          <cell r="D1743">
            <v>169</v>
          </cell>
          <cell r="G1743">
            <v>2720.42</v>
          </cell>
        </row>
        <row r="1744">
          <cell r="D1744">
            <v>111</v>
          </cell>
          <cell r="G1744">
            <v>1920.94999999999</v>
          </cell>
        </row>
        <row r="1745">
          <cell r="D1745">
            <v>36</v>
          </cell>
          <cell r="G1745">
            <v>2310.81</v>
          </cell>
        </row>
        <row r="1746">
          <cell r="D1746">
            <v>132</v>
          </cell>
          <cell r="G1746">
            <v>3104.14</v>
          </cell>
        </row>
        <row r="1747">
          <cell r="D1747">
            <v>100</v>
          </cell>
          <cell r="G1747">
            <v>3062.92</v>
          </cell>
        </row>
        <row r="1748">
          <cell r="D1748">
            <v>177</v>
          </cell>
          <cell r="G1748">
            <v>2497.4499999999898</v>
          </cell>
        </row>
        <row r="1749">
          <cell r="D1749">
            <v>49</v>
          </cell>
          <cell r="G1749">
            <v>2693.59</v>
          </cell>
        </row>
        <row r="1750">
          <cell r="D1750">
            <v>143</v>
          </cell>
          <cell r="G1750">
            <v>2571.33</v>
          </cell>
        </row>
        <row r="1751">
          <cell r="D1751">
            <v>16</v>
          </cell>
          <cell r="G1751">
            <v>3561.98</v>
          </cell>
        </row>
        <row r="1752">
          <cell r="D1752">
            <v>133</v>
          </cell>
          <cell r="G1752">
            <v>2821.9199999999901</v>
          </cell>
        </row>
        <row r="1753">
          <cell r="D1753">
            <v>181</v>
          </cell>
          <cell r="G1753">
            <v>2605.3199999999902</v>
          </cell>
        </row>
        <row r="1754">
          <cell r="D1754">
            <v>163</v>
          </cell>
          <cell r="G1754">
            <v>1789.1199999999899</v>
          </cell>
        </row>
        <row r="1755">
          <cell r="D1755">
            <v>76</v>
          </cell>
          <cell r="G1755">
            <v>2110.5</v>
          </cell>
        </row>
        <row r="1756">
          <cell r="D1756">
            <v>146</v>
          </cell>
          <cell r="G1756">
            <v>2817.9299999999898</v>
          </cell>
        </row>
        <row r="1757">
          <cell r="D1757">
            <v>147</v>
          </cell>
          <cell r="G1757">
            <v>3101.0099999999902</v>
          </cell>
        </row>
        <row r="1758">
          <cell r="D1758">
            <v>45</v>
          </cell>
          <cell r="G1758">
            <v>3423.77</v>
          </cell>
        </row>
        <row r="1759">
          <cell r="D1759">
            <v>121</v>
          </cell>
          <cell r="G1759">
            <v>2061.75</v>
          </cell>
        </row>
        <row r="1760">
          <cell r="D1760">
            <v>113</v>
          </cell>
          <cell r="G1760">
            <v>2622.93</v>
          </cell>
        </row>
        <row r="1761">
          <cell r="D1761">
            <v>54</v>
          </cell>
          <cell r="G1761">
            <v>2839.4099999999899</v>
          </cell>
        </row>
        <row r="1762">
          <cell r="D1762">
            <v>65</v>
          </cell>
          <cell r="G1762">
            <v>2807.0899999999901</v>
          </cell>
        </row>
        <row r="1763">
          <cell r="D1763">
            <v>136</v>
          </cell>
          <cell r="G1763">
            <v>2856.3799999999901</v>
          </cell>
        </row>
        <row r="1764">
          <cell r="D1764">
            <v>83</v>
          </cell>
          <cell r="G1764">
            <v>2399.3200000000002</v>
          </cell>
        </row>
        <row r="1765">
          <cell r="D1765">
            <v>40</v>
          </cell>
          <cell r="G1765">
            <v>2330.2599999999902</v>
          </cell>
        </row>
        <row r="1766">
          <cell r="D1766">
            <v>131</v>
          </cell>
          <cell r="G1766">
            <v>2850.7</v>
          </cell>
        </row>
        <row r="1767">
          <cell r="D1767">
            <v>92</v>
          </cell>
          <cell r="G1767">
            <v>2439.3200000000002</v>
          </cell>
        </row>
        <row r="1768">
          <cell r="D1768">
            <v>159</v>
          </cell>
          <cell r="G1768">
            <v>1764.94</v>
          </cell>
        </row>
        <row r="1769">
          <cell r="D1769">
            <v>99</v>
          </cell>
          <cell r="G1769">
            <v>2845.08</v>
          </cell>
        </row>
        <row r="1770">
          <cell r="D1770">
            <v>134</v>
          </cell>
          <cell r="G1770">
            <v>3404.45999999999</v>
          </cell>
        </row>
        <row r="1771">
          <cell r="D1771">
            <v>150</v>
          </cell>
          <cell r="G1771">
            <v>1820.95</v>
          </cell>
        </row>
        <row r="1772">
          <cell r="D1772">
            <v>183</v>
          </cell>
          <cell r="G1772">
            <v>2236.1199999999899</v>
          </cell>
        </row>
        <row r="1773">
          <cell r="D1773">
            <v>175</v>
          </cell>
          <cell r="G1773">
            <v>2284.36</v>
          </cell>
        </row>
        <row r="1774">
          <cell r="D1774">
            <v>167</v>
          </cell>
          <cell r="G1774">
            <v>2609.11</v>
          </cell>
        </row>
        <row r="1775">
          <cell r="D1775">
            <v>160</v>
          </cell>
          <cell r="G1775">
            <v>2700.9699999999898</v>
          </cell>
        </row>
        <row r="1776">
          <cell r="D1776">
            <v>126</v>
          </cell>
          <cell r="G1776">
            <v>2676.98</v>
          </cell>
        </row>
        <row r="1777">
          <cell r="D1777">
            <v>92</v>
          </cell>
          <cell r="G1777">
            <v>2439.3200000000002</v>
          </cell>
        </row>
        <row r="1778">
          <cell r="D1778">
            <v>12</v>
          </cell>
          <cell r="G1778">
            <v>2031.76</v>
          </cell>
        </row>
        <row r="1779">
          <cell r="D1779">
            <v>58</v>
          </cell>
          <cell r="G1779">
            <v>2980.8799999999901</v>
          </cell>
        </row>
        <row r="1780">
          <cell r="D1780">
            <v>158</v>
          </cell>
          <cell r="G1780">
            <v>3177.49</v>
          </cell>
        </row>
        <row r="1781">
          <cell r="D1781">
            <v>112</v>
          </cell>
          <cell r="G1781">
            <v>2059.8399999999901</v>
          </cell>
        </row>
        <row r="1782">
          <cell r="D1782">
            <v>143</v>
          </cell>
          <cell r="G1782">
            <v>2571.33</v>
          </cell>
        </row>
        <row r="1783">
          <cell r="D1783">
            <v>176</v>
          </cell>
          <cell r="G1783">
            <v>2225.54</v>
          </cell>
        </row>
        <row r="1784">
          <cell r="D1784">
            <v>60</v>
          </cell>
          <cell r="G1784">
            <v>1042.27</v>
          </cell>
        </row>
        <row r="1785">
          <cell r="D1785">
            <v>43</v>
          </cell>
          <cell r="G1785">
            <v>2667.38</v>
          </cell>
        </row>
        <row r="1786">
          <cell r="D1786">
            <v>135</v>
          </cell>
          <cell r="G1786">
            <v>2277.89</v>
          </cell>
        </row>
        <row r="1787">
          <cell r="D1787">
            <v>157</v>
          </cell>
          <cell r="G1787">
            <v>3052.95</v>
          </cell>
        </row>
        <row r="1788">
          <cell r="D1788">
            <v>6</v>
          </cell>
          <cell r="G1788">
            <v>2272.54</v>
          </cell>
        </row>
        <row r="1789">
          <cell r="D1789">
            <v>102</v>
          </cell>
          <cell r="G1789">
            <v>3813.69</v>
          </cell>
        </row>
        <row r="1790">
          <cell r="D1790">
            <v>117</v>
          </cell>
          <cell r="G1790">
            <v>2634.1899999999901</v>
          </cell>
        </row>
        <row r="1791">
          <cell r="D1791">
            <v>175</v>
          </cell>
          <cell r="G1791">
            <v>2284.36</v>
          </cell>
        </row>
        <row r="1792">
          <cell r="D1792">
            <v>155</v>
          </cell>
          <cell r="G1792">
            <v>2346.25</v>
          </cell>
        </row>
        <row r="1793">
          <cell r="D1793">
            <v>35</v>
          </cell>
          <cell r="G1793">
            <v>3303.7</v>
          </cell>
        </row>
        <row r="1794">
          <cell r="D1794">
            <v>138</v>
          </cell>
          <cell r="G1794">
            <v>2949.71</v>
          </cell>
        </row>
        <row r="1795">
          <cell r="D1795">
            <v>58</v>
          </cell>
          <cell r="G1795">
            <v>2980.8799999999901</v>
          </cell>
        </row>
        <row r="1796">
          <cell r="D1796">
            <v>103</v>
          </cell>
          <cell r="G1796">
            <v>2155.51999999999</v>
          </cell>
        </row>
        <row r="1797">
          <cell r="D1797">
            <v>163</v>
          </cell>
          <cell r="G1797">
            <v>1789.1199999999899</v>
          </cell>
        </row>
        <row r="1798">
          <cell r="D1798">
            <v>23</v>
          </cell>
          <cell r="G1798">
            <v>2834.16</v>
          </cell>
        </row>
        <row r="1799">
          <cell r="D1799">
            <v>123</v>
          </cell>
          <cell r="G1799">
            <v>2813.95</v>
          </cell>
        </row>
        <row r="1800">
          <cell r="D1800">
            <v>146</v>
          </cell>
          <cell r="G1800">
            <v>2817.9299999999898</v>
          </cell>
        </row>
        <row r="1801">
          <cell r="D1801">
            <v>156</v>
          </cell>
          <cell r="G1801">
            <v>2314.1499999999901</v>
          </cell>
        </row>
        <row r="1802">
          <cell r="D1802">
            <v>101</v>
          </cell>
          <cell r="G1802">
            <v>2561.19</v>
          </cell>
        </row>
        <row r="1803">
          <cell r="D1803">
            <v>59</v>
          </cell>
          <cell r="G1803">
            <v>2942.33</v>
          </cell>
        </row>
        <row r="1804">
          <cell r="D1804">
            <v>104</v>
          </cell>
          <cell r="G1804">
            <v>3273.06</v>
          </cell>
        </row>
        <row r="1805">
          <cell r="D1805">
            <v>132</v>
          </cell>
          <cell r="G1805">
            <v>3104.14</v>
          </cell>
        </row>
        <row r="1806">
          <cell r="D1806">
            <v>91</v>
          </cell>
          <cell r="G1806">
            <v>3648.07</v>
          </cell>
        </row>
        <row r="1807">
          <cell r="D1807">
            <v>160</v>
          </cell>
          <cell r="G1807">
            <v>2700.9699999999898</v>
          </cell>
        </row>
        <row r="1808">
          <cell r="D1808">
            <v>91</v>
          </cell>
          <cell r="G1808">
            <v>3648.07</v>
          </cell>
        </row>
        <row r="1809">
          <cell r="D1809">
            <v>83</v>
          </cell>
          <cell r="G1809">
            <v>2399.3200000000002</v>
          </cell>
        </row>
        <row r="1810">
          <cell r="D1810">
            <v>6</v>
          </cell>
          <cell r="G1810">
            <v>2272.54</v>
          </cell>
        </row>
        <row r="1811">
          <cell r="D1811">
            <v>101</v>
          </cell>
          <cell r="G1811">
            <v>2561.19</v>
          </cell>
        </row>
        <row r="1812">
          <cell r="D1812">
            <v>135</v>
          </cell>
          <cell r="G1812">
            <v>2277.89</v>
          </cell>
        </row>
        <row r="1813">
          <cell r="D1813">
            <v>184</v>
          </cell>
          <cell r="G1813">
            <v>2442.0100000000002</v>
          </cell>
        </row>
        <row r="1814">
          <cell r="D1814">
            <v>34</v>
          </cell>
          <cell r="G1814">
            <v>2657.8899999999899</v>
          </cell>
        </row>
        <row r="1815">
          <cell r="D1815">
            <v>178</v>
          </cell>
          <cell r="G1815">
            <v>2320.21</v>
          </cell>
        </row>
        <row r="1816">
          <cell r="D1816">
            <v>43</v>
          </cell>
          <cell r="G1816">
            <v>2667.38</v>
          </cell>
        </row>
        <row r="1817">
          <cell r="D1817">
            <v>181</v>
          </cell>
          <cell r="G1817">
            <v>2605.3199999999902</v>
          </cell>
        </row>
        <row r="1818">
          <cell r="D1818">
            <v>170</v>
          </cell>
          <cell r="G1818">
            <v>2340.7799999999902</v>
          </cell>
        </row>
        <row r="1819">
          <cell r="D1819">
            <v>72</v>
          </cell>
          <cell r="G1819">
            <v>2365.24999999999</v>
          </cell>
        </row>
        <row r="1820">
          <cell r="D1820">
            <v>51</v>
          </cell>
          <cell r="G1820">
            <v>3918.9199999999901</v>
          </cell>
        </row>
        <row r="1821">
          <cell r="D1821">
            <v>60</v>
          </cell>
          <cell r="G1821">
            <v>1042.27</v>
          </cell>
        </row>
        <row r="1822">
          <cell r="D1822">
            <v>195</v>
          </cell>
          <cell r="G1822">
            <v>2592.77</v>
          </cell>
        </row>
        <row r="1823">
          <cell r="D1823">
            <v>54</v>
          </cell>
          <cell r="G1823">
            <v>2839.4099999999899</v>
          </cell>
        </row>
        <row r="1824">
          <cell r="D1824">
            <v>144</v>
          </cell>
          <cell r="G1824">
            <v>2504.1999999999998</v>
          </cell>
        </row>
        <row r="1825">
          <cell r="D1825">
            <v>79</v>
          </cell>
          <cell r="G1825">
            <v>3197.95999999999</v>
          </cell>
        </row>
        <row r="1826">
          <cell r="D1826">
            <v>106</v>
          </cell>
          <cell r="G1826">
            <v>2859.99999999999</v>
          </cell>
        </row>
        <row r="1827">
          <cell r="D1827">
            <v>6</v>
          </cell>
          <cell r="G1827">
            <v>2272.54</v>
          </cell>
        </row>
        <row r="1828">
          <cell r="D1828">
            <v>7</v>
          </cell>
          <cell r="G1828">
            <v>2981.51999999999</v>
          </cell>
        </row>
        <row r="1829">
          <cell r="D1829">
            <v>147</v>
          </cell>
          <cell r="G1829">
            <v>3101.0099999999902</v>
          </cell>
        </row>
        <row r="1830">
          <cell r="D1830">
            <v>126</v>
          </cell>
          <cell r="G1830">
            <v>2676.98</v>
          </cell>
        </row>
        <row r="1831">
          <cell r="D1831">
            <v>14</v>
          </cell>
          <cell r="G1831">
            <v>2710.45999999999</v>
          </cell>
        </row>
        <row r="1832">
          <cell r="D1832">
            <v>154</v>
          </cell>
          <cell r="G1832">
            <v>1976.4399999999901</v>
          </cell>
        </row>
        <row r="1833">
          <cell r="D1833">
            <v>66</v>
          </cell>
          <cell r="G1833">
            <v>1590.12</v>
          </cell>
        </row>
        <row r="1834">
          <cell r="D1834">
            <v>113</v>
          </cell>
          <cell r="G1834">
            <v>2622.93</v>
          </cell>
        </row>
        <row r="1835">
          <cell r="D1835">
            <v>61</v>
          </cell>
          <cell r="G1835">
            <v>2928.83</v>
          </cell>
        </row>
        <row r="1836">
          <cell r="D1836">
            <v>143</v>
          </cell>
          <cell r="G1836">
            <v>2571.33</v>
          </cell>
        </row>
        <row r="1837">
          <cell r="D1837">
            <v>69</v>
          </cell>
          <cell r="G1837">
            <v>3308.45999999999</v>
          </cell>
        </row>
        <row r="1838">
          <cell r="D1838">
            <v>87</v>
          </cell>
          <cell r="G1838">
            <v>3121.9099999999899</v>
          </cell>
        </row>
        <row r="1839">
          <cell r="D1839">
            <v>14</v>
          </cell>
          <cell r="G1839">
            <v>2710.45999999999</v>
          </cell>
        </row>
        <row r="1840">
          <cell r="D1840">
            <v>105</v>
          </cell>
          <cell r="G1840">
            <v>1868.73</v>
          </cell>
        </row>
        <row r="1841">
          <cell r="D1841">
            <v>54</v>
          </cell>
          <cell r="G1841">
            <v>2839.4099999999899</v>
          </cell>
        </row>
        <row r="1842">
          <cell r="D1842">
            <v>12</v>
          </cell>
          <cell r="G1842">
            <v>2031.76</v>
          </cell>
        </row>
        <row r="1843">
          <cell r="D1843">
            <v>89</v>
          </cell>
          <cell r="G1843">
            <v>3800.56</v>
          </cell>
        </row>
        <row r="1844">
          <cell r="D1844">
            <v>37</v>
          </cell>
          <cell r="G1844">
            <v>4418.24</v>
          </cell>
        </row>
        <row r="1845">
          <cell r="D1845">
            <v>176</v>
          </cell>
          <cell r="G1845">
            <v>2225.54</v>
          </cell>
        </row>
        <row r="1846">
          <cell r="D1846">
            <v>27</v>
          </cell>
          <cell r="G1846">
            <v>3029.97999999999</v>
          </cell>
        </row>
        <row r="1847">
          <cell r="D1847">
            <v>197</v>
          </cell>
          <cell r="G1847">
            <v>1744.83</v>
          </cell>
        </row>
        <row r="1848">
          <cell r="D1848">
            <v>26</v>
          </cell>
          <cell r="G1848">
            <v>2606.6099999999901</v>
          </cell>
        </row>
        <row r="1849">
          <cell r="D1849">
            <v>43</v>
          </cell>
          <cell r="G1849">
            <v>2667.38</v>
          </cell>
        </row>
        <row r="1850">
          <cell r="D1850">
            <v>113</v>
          </cell>
          <cell r="G1850">
            <v>2622.93</v>
          </cell>
        </row>
        <row r="1851">
          <cell r="D1851">
            <v>29</v>
          </cell>
          <cell r="G1851">
            <v>3063.5699999999902</v>
          </cell>
        </row>
        <row r="1852">
          <cell r="D1852">
            <v>155</v>
          </cell>
          <cell r="G1852">
            <v>2346.25</v>
          </cell>
        </row>
        <row r="1853">
          <cell r="D1853">
            <v>5</v>
          </cell>
          <cell r="G1853">
            <v>2727.48</v>
          </cell>
        </row>
        <row r="1854">
          <cell r="D1854">
            <v>50</v>
          </cell>
          <cell r="G1854">
            <v>2266.8799999999901</v>
          </cell>
        </row>
        <row r="1855">
          <cell r="D1855">
            <v>138</v>
          </cell>
          <cell r="G1855">
            <v>2949.71</v>
          </cell>
        </row>
        <row r="1856">
          <cell r="D1856">
            <v>121</v>
          </cell>
          <cell r="G1856">
            <v>2061.75</v>
          </cell>
        </row>
        <row r="1857">
          <cell r="D1857">
            <v>59</v>
          </cell>
          <cell r="G1857">
            <v>2942.33</v>
          </cell>
        </row>
        <row r="1858">
          <cell r="D1858">
            <v>126</v>
          </cell>
          <cell r="G1858">
            <v>2676.98</v>
          </cell>
        </row>
        <row r="1859">
          <cell r="D1859">
            <v>34</v>
          </cell>
          <cell r="G1859">
            <v>2657.8899999999899</v>
          </cell>
        </row>
        <row r="1860">
          <cell r="D1860">
            <v>44</v>
          </cell>
          <cell r="G1860">
            <v>2003.3999999999901</v>
          </cell>
        </row>
        <row r="1861">
          <cell r="D1861">
            <v>139</v>
          </cell>
          <cell r="G1861">
            <v>1577.97</v>
          </cell>
        </row>
        <row r="1862">
          <cell r="D1862">
            <v>156</v>
          </cell>
          <cell r="G1862">
            <v>2314.1499999999901</v>
          </cell>
        </row>
        <row r="1863">
          <cell r="D1863">
            <v>164</v>
          </cell>
          <cell r="G1863">
            <v>3193.3999999999901</v>
          </cell>
        </row>
        <row r="1864">
          <cell r="D1864">
            <v>98</v>
          </cell>
          <cell r="G1864">
            <v>2096.2599999999902</v>
          </cell>
        </row>
        <row r="1865">
          <cell r="D1865">
            <v>179</v>
          </cell>
          <cell r="G1865">
            <v>2800.08</v>
          </cell>
        </row>
        <row r="1866">
          <cell r="D1866">
            <v>66</v>
          </cell>
          <cell r="G1866">
            <v>1590.12</v>
          </cell>
        </row>
        <row r="1867">
          <cell r="D1867">
            <v>38</v>
          </cell>
          <cell r="G1867">
            <v>2634.7399999999898</v>
          </cell>
        </row>
        <row r="1868">
          <cell r="D1868">
            <v>157</v>
          </cell>
          <cell r="G1868">
            <v>3052.95</v>
          </cell>
        </row>
        <row r="1869">
          <cell r="D1869">
            <v>141</v>
          </cell>
          <cell r="G1869">
            <v>2888.96</v>
          </cell>
        </row>
        <row r="1870">
          <cell r="D1870">
            <v>3</v>
          </cell>
          <cell r="G1870">
            <v>2054.9499999999998</v>
          </cell>
        </row>
        <row r="1871">
          <cell r="D1871">
            <v>2</v>
          </cell>
          <cell r="G1871">
            <v>3017.95</v>
          </cell>
        </row>
        <row r="1872">
          <cell r="D1872">
            <v>92</v>
          </cell>
          <cell r="G1872">
            <v>2439.3200000000002</v>
          </cell>
        </row>
        <row r="1873">
          <cell r="D1873">
            <v>171</v>
          </cell>
          <cell r="G1873">
            <v>3485.06</v>
          </cell>
        </row>
        <row r="1874">
          <cell r="D1874">
            <v>67</v>
          </cell>
          <cell r="G1874">
            <v>2962.03</v>
          </cell>
        </row>
        <row r="1875">
          <cell r="D1875">
            <v>65</v>
          </cell>
          <cell r="G1875">
            <v>2807.0899999999901</v>
          </cell>
        </row>
        <row r="1876">
          <cell r="D1876">
            <v>95</v>
          </cell>
          <cell r="G1876">
            <v>2380.98</v>
          </cell>
        </row>
        <row r="1877">
          <cell r="D1877">
            <v>172</v>
          </cell>
          <cell r="G1877">
            <v>2363.5100000000002</v>
          </cell>
        </row>
        <row r="1878">
          <cell r="D1878">
            <v>5</v>
          </cell>
          <cell r="G1878">
            <v>2727.48</v>
          </cell>
        </row>
        <row r="1879">
          <cell r="D1879">
            <v>74</v>
          </cell>
          <cell r="G1879">
            <v>3371.55</v>
          </cell>
        </row>
        <row r="1880">
          <cell r="D1880">
            <v>180</v>
          </cell>
          <cell r="G1880">
            <v>2710.77</v>
          </cell>
        </row>
        <row r="1881">
          <cell r="D1881">
            <v>13</v>
          </cell>
          <cell r="G1881">
            <v>2749.72999999999</v>
          </cell>
        </row>
        <row r="1882">
          <cell r="D1882">
            <v>37</v>
          </cell>
          <cell r="G1882">
            <v>4418.24</v>
          </cell>
        </row>
        <row r="1883">
          <cell r="D1883">
            <v>88</v>
          </cell>
          <cell r="G1883">
            <v>2659.22</v>
          </cell>
        </row>
        <row r="1884">
          <cell r="D1884">
            <v>76</v>
          </cell>
          <cell r="G1884">
            <v>2110.5</v>
          </cell>
        </row>
        <row r="1885">
          <cell r="D1885">
            <v>153</v>
          </cell>
          <cell r="G1885">
            <v>2648.3899999999899</v>
          </cell>
        </row>
        <row r="1886">
          <cell r="D1886">
            <v>192</v>
          </cell>
          <cell r="G1886">
            <v>2044.01999999999</v>
          </cell>
        </row>
        <row r="1887">
          <cell r="D1887">
            <v>144</v>
          </cell>
          <cell r="G1887">
            <v>2504.1999999999998</v>
          </cell>
        </row>
        <row r="1888">
          <cell r="D1888">
            <v>86</v>
          </cell>
          <cell r="G1888">
            <v>3622.22</v>
          </cell>
        </row>
        <row r="1889">
          <cell r="D1889">
            <v>55</v>
          </cell>
          <cell r="G1889">
            <v>2500.6099999999901</v>
          </cell>
        </row>
        <row r="1890">
          <cell r="D1890">
            <v>72</v>
          </cell>
          <cell r="G1890">
            <v>2365.24999999999</v>
          </cell>
        </row>
        <row r="1891">
          <cell r="D1891">
            <v>115</v>
          </cell>
          <cell r="G1891">
            <v>2760.23</v>
          </cell>
        </row>
        <row r="1892">
          <cell r="D1892">
            <v>167</v>
          </cell>
          <cell r="G1892">
            <v>2609.11</v>
          </cell>
        </row>
        <row r="1893">
          <cell r="D1893">
            <v>28</v>
          </cell>
          <cell r="G1893">
            <v>1731.43</v>
          </cell>
        </row>
        <row r="1894">
          <cell r="D1894">
            <v>170</v>
          </cell>
          <cell r="G1894">
            <v>2340.7799999999902</v>
          </cell>
        </row>
        <row r="1895">
          <cell r="D1895">
            <v>92</v>
          </cell>
          <cell r="G1895">
            <v>2439.3200000000002</v>
          </cell>
        </row>
        <row r="1896">
          <cell r="D1896">
            <v>136</v>
          </cell>
          <cell r="G1896">
            <v>2856.3799999999901</v>
          </cell>
        </row>
        <row r="1897">
          <cell r="D1897">
            <v>53</v>
          </cell>
          <cell r="G1897">
            <v>2456.64</v>
          </cell>
        </row>
        <row r="1898">
          <cell r="D1898">
            <v>91</v>
          </cell>
          <cell r="G1898">
            <v>3648.07</v>
          </cell>
        </row>
        <row r="1899">
          <cell r="D1899">
            <v>102</v>
          </cell>
          <cell r="G1899">
            <v>3813.69</v>
          </cell>
        </row>
        <row r="1900">
          <cell r="D1900">
            <v>141</v>
          </cell>
          <cell r="G1900">
            <v>2888.96</v>
          </cell>
        </row>
        <row r="1901">
          <cell r="D1901">
            <v>11</v>
          </cell>
          <cell r="G1901">
            <v>2990.45999999999</v>
          </cell>
        </row>
        <row r="1902">
          <cell r="D1902">
            <v>46</v>
          </cell>
          <cell r="G1902">
            <v>3510.3699999999899</v>
          </cell>
        </row>
        <row r="1903">
          <cell r="D1903">
            <v>52</v>
          </cell>
          <cell r="G1903">
            <v>3124.69</v>
          </cell>
        </row>
        <row r="1904">
          <cell r="D1904">
            <v>77</v>
          </cell>
          <cell r="G1904">
            <v>2285.7599999999902</v>
          </cell>
        </row>
        <row r="1905">
          <cell r="D1905">
            <v>160</v>
          </cell>
          <cell r="G1905">
            <v>2700.9699999999898</v>
          </cell>
        </row>
        <row r="1906">
          <cell r="D1906">
            <v>128</v>
          </cell>
          <cell r="G1906">
            <v>2183.25</v>
          </cell>
        </row>
        <row r="1907">
          <cell r="D1907">
            <v>67</v>
          </cell>
          <cell r="G1907">
            <v>2962.03</v>
          </cell>
        </row>
        <row r="1908">
          <cell r="D1908">
            <v>96</v>
          </cell>
          <cell r="G1908">
            <v>2070.72999999999</v>
          </cell>
        </row>
        <row r="1909">
          <cell r="D1909">
            <v>152</v>
          </cell>
          <cell r="G1909">
            <v>3049.8199999999902</v>
          </cell>
        </row>
        <row r="1910">
          <cell r="D1910">
            <v>19</v>
          </cell>
          <cell r="G1910">
            <v>1747.4299999999901</v>
          </cell>
        </row>
        <row r="1911">
          <cell r="D1911">
            <v>110</v>
          </cell>
          <cell r="G1911">
            <v>2404.04</v>
          </cell>
        </row>
        <row r="1912">
          <cell r="D1912">
            <v>46</v>
          </cell>
          <cell r="G1912">
            <v>3510.3699999999899</v>
          </cell>
        </row>
        <row r="1913">
          <cell r="D1913">
            <v>61</v>
          </cell>
          <cell r="G1913">
            <v>2928.83</v>
          </cell>
        </row>
        <row r="1914">
          <cell r="D1914">
            <v>11</v>
          </cell>
          <cell r="G1914">
            <v>2990.45999999999</v>
          </cell>
        </row>
        <row r="1915">
          <cell r="D1915">
            <v>127</v>
          </cell>
          <cell r="G1915">
            <v>2404.2599999999902</v>
          </cell>
        </row>
        <row r="1916">
          <cell r="D1916">
            <v>81</v>
          </cell>
          <cell r="G1916">
            <v>2735.3999999999901</v>
          </cell>
        </row>
        <row r="1917">
          <cell r="D1917">
            <v>96</v>
          </cell>
          <cell r="G1917">
            <v>2070.72999999999</v>
          </cell>
        </row>
        <row r="1918">
          <cell r="D1918">
            <v>177</v>
          </cell>
          <cell r="G1918">
            <v>2497.4499999999898</v>
          </cell>
        </row>
        <row r="1919">
          <cell r="D1919">
            <v>39</v>
          </cell>
          <cell r="G1919">
            <v>3322.9899999999898</v>
          </cell>
        </row>
        <row r="1920">
          <cell r="D1920">
            <v>89</v>
          </cell>
          <cell r="G1920">
            <v>3800.56</v>
          </cell>
        </row>
        <row r="1921">
          <cell r="D1921">
            <v>76</v>
          </cell>
          <cell r="G1921">
            <v>2110.5</v>
          </cell>
        </row>
        <row r="1922">
          <cell r="D1922">
            <v>65</v>
          </cell>
          <cell r="G1922">
            <v>2807.0899999999901</v>
          </cell>
        </row>
        <row r="1923">
          <cell r="D1923">
            <v>176</v>
          </cell>
          <cell r="G1923">
            <v>2225.54</v>
          </cell>
        </row>
        <row r="1924">
          <cell r="D1924">
            <v>102</v>
          </cell>
          <cell r="G1924">
            <v>3813.69</v>
          </cell>
        </row>
        <row r="1925">
          <cell r="D1925">
            <v>152</v>
          </cell>
          <cell r="G1925">
            <v>3049.8199999999902</v>
          </cell>
        </row>
        <row r="1926">
          <cell r="D1926">
            <v>160</v>
          </cell>
          <cell r="G1926">
            <v>2700.9699999999898</v>
          </cell>
        </row>
        <row r="1927">
          <cell r="D1927">
            <v>103</v>
          </cell>
          <cell r="G1927">
            <v>2155.51999999999</v>
          </cell>
        </row>
        <row r="1928">
          <cell r="D1928">
            <v>89</v>
          </cell>
          <cell r="G1928">
            <v>3800.56</v>
          </cell>
        </row>
        <row r="1929">
          <cell r="D1929">
            <v>94</v>
          </cell>
          <cell r="G1929">
            <v>2209.74999999999</v>
          </cell>
        </row>
        <row r="1930">
          <cell r="D1930">
            <v>178</v>
          </cell>
          <cell r="G1930">
            <v>2320.21</v>
          </cell>
        </row>
        <row r="1931">
          <cell r="D1931">
            <v>69</v>
          </cell>
          <cell r="G1931">
            <v>3308.45999999999</v>
          </cell>
        </row>
        <row r="1932">
          <cell r="D1932">
            <v>135</v>
          </cell>
          <cell r="G1932">
            <v>2277.89</v>
          </cell>
        </row>
        <row r="1933">
          <cell r="D1933">
            <v>131</v>
          </cell>
          <cell r="G1933">
            <v>2850.7</v>
          </cell>
        </row>
        <row r="1934">
          <cell r="D1934">
            <v>191</v>
          </cell>
          <cell r="G1934">
            <v>2873.94</v>
          </cell>
        </row>
        <row r="1935">
          <cell r="D1935">
            <v>192</v>
          </cell>
          <cell r="G1935">
            <v>2044.01999999999</v>
          </cell>
        </row>
        <row r="1936">
          <cell r="D1936">
            <v>158</v>
          </cell>
          <cell r="G1936">
            <v>3177.49</v>
          </cell>
        </row>
        <row r="1937">
          <cell r="D1937">
            <v>9</v>
          </cell>
          <cell r="G1937">
            <v>2771.7</v>
          </cell>
        </row>
        <row r="1938">
          <cell r="D1938">
            <v>163</v>
          </cell>
          <cell r="G1938">
            <v>1789.1199999999899</v>
          </cell>
        </row>
        <row r="1939">
          <cell r="D1939">
            <v>92</v>
          </cell>
          <cell r="G1939">
            <v>2439.3200000000002</v>
          </cell>
        </row>
        <row r="1940">
          <cell r="D1940">
            <v>153</v>
          </cell>
          <cell r="G1940">
            <v>2648.3899999999899</v>
          </cell>
        </row>
        <row r="1941">
          <cell r="D1941">
            <v>198</v>
          </cell>
          <cell r="G1941">
            <v>2726.7799999999902</v>
          </cell>
        </row>
        <row r="1942">
          <cell r="D1942">
            <v>131</v>
          </cell>
          <cell r="G1942">
            <v>2850.7</v>
          </cell>
        </row>
        <row r="1943">
          <cell r="D1943">
            <v>53</v>
          </cell>
          <cell r="G1943">
            <v>2456.64</v>
          </cell>
        </row>
        <row r="1944">
          <cell r="D1944">
            <v>98</v>
          </cell>
          <cell r="G1944">
            <v>2096.2599999999902</v>
          </cell>
        </row>
        <row r="1945">
          <cell r="D1945">
            <v>94</v>
          </cell>
          <cell r="G1945">
            <v>2209.74999999999</v>
          </cell>
        </row>
        <row r="1946">
          <cell r="D1946">
            <v>94</v>
          </cell>
          <cell r="G1946">
            <v>2209.74999999999</v>
          </cell>
        </row>
        <row r="1947">
          <cell r="D1947">
            <v>67</v>
          </cell>
          <cell r="G1947">
            <v>2962.03</v>
          </cell>
        </row>
        <row r="1948">
          <cell r="D1948">
            <v>164</v>
          </cell>
          <cell r="G1948">
            <v>3193.3999999999901</v>
          </cell>
        </row>
        <row r="1949">
          <cell r="D1949">
            <v>66</v>
          </cell>
          <cell r="G1949">
            <v>1590.12</v>
          </cell>
        </row>
        <row r="1950">
          <cell r="D1950">
            <v>2</v>
          </cell>
          <cell r="G1950">
            <v>3017.95</v>
          </cell>
        </row>
        <row r="1951">
          <cell r="D1951">
            <v>185</v>
          </cell>
          <cell r="G1951">
            <v>2395.81</v>
          </cell>
        </row>
        <row r="1952">
          <cell r="D1952">
            <v>76</v>
          </cell>
          <cell r="G1952">
            <v>2110.5</v>
          </cell>
        </row>
        <row r="1953">
          <cell r="D1953">
            <v>92</v>
          </cell>
          <cell r="G1953">
            <v>2439.3200000000002</v>
          </cell>
        </row>
        <row r="1954">
          <cell r="D1954">
            <v>81</v>
          </cell>
          <cell r="G1954">
            <v>2735.3999999999901</v>
          </cell>
        </row>
        <row r="1955">
          <cell r="D1955">
            <v>84</v>
          </cell>
          <cell r="G1955">
            <v>1766.1699999999901</v>
          </cell>
        </row>
        <row r="1956">
          <cell r="D1956">
            <v>183</v>
          </cell>
          <cell r="G1956">
            <v>2236.1199999999899</v>
          </cell>
        </row>
        <row r="1957">
          <cell r="D1957">
            <v>118</v>
          </cell>
          <cell r="G1957">
            <v>3299.74</v>
          </cell>
        </row>
        <row r="1958">
          <cell r="D1958">
            <v>199</v>
          </cell>
          <cell r="G1958">
            <v>2795.3799999999901</v>
          </cell>
        </row>
        <row r="1959">
          <cell r="D1959">
            <v>186</v>
          </cell>
          <cell r="G1959">
            <v>2509.77</v>
          </cell>
        </row>
        <row r="1960">
          <cell r="D1960">
            <v>8</v>
          </cell>
          <cell r="G1960">
            <v>1768.5999999999899</v>
          </cell>
        </row>
        <row r="1961">
          <cell r="D1961">
            <v>12</v>
          </cell>
          <cell r="G1961">
            <v>2031.76</v>
          </cell>
        </row>
        <row r="1962">
          <cell r="D1962">
            <v>90</v>
          </cell>
          <cell r="G1962">
            <v>3210.29</v>
          </cell>
        </row>
        <row r="1963">
          <cell r="D1963">
            <v>2</v>
          </cell>
          <cell r="G1963">
            <v>3017.95</v>
          </cell>
        </row>
        <row r="1964">
          <cell r="D1964">
            <v>115</v>
          </cell>
          <cell r="G1964">
            <v>2760.23</v>
          </cell>
        </row>
        <row r="1965">
          <cell r="D1965">
            <v>164</v>
          </cell>
          <cell r="G1965">
            <v>3193.3999999999901</v>
          </cell>
        </row>
        <row r="1966">
          <cell r="D1966">
            <v>17</v>
          </cell>
          <cell r="G1966">
            <v>2546.1799999999998</v>
          </cell>
        </row>
        <row r="1967">
          <cell r="D1967">
            <v>40</v>
          </cell>
          <cell r="G1967">
            <v>2330.2599999999902</v>
          </cell>
        </row>
        <row r="1968">
          <cell r="D1968">
            <v>65</v>
          </cell>
          <cell r="G1968">
            <v>2807.0899999999901</v>
          </cell>
        </row>
        <row r="1969">
          <cell r="D1969">
            <v>83</v>
          </cell>
          <cell r="G1969">
            <v>2399.3200000000002</v>
          </cell>
        </row>
        <row r="1970">
          <cell r="D1970">
            <v>64</v>
          </cell>
          <cell r="G1970">
            <v>2702.72999999999</v>
          </cell>
        </row>
        <row r="1971">
          <cell r="D1971">
            <v>15</v>
          </cell>
          <cell r="G1971">
            <v>1793.51999999999</v>
          </cell>
        </row>
        <row r="1972">
          <cell r="D1972">
            <v>190</v>
          </cell>
          <cell r="G1972">
            <v>3084.26999999999</v>
          </cell>
        </row>
        <row r="1973">
          <cell r="D1973">
            <v>38</v>
          </cell>
          <cell r="G1973">
            <v>2634.7399999999898</v>
          </cell>
        </row>
        <row r="1974">
          <cell r="D1974">
            <v>8</v>
          </cell>
          <cell r="G1974">
            <v>1768.5999999999899</v>
          </cell>
        </row>
        <row r="1975">
          <cell r="D1975">
            <v>162</v>
          </cell>
          <cell r="G1975">
            <v>2190.64</v>
          </cell>
        </row>
        <row r="1976">
          <cell r="D1976">
            <v>35</v>
          </cell>
          <cell r="G1976">
            <v>3303.7</v>
          </cell>
        </row>
        <row r="1977">
          <cell r="D1977">
            <v>135</v>
          </cell>
          <cell r="G1977">
            <v>2277.89</v>
          </cell>
        </row>
        <row r="1978">
          <cell r="D1978">
            <v>152</v>
          </cell>
          <cell r="G1978">
            <v>3049.8199999999902</v>
          </cell>
        </row>
        <row r="1979">
          <cell r="D1979">
            <v>58</v>
          </cell>
          <cell r="G1979">
            <v>2980.8799999999901</v>
          </cell>
        </row>
        <row r="1980">
          <cell r="D1980">
            <v>29</v>
          </cell>
          <cell r="G1980">
            <v>3063.5699999999902</v>
          </cell>
        </row>
        <row r="1981">
          <cell r="D1981">
            <v>8</v>
          </cell>
          <cell r="G1981">
            <v>1768.5999999999899</v>
          </cell>
        </row>
        <row r="1982">
          <cell r="D1982">
            <v>113</v>
          </cell>
          <cell r="G1982">
            <v>2622.93</v>
          </cell>
        </row>
        <row r="1983">
          <cell r="D1983">
            <v>90</v>
          </cell>
          <cell r="G1983">
            <v>3210.29</v>
          </cell>
        </row>
        <row r="1984">
          <cell r="D1984">
            <v>61</v>
          </cell>
          <cell r="G1984">
            <v>2928.83</v>
          </cell>
        </row>
        <row r="1985">
          <cell r="D1985">
            <v>142</v>
          </cell>
          <cell r="G1985">
            <v>2866.51</v>
          </cell>
        </row>
        <row r="1986">
          <cell r="D1986">
            <v>134</v>
          </cell>
          <cell r="G1986">
            <v>3404.45999999999</v>
          </cell>
        </row>
        <row r="1987">
          <cell r="D1987">
            <v>163</v>
          </cell>
          <cell r="G1987">
            <v>1789.1199999999899</v>
          </cell>
        </row>
        <row r="1988">
          <cell r="D1988">
            <v>172</v>
          </cell>
          <cell r="G1988">
            <v>2363.5100000000002</v>
          </cell>
        </row>
        <row r="1989">
          <cell r="D1989">
            <v>17</v>
          </cell>
          <cell r="G1989">
            <v>2546.1799999999998</v>
          </cell>
        </row>
        <row r="1990">
          <cell r="D1990">
            <v>101</v>
          </cell>
          <cell r="G1990">
            <v>2561.19</v>
          </cell>
        </row>
        <row r="1991">
          <cell r="D1991">
            <v>101</v>
          </cell>
          <cell r="G1991">
            <v>2561.19</v>
          </cell>
        </row>
        <row r="1992">
          <cell r="D1992">
            <v>168</v>
          </cell>
          <cell r="G1992">
            <v>2785.79</v>
          </cell>
        </row>
        <row r="1993">
          <cell r="D1993">
            <v>156</v>
          </cell>
          <cell r="G1993">
            <v>2314.1499999999901</v>
          </cell>
        </row>
        <row r="1994">
          <cell r="D1994">
            <v>2</v>
          </cell>
          <cell r="G1994">
            <v>3017.95</v>
          </cell>
        </row>
        <row r="1995">
          <cell r="D1995">
            <v>85</v>
          </cell>
          <cell r="G1995">
            <v>1652.82</v>
          </cell>
        </row>
        <row r="1996">
          <cell r="D1996">
            <v>114</v>
          </cell>
          <cell r="G1996">
            <v>2891.3199999999902</v>
          </cell>
        </row>
        <row r="1997">
          <cell r="D1997">
            <v>140</v>
          </cell>
          <cell r="G1997">
            <v>1907.5999999999899</v>
          </cell>
        </row>
        <row r="1998">
          <cell r="D1998">
            <v>24</v>
          </cell>
          <cell r="G1998">
            <v>2885.92</v>
          </cell>
        </row>
        <row r="1999">
          <cell r="D1999">
            <v>19</v>
          </cell>
          <cell r="G1999">
            <v>1747.4299999999901</v>
          </cell>
        </row>
        <row r="2000">
          <cell r="D2000">
            <v>176</v>
          </cell>
          <cell r="G2000">
            <v>2225.54</v>
          </cell>
        </row>
        <row r="2001">
          <cell r="D2001">
            <v>89</v>
          </cell>
          <cell r="G2001">
            <v>3800.56</v>
          </cell>
        </row>
        <row r="2002">
          <cell r="D2002">
            <v>19</v>
          </cell>
          <cell r="G2002">
            <v>1747.4299999999901</v>
          </cell>
        </row>
        <row r="2003">
          <cell r="D2003">
            <v>17</v>
          </cell>
          <cell r="G2003">
            <v>2546.1799999999998</v>
          </cell>
        </row>
        <row r="2004">
          <cell r="D2004">
            <v>194</v>
          </cell>
          <cell r="G2004">
            <v>2486.1999999999898</v>
          </cell>
        </row>
        <row r="2005">
          <cell r="D2005">
            <v>17</v>
          </cell>
          <cell r="G2005">
            <v>2546.1799999999998</v>
          </cell>
        </row>
        <row r="2006">
          <cell r="D2006">
            <v>142</v>
          </cell>
          <cell r="G2006">
            <v>2866.51</v>
          </cell>
        </row>
        <row r="2007">
          <cell r="D2007">
            <v>78</v>
          </cell>
          <cell r="G2007">
            <v>3396.95</v>
          </cell>
        </row>
        <row r="2008">
          <cell r="D2008">
            <v>46</v>
          </cell>
          <cell r="G2008">
            <v>3510.3699999999899</v>
          </cell>
        </row>
        <row r="2009">
          <cell r="D2009">
            <v>18</v>
          </cell>
          <cell r="G2009">
            <v>3225.02</v>
          </cell>
        </row>
        <row r="2010">
          <cell r="D2010">
            <v>159</v>
          </cell>
          <cell r="G2010">
            <v>1764.94</v>
          </cell>
        </row>
        <row r="2011">
          <cell r="D2011">
            <v>194</v>
          </cell>
          <cell r="G2011">
            <v>2486.1999999999898</v>
          </cell>
        </row>
        <row r="2012">
          <cell r="D2012">
            <v>147</v>
          </cell>
          <cell r="G2012">
            <v>3101.0099999999902</v>
          </cell>
        </row>
        <row r="2013">
          <cell r="D2013">
            <v>169</v>
          </cell>
          <cell r="G2013">
            <v>2720.42</v>
          </cell>
        </row>
        <row r="2014">
          <cell r="D2014">
            <v>16</v>
          </cell>
          <cell r="G2014">
            <v>3561.98</v>
          </cell>
        </row>
        <row r="2015">
          <cell r="D2015">
            <v>31</v>
          </cell>
          <cell r="G2015">
            <v>3095.33</v>
          </cell>
        </row>
        <row r="2016">
          <cell r="D2016">
            <v>19</v>
          </cell>
          <cell r="G2016">
            <v>1747.4299999999901</v>
          </cell>
        </row>
        <row r="2017">
          <cell r="D2017">
            <v>33</v>
          </cell>
          <cell r="G2017">
            <v>2041.21999999999</v>
          </cell>
        </row>
        <row r="2018">
          <cell r="D2018">
            <v>100</v>
          </cell>
          <cell r="G2018">
            <v>3062.92</v>
          </cell>
        </row>
        <row r="2019">
          <cell r="D2019">
            <v>102</v>
          </cell>
          <cell r="G2019">
            <v>3813.69</v>
          </cell>
        </row>
        <row r="2020">
          <cell r="D2020">
            <v>190</v>
          </cell>
          <cell r="G2020">
            <v>3084.26999999999</v>
          </cell>
        </row>
        <row r="2021">
          <cell r="D2021">
            <v>138</v>
          </cell>
          <cell r="G2021">
            <v>2949.71</v>
          </cell>
        </row>
        <row r="2022">
          <cell r="D2022">
            <v>69</v>
          </cell>
          <cell r="G2022">
            <v>3308.45999999999</v>
          </cell>
        </row>
        <row r="2023">
          <cell r="D2023">
            <v>184</v>
          </cell>
          <cell r="G2023">
            <v>2442.0100000000002</v>
          </cell>
        </row>
        <row r="2024">
          <cell r="D2024">
            <v>135</v>
          </cell>
          <cell r="G2024">
            <v>2277.89</v>
          </cell>
        </row>
        <row r="2025">
          <cell r="D2025">
            <v>138</v>
          </cell>
          <cell r="G2025">
            <v>2949.71</v>
          </cell>
        </row>
        <row r="2026">
          <cell r="D2026">
            <v>122</v>
          </cell>
          <cell r="G2026">
            <v>2615.06</v>
          </cell>
        </row>
        <row r="2027">
          <cell r="D2027">
            <v>188</v>
          </cell>
          <cell r="G2027">
            <v>2797.5499999999902</v>
          </cell>
        </row>
        <row r="2028">
          <cell r="D2028">
            <v>80</v>
          </cell>
          <cell r="G2028">
            <v>3459.09</v>
          </cell>
        </row>
        <row r="2029">
          <cell r="D2029">
            <v>77</v>
          </cell>
          <cell r="G2029">
            <v>2285.7599999999902</v>
          </cell>
        </row>
        <row r="2030">
          <cell r="D2030">
            <v>96</v>
          </cell>
          <cell r="G2030">
            <v>2070.72999999999</v>
          </cell>
        </row>
        <row r="2031">
          <cell r="D2031">
            <v>164</v>
          </cell>
          <cell r="G2031">
            <v>3193.3999999999901</v>
          </cell>
        </row>
        <row r="2032">
          <cell r="D2032">
            <v>82</v>
          </cell>
          <cell r="G2032">
            <v>2714.75</v>
          </cell>
        </row>
        <row r="2033">
          <cell r="D2033">
            <v>14</v>
          </cell>
          <cell r="G2033">
            <v>2710.45999999999</v>
          </cell>
        </row>
        <row r="2034">
          <cell r="D2034">
            <v>177</v>
          </cell>
          <cell r="G2034">
            <v>2497.4499999999898</v>
          </cell>
        </row>
        <row r="2035">
          <cell r="D2035">
            <v>199</v>
          </cell>
          <cell r="G2035">
            <v>2795.3799999999901</v>
          </cell>
        </row>
        <row r="2036">
          <cell r="D2036">
            <v>48</v>
          </cell>
          <cell r="G2036">
            <v>2563.6099999999901</v>
          </cell>
        </row>
        <row r="2037">
          <cell r="D2037">
            <v>49</v>
          </cell>
          <cell r="G2037">
            <v>2693.59</v>
          </cell>
        </row>
        <row r="2038">
          <cell r="D2038">
            <v>37</v>
          </cell>
          <cell r="G2038">
            <v>4418.24</v>
          </cell>
        </row>
        <row r="2039">
          <cell r="D2039">
            <v>131</v>
          </cell>
          <cell r="G2039">
            <v>2850.7</v>
          </cell>
        </row>
        <row r="2040">
          <cell r="D2040">
            <v>39</v>
          </cell>
          <cell r="G2040">
            <v>3322.9899999999898</v>
          </cell>
        </row>
        <row r="2041">
          <cell r="D2041">
            <v>137</v>
          </cell>
          <cell r="G2041">
            <v>3001.57</v>
          </cell>
        </row>
        <row r="2042">
          <cell r="D2042">
            <v>71</v>
          </cell>
          <cell r="G2042">
            <v>3426.6699999999901</v>
          </cell>
        </row>
        <row r="2043">
          <cell r="D2043">
            <v>17</v>
          </cell>
          <cell r="G2043">
            <v>2546.1799999999998</v>
          </cell>
        </row>
        <row r="2044">
          <cell r="D2044">
            <v>164</v>
          </cell>
          <cell r="G2044">
            <v>3193.3999999999901</v>
          </cell>
        </row>
        <row r="2045">
          <cell r="D2045">
            <v>148</v>
          </cell>
          <cell r="G2045">
            <v>2738.99</v>
          </cell>
        </row>
        <row r="2046">
          <cell r="D2046">
            <v>107</v>
          </cell>
          <cell r="G2046">
            <v>3859.93</v>
          </cell>
        </row>
        <row r="2047">
          <cell r="D2047">
            <v>39</v>
          </cell>
          <cell r="G2047">
            <v>3322.9899999999898</v>
          </cell>
        </row>
        <row r="2048">
          <cell r="D2048">
            <v>20</v>
          </cell>
          <cell r="G2048">
            <v>3080.13</v>
          </cell>
        </row>
        <row r="2049">
          <cell r="D2049">
            <v>188</v>
          </cell>
          <cell r="G2049">
            <v>2797.5499999999902</v>
          </cell>
        </row>
        <row r="2050">
          <cell r="D2050">
            <v>97</v>
          </cell>
          <cell r="G2050">
            <v>2931.14</v>
          </cell>
        </row>
        <row r="2051">
          <cell r="D2051">
            <v>47</v>
          </cell>
          <cell r="G2051">
            <v>1836.15</v>
          </cell>
        </row>
        <row r="2052">
          <cell r="D2052">
            <v>53</v>
          </cell>
          <cell r="G2052">
            <v>2456.64</v>
          </cell>
        </row>
        <row r="2053">
          <cell r="D2053">
            <v>80</v>
          </cell>
          <cell r="G2053">
            <v>3459.09</v>
          </cell>
        </row>
        <row r="2054">
          <cell r="D2054">
            <v>190</v>
          </cell>
          <cell r="G2054">
            <v>3084.26999999999</v>
          </cell>
        </row>
        <row r="2055">
          <cell r="D2055">
            <v>21</v>
          </cell>
          <cell r="G2055">
            <v>2891.08</v>
          </cell>
        </row>
        <row r="2056">
          <cell r="D2056">
            <v>129</v>
          </cell>
          <cell r="G2056">
            <v>3981.5799999999899</v>
          </cell>
        </row>
        <row r="2057">
          <cell r="D2057">
            <v>156</v>
          </cell>
          <cell r="G2057">
            <v>2314.1499999999901</v>
          </cell>
        </row>
        <row r="2058">
          <cell r="D2058">
            <v>118</v>
          </cell>
          <cell r="G2058">
            <v>3299.74</v>
          </cell>
        </row>
        <row r="2059">
          <cell r="D2059">
            <v>32</v>
          </cell>
          <cell r="G2059">
            <v>3062.03999999999</v>
          </cell>
        </row>
        <row r="2060">
          <cell r="D2060">
            <v>145</v>
          </cell>
          <cell r="G2060">
            <v>2073.5499999999902</v>
          </cell>
        </row>
        <row r="2061">
          <cell r="D2061">
            <v>190</v>
          </cell>
          <cell r="G2061">
            <v>3084.26999999999</v>
          </cell>
        </row>
        <row r="2062">
          <cell r="D2062">
            <v>71</v>
          </cell>
          <cell r="G2062">
            <v>3426.6699999999901</v>
          </cell>
        </row>
        <row r="2063">
          <cell r="D2063">
            <v>47</v>
          </cell>
          <cell r="G2063">
            <v>1836.15</v>
          </cell>
        </row>
        <row r="2064">
          <cell r="D2064">
            <v>115</v>
          </cell>
          <cell r="G2064">
            <v>2760.23</v>
          </cell>
        </row>
        <row r="2065">
          <cell r="D2065">
            <v>94</v>
          </cell>
          <cell r="G2065">
            <v>2209.74999999999</v>
          </cell>
        </row>
        <row r="2066">
          <cell r="D2066">
            <v>141</v>
          </cell>
          <cell r="G2066">
            <v>2888.96</v>
          </cell>
        </row>
        <row r="2067">
          <cell r="D2067">
            <v>179</v>
          </cell>
          <cell r="G2067">
            <v>2800.08</v>
          </cell>
        </row>
        <row r="2068">
          <cell r="D2068">
            <v>1</v>
          </cell>
          <cell r="G2068">
            <v>3773.92</v>
          </cell>
        </row>
        <row r="2069">
          <cell r="D2069">
            <v>75</v>
          </cell>
          <cell r="G2069">
            <v>2350.7999999999902</v>
          </cell>
        </row>
        <row r="2070">
          <cell r="D2070">
            <v>81</v>
          </cell>
          <cell r="G2070">
            <v>2735.3999999999901</v>
          </cell>
        </row>
        <row r="2071">
          <cell r="D2071">
            <v>51</v>
          </cell>
          <cell r="G2071">
            <v>3918.9199999999901</v>
          </cell>
        </row>
        <row r="2072">
          <cell r="D2072">
            <v>2</v>
          </cell>
          <cell r="G2072">
            <v>3017.95</v>
          </cell>
        </row>
        <row r="2073">
          <cell r="D2073">
            <v>174</v>
          </cell>
          <cell r="G2073">
            <v>3536.94</v>
          </cell>
        </row>
        <row r="2074">
          <cell r="D2074">
            <v>164</v>
          </cell>
          <cell r="G2074">
            <v>3193.3999999999901</v>
          </cell>
        </row>
        <row r="2075">
          <cell r="D2075">
            <v>197</v>
          </cell>
          <cell r="G2075">
            <v>1744.83</v>
          </cell>
        </row>
        <row r="2076">
          <cell r="D2076">
            <v>60</v>
          </cell>
          <cell r="G2076">
            <v>1042.27</v>
          </cell>
        </row>
        <row r="2077">
          <cell r="D2077">
            <v>78</v>
          </cell>
          <cell r="G2077">
            <v>3396.95</v>
          </cell>
        </row>
        <row r="2078">
          <cell r="D2078">
            <v>72</v>
          </cell>
          <cell r="G2078">
            <v>2365.24999999999</v>
          </cell>
        </row>
        <row r="2079">
          <cell r="D2079">
            <v>36</v>
          </cell>
          <cell r="G2079">
            <v>2310.81</v>
          </cell>
        </row>
        <row r="2080">
          <cell r="D2080">
            <v>38</v>
          </cell>
          <cell r="G2080">
            <v>2634.7399999999898</v>
          </cell>
        </row>
        <row r="2081">
          <cell r="D2081">
            <v>178</v>
          </cell>
          <cell r="G2081">
            <v>2320.21</v>
          </cell>
        </row>
        <row r="2082">
          <cell r="D2082">
            <v>195</v>
          </cell>
          <cell r="G2082">
            <v>2592.77</v>
          </cell>
        </row>
        <row r="2083">
          <cell r="D2083">
            <v>70</v>
          </cell>
          <cell r="G2083">
            <v>2946.5599999999899</v>
          </cell>
        </row>
        <row r="2084">
          <cell r="D2084">
            <v>24</v>
          </cell>
          <cell r="G2084">
            <v>2885.92</v>
          </cell>
        </row>
        <row r="2085">
          <cell r="D2085">
            <v>122</v>
          </cell>
          <cell r="G2085">
            <v>2615.06</v>
          </cell>
        </row>
        <row r="2086">
          <cell r="D2086">
            <v>162</v>
          </cell>
          <cell r="G2086">
            <v>2190.64</v>
          </cell>
        </row>
        <row r="2087">
          <cell r="D2087">
            <v>129</v>
          </cell>
          <cell r="G2087">
            <v>3981.5799999999899</v>
          </cell>
        </row>
        <row r="2088">
          <cell r="D2088">
            <v>169</v>
          </cell>
          <cell r="G2088">
            <v>2720.42</v>
          </cell>
        </row>
        <row r="2089">
          <cell r="D2089">
            <v>137</v>
          </cell>
          <cell r="G2089">
            <v>3001.57</v>
          </cell>
        </row>
        <row r="2090">
          <cell r="D2090">
            <v>14</v>
          </cell>
          <cell r="G2090">
            <v>2710.45999999999</v>
          </cell>
        </row>
        <row r="2091">
          <cell r="D2091">
            <v>70</v>
          </cell>
          <cell r="G2091">
            <v>2946.5599999999899</v>
          </cell>
        </row>
        <row r="2092">
          <cell r="D2092">
            <v>32</v>
          </cell>
          <cell r="G2092">
            <v>3062.03999999999</v>
          </cell>
        </row>
        <row r="2093">
          <cell r="D2093">
            <v>164</v>
          </cell>
          <cell r="G2093">
            <v>3193.3999999999901</v>
          </cell>
        </row>
        <row r="2094">
          <cell r="D2094">
            <v>161</v>
          </cell>
          <cell r="G2094">
            <v>2630.04</v>
          </cell>
        </row>
        <row r="2095">
          <cell r="D2095">
            <v>43</v>
          </cell>
          <cell r="G2095">
            <v>2667.38</v>
          </cell>
        </row>
        <row r="2096">
          <cell r="D2096">
            <v>79</v>
          </cell>
          <cell r="G2096">
            <v>3197.95999999999</v>
          </cell>
        </row>
        <row r="2097">
          <cell r="D2097">
            <v>152</v>
          </cell>
          <cell r="G2097">
            <v>3049.8199999999902</v>
          </cell>
        </row>
        <row r="2098">
          <cell r="D2098">
            <v>113</v>
          </cell>
          <cell r="G2098">
            <v>2622.93</v>
          </cell>
        </row>
        <row r="2099">
          <cell r="D2099">
            <v>1</v>
          </cell>
          <cell r="G2099">
            <v>3773.92</v>
          </cell>
        </row>
        <row r="2100">
          <cell r="D2100">
            <v>96</v>
          </cell>
          <cell r="G2100">
            <v>2070.72999999999</v>
          </cell>
        </row>
        <row r="2101">
          <cell r="D2101">
            <v>55</v>
          </cell>
          <cell r="G2101">
            <v>2500.6099999999901</v>
          </cell>
        </row>
        <row r="2102">
          <cell r="D2102">
            <v>57</v>
          </cell>
          <cell r="G2102">
            <v>2802.5999999999899</v>
          </cell>
        </row>
        <row r="2103">
          <cell r="D2103">
            <v>29</v>
          </cell>
          <cell r="G2103">
            <v>3063.5699999999902</v>
          </cell>
        </row>
        <row r="2104">
          <cell r="D2104">
            <v>89</v>
          </cell>
          <cell r="G2104">
            <v>3800.56</v>
          </cell>
        </row>
        <row r="2105">
          <cell r="D2105">
            <v>120</v>
          </cell>
          <cell r="G2105">
            <v>2565.61</v>
          </cell>
        </row>
        <row r="2106">
          <cell r="D2106">
            <v>105</v>
          </cell>
          <cell r="G2106">
            <v>1868.73</v>
          </cell>
        </row>
        <row r="2107">
          <cell r="D2107">
            <v>77</v>
          </cell>
          <cell r="G2107">
            <v>2285.7599999999902</v>
          </cell>
        </row>
        <row r="2108">
          <cell r="D2108">
            <v>192</v>
          </cell>
          <cell r="G2108">
            <v>2044.01999999999</v>
          </cell>
        </row>
        <row r="2109">
          <cell r="D2109">
            <v>51</v>
          </cell>
          <cell r="G2109">
            <v>3918.9199999999901</v>
          </cell>
        </row>
        <row r="2110">
          <cell r="D2110">
            <v>51</v>
          </cell>
          <cell r="G2110">
            <v>3918.9199999999901</v>
          </cell>
        </row>
        <row r="2111">
          <cell r="D2111">
            <v>71</v>
          </cell>
          <cell r="G2111">
            <v>3426.6699999999901</v>
          </cell>
        </row>
        <row r="2112">
          <cell r="D2112">
            <v>180</v>
          </cell>
          <cell r="G2112">
            <v>2710.77</v>
          </cell>
        </row>
        <row r="2113">
          <cell r="D2113">
            <v>40</v>
          </cell>
          <cell r="G2113">
            <v>2330.2599999999902</v>
          </cell>
        </row>
        <row r="2114">
          <cell r="D2114">
            <v>60</v>
          </cell>
          <cell r="G2114">
            <v>1042.27</v>
          </cell>
        </row>
        <row r="2115">
          <cell r="D2115">
            <v>99</v>
          </cell>
          <cell r="G2115">
            <v>2845.08</v>
          </cell>
        </row>
        <row r="2116">
          <cell r="D2116">
            <v>104</v>
          </cell>
          <cell r="G2116">
            <v>3273.06</v>
          </cell>
        </row>
        <row r="2117">
          <cell r="D2117">
            <v>171</v>
          </cell>
          <cell r="G2117">
            <v>3485.06</v>
          </cell>
        </row>
        <row r="2118">
          <cell r="D2118">
            <v>95</v>
          </cell>
          <cell r="G2118">
            <v>2380.98</v>
          </cell>
        </row>
        <row r="2119">
          <cell r="D2119">
            <v>171</v>
          </cell>
          <cell r="G2119">
            <v>3485.06</v>
          </cell>
        </row>
        <row r="2120">
          <cell r="D2120">
            <v>1</v>
          </cell>
          <cell r="G2120">
            <v>3773.92</v>
          </cell>
        </row>
        <row r="2121">
          <cell r="D2121">
            <v>16</v>
          </cell>
          <cell r="G2121">
            <v>3561.98</v>
          </cell>
        </row>
        <row r="2122">
          <cell r="D2122">
            <v>97</v>
          </cell>
          <cell r="G2122">
            <v>2931.14</v>
          </cell>
        </row>
        <row r="2123">
          <cell r="D2123">
            <v>175</v>
          </cell>
          <cell r="G2123">
            <v>2284.36</v>
          </cell>
        </row>
        <row r="2124">
          <cell r="D2124">
            <v>152</v>
          </cell>
          <cell r="G2124">
            <v>3049.8199999999902</v>
          </cell>
        </row>
        <row r="2125">
          <cell r="D2125">
            <v>143</v>
          </cell>
          <cell r="G2125">
            <v>2571.33</v>
          </cell>
        </row>
        <row r="2126">
          <cell r="D2126">
            <v>79</v>
          </cell>
          <cell r="G2126">
            <v>3197.95999999999</v>
          </cell>
        </row>
        <row r="2127">
          <cell r="D2127">
            <v>132</v>
          </cell>
          <cell r="G2127">
            <v>3104.14</v>
          </cell>
        </row>
        <row r="2128">
          <cell r="D2128">
            <v>107</v>
          </cell>
          <cell r="G2128">
            <v>3859.93</v>
          </cell>
        </row>
        <row r="2129">
          <cell r="D2129">
            <v>123</v>
          </cell>
          <cell r="G2129">
            <v>2813.95</v>
          </cell>
        </row>
        <row r="2130">
          <cell r="D2130">
            <v>58</v>
          </cell>
          <cell r="G2130">
            <v>2980.8799999999901</v>
          </cell>
        </row>
        <row r="2131">
          <cell r="D2131">
            <v>86</v>
          </cell>
          <cell r="G2131">
            <v>3622.22</v>
          </cell>
        </row>
        <row r="2132">
          <cell r="D2132">
            <v>37</v>
          </cell>
          <cell r="G2132">
            <v>4418.24</v>
          </cell>
        </row>
        <row r="2133">
          <cell r="D2133">
            <v>199</v>
          </cell>
          <cell r="G2133">
            <v>2795.3799999999901</v>
          </cell>
        </row>
        <row r="2134">
          <cell r="D2134">
            <v>199</v>
          </cell>
          <cell r="G2134">
            <v>2795.3799999999901</v>
          </cell>
        </row>
        <row r="2135">
          <cell r="D2135">
            <v>106</v>
          </cell>
          <cell r="G2135">
            <v>2859.99999999999</v>
          </cell>
        </row>
        <row r="2136">
          <cell r="D2136">
            <v>112</v>
          </cell>
          <cell r="G2136">
            <v>2059.8399999999901</v>
          </cell>
        </row>
        <row r="2137">
          <cell r="D2137">
            <v>134</v>
          </cell>
          <cell r="G2137">
            <v>3404.45999999999</v>
          </cell>
        </row>
        <row r="2138">
          <cell r="D2138">
            <v>47</v>
          </cell>
          <cell r="G2138">
            <v>1836.15</v>
          </cell>
        </row>
        <row r="2139">
          <cell r="D2139">
            <v>13</v>
          </cell>
          <cell r="G2139">
            <v>2749.72999999999</v>
          </cell>
        </row>
        <row r="2140">
          <cell r="D2140">
            <v>104</v>
          </cell>
          <cell r="G2140">
            <v>3273.06</v>
          </cell>
        </row>
        <row r="2141">
          <cell r="D2141">
            <v>43</v>
          </cell>
          <cell r="G2141">
            <v>2667.38</v>
          </cell>
        </row>
        <row r="2142">
          <cell r="D2142">
            <v>108</v>
          </cell>
          <cell r="G2142">
            <v>3114.84</v>
          </cell>
        </row>
        <row r="2143">
          <cell r="D2143">
            <v>12</v>
          </cell>
          <cell r="G2143">
            <v>2031.76</v>
          </cell>
        </row>
        <row r="2144">
          <cell r="D2144">
            <v>17</v>
          </cell>
          <cell r="G2144">
            <v>2546.1799999999998</v>
          </cell>
        </row>
        <row r="2145">
          <cell r="D2145">
            <v>122</v>
          </cell>
          <cell r="G2145">
            <v>2615.06</v>
          </cell>
        </row>
        <row r="2146">
          <cell r="D2146">
            <v>72</v>
          </cell>
          <cell r="G2146">
            <v>2365.24999999999</v>
          </cell>
        </row>
        <row r="2147">
          <cell r="D2147">
            <v>128</v>
          </cell>
          <cell r="G2147">
            <v>2183.25</v>
          </cell>
        </row>
        <row r="2148">
          <cell r="D2148">
            <v>113</v>
          </cell>
          <cell r="G2148">
            <v>2622.93</v>
          </cell>
        </row>
        <row r="2149">
          <cell r="D2149">
            <v>89</v>
          </cell>
          <cell r="G2149">
            <v>3800.56</v>
          </cell>
        </row>
        <row r="2150">
          <cell r="D2150">
            <v>194</v>
          </cell>
          <cell r="G2150">
            <v>2486.1999999999898</v>
          </cell>
        </row>
        <row r="2151">
          <cell r="D2151">
            <v>132</v>
          </cell>
          <cell r="G2151">
            <v>3104.14</v>
          </cell>
        </row>
        <row r="2152">
          <cell r="D2152">
            <v>20</v>
          </cell>
          <cell r="G2152">
            <v>3080.13</v>
          </cell>
        </row>
        <row r="2153">
          <cell r="D2153">
            <v>48</v>
          </cell>
          <cell r="G2153">
            <v>2563.6099999999901</v>
          </cell>
        </row>
        <row r="2154">
          <cell r="D2154">
            <v>40</v>
          </cell>
          <cell r="G2154">
            <v>2330.2599999999902</v>
          </cell>
        </row>
        <row r="2155">
          <cell r="D2155">
            <v>37</v>
          </cell>
          <cell r="G2155">
            <v>4418.24</v>
          </cell>
        </row>
        <row r="2156">
          <cell r="D2156">
            <v>45</v>
          </cell>
          <cell r="G2156">
            <v>3423.77</v>
          </cell>
        </row>
        <row r="2157">
          <cell r="D2157">
            <v>117</v>
          </cell>
          <cell r="G2157">
            <v>2634.1899999999901</v>
          </cell>
        </row>
        <row r="2158">
          <cell r="D2158">
            <v>76</v>
          </cell>
          <cell r="G2158">
            <v>2110.5</v>
          </cell>
        </row>
        <row r="2159">
          <cell r="D2159">
            <v>17</v>
          </cell>
          <cell r="G2159">
            <v>2546.1799999999998</v>
          </cell>
        </row>
        <row r="2160">
          <cell r="D2160">
            <v>193</v>
          </cell>
          <cell r="G2160">
            <v>2547.62</v>
          </cell>
        </row>
        <row r="2161">
          <cell r="D2161">
            <v>192</v>
          </cell>
          <cell r="G2161">
            <v>2044.01999999999</v>
          </cell>
        </row>
        <row r="2162">
          <cell r="D2162">
            <v>101</v>
          </cell>
          <cell r="G2162">
            <v>2561.19</v>
          </cell>
        </row>
        <row r="2163">
          <cell r="D2163">
            <v>44</v>
          </cell>
          <cell r="G2163">
            <v>2003.3999999999901</v>
          </cell>
        </row>
        <row r="2164">
          <cell r="D2164">
            <v>106</v>
          </cell>
          <cell r="G2164">
            <v>2859.99999999999</v>
          </cell>
        </row>
        <row r="2165">
          <cell r="D2165">
            <v>10</v>
          </cell>
          <cell r="G2165">
            <v>1183</v>
          </cell>
        </row>
        <row r="2166">
          <cell r="D2166">
            <v>90</v>
          </cell>
          <cell r="G2166">
            <v>3210.29</v>
          </cell>
        </row>
        <row r="2167">
          <cell r="D2167">
            <v>92</v>
          </cell>
          <cell r="G2167">
            <v>2439.3200000000002</v>
          </cell>
        </row>
        <row r="2168">
          <cell r="D2168">
            <v>138</v>
          </cell>
          <cell r="G2168">
            <v>2949.71</v>
          </cell>
        </row>
        <row r="2169">
          <cell r="D2169">
            <v>82</v>
          </cell>
          <cell r="G2169">
            <v>2714.75</v>
          </cell>
        </row>
        <row r="2170">
          <cell r="D2170">
            <v>139</v>
          </cell>
          <cell r="G2170">
            <v>1577.97</v>
          </cell>
        </row>
        <row r="2171">
          <cell r="D2171">
            <v>16</v>
          </cell>
          <cell r="G2171">
            <v>3561.98</v>
          </cell>
        </row>
        <row r="2172">
          <cell r="D2172">
            <v>2</v>
          </cell>
          <cell r="G2172">
            <v>3017.95</v>
          </cell>
        </row>
        <row r="2173">
          <cell r="D2173">
            <v>62</v>
          </cell>
          <cell r="G2173">
            <v>2151.78999999999</v>
          </cell>
        </row>
        <row r="2174">
          <cell r="D2174">
            <v>113</v>
          </cell>
          <cell r="G2174">
            <v>2622.93</v>
          </cell>
        </row>
        <row r="2175">
          <cell r="D2175">
            <v>93</v>
          </cell>
          <cell r="G2175">
            <v>2470.89</v>
          </cell>
        </row>
        <row r="2176">
          <cell r="D2176">
            <v>133</v>
          </cell>
          <cell r="G2176">
            <v>2821.9199999999901</v>
          </cell>
        </row>
        <row r="2177">
          <cell r="D2177">
            <v>65</v>
          </cell>
          <cell r="G2177">
            <v>2807.0899999999901</v>
          </cell>
        </row>
        <row r="2178">
          <cell r="D2178">
            <v>15</v>
          </cell>
          <cell r="G2178">
            <v>1793.51999999999</v>
          </cell>
        </row>
        <row r="2179">
          <cell r="D2179">
            <v>108</v>
          </cell>
          <cell r="G2179">
            <v>3114.84</v>
          </cell>
        </row>
        <row r="2180">
          <cell r="D2180">
            <v>15</v>
          </cell>
          <cell r="G2180">
            <v>1793.51999999999</v>
          </cell>
        </row>
        <row r="2181">
          <cell r="D2181">
            <v>143</v>
          </cell>
          <cell r="G2181">
            <v>2571.33</v>
          </cell>
        </row>
        <row r="2182">
          <cell r="D2182">
            <v>41</v>
          </cell>
          <cell r="G2182">
            <v>3191.8999999999901</v>
          </cell>
        </row>
        <row r="2183">
          <cell r="D2183">
            <v>5</v>
          </cell>
          <cell r="G2183">
            <v>2727.48</v>
          </cell>
        </row>
        <row r="2184">
          <cell r="D2184">
            <v>181</v>
          </cell>
          <cell r="G2184">
            <v>2605.3199999999902</v>
          </cell>
        </row>
        <row r="2185">
          <cell r="D2185">
            <v>180</v>
          </cell>
          <cell r="G2185">
            <v>2710.77</v>
          </cell>
        </row>
        <row r="2186">
          <cell r="D2186">
            <v>44</v>
          </cell>
          <cell r="G2186">
            <v>2003.3999999999901</v>
          </cell>
        </row>
        <row r="2187">
          <cell r="D2187">
            <v>80</v>
          </cell>
          <cell r="G2187">
            <v>3459.09</v>
          </cell>
        </row>
        <row r="2188">
          <cell r="D2188">
            <v>28</v>
          </cell>
          <cell r="G2188">
            <v>1731.43</v>
          </cell>
        </row>
        <row r="2189">
          <cell r="D2189">
            <v>135</v>
          </cell>
          <cell r="G2189">
            <v>2277.89</v>
          </cell>
        </row>
        <row r="2190">
          <cell r="D2190">
            <v>41</v>
          </cell>
          <cell r="G2190">
            <v>3191.8999999999901</v>
          </cell>
        </row>
        <row r="2191">
          <cell r="D2191">
            <v>37</v>
          </cell>
          <cell r="G2191">
            <v>4418.24</v>
          </cell>
        </row>
        <row r="2192">
          <cell r="D2192">
            <v>113</v>
          </cell>
          <cell r="G2192">
            <v>2622.93</v>
          </cell>
        </row>
        <row r="2193">
          <cell r="D2193">
            <v>23</v>
          </cell>
          <cell r="G2193">
            <v>2834.16</v>
          </cell>
        </row>
        <row r="2194">
          <cell r="D2194">
            <v>129</v>
          </cell>
          <cell r="G2194">
            <v>3981.5799999999899</v>
          </cell>
        </row>
        <row r="2195">
          <cell r="D2195">
            <v>144</v>
          </cell>
          <cell r="G2195">
            <v>2504.1999999999998</v>
          </cell>
        </row>
        <row r="2196">
          <cell r="D2196">
            <v>162</v>
          </cell>
          <cell r="G2196">
            <v>2190.64</v>
          </cell>
        </row>
        <row r="2197">
          <cell r="D2197">
            <v>179</v>
          </cell>
          <cell r="G2197">
            <v>2800.08</v>
          </cell>
        </row>
        <row r="2198">
          <cell r="D2198">
            <v>129</v>
          </cell>
          <cell r="G2198">
            <v>3981.5799999999899</v>
          </cell>
        </row>
        <row r="2199">
          <cell r="D2199">
            <v>96</v>
          </cell>
          <cell r="G2199">
            <v>2070.72999999999</v>
          </cell>
        </row>
        <row r="2200">
          <cell r="D2200">
            <v>42</v>
          </cell>
          <cell r="G2200">
            <v>2374.1399999999899</v>
          </cell>
        </row>
        <row r="2201">
          <cell r="D2201">
            <v>192</v>
          </cell>
          <cell r="G2201">
            <v>2044.01999999999</v>
          </cell>
        </row>
        <row r="2202">
          <cell r="D2202">
            <v>185</v>
          </cell>
          <cell r="G2202">
            <v>2395.81</v>
          </cell>
        </row>
        <row r="2203">
          <cell r="D2203">
            <v>70</v>
          </cell>
          <cell r="G2203">
            <v>2946.5599999999899</v>
          </cell>
        </row>
        <row r="2204">
          <cell r="D2204">
            <v>45</v>
          </cell>
          <cell r="G2204">
            <v>3423.77</v>
          </cell>
        </row>
        <row r="2205">
          <cell r="D2205">
            <v>25</v>
          </cell>
          <cell r="G2205">
            <v>1963.25</v>
          </cell>
        </row>
        <row r="2206">
          <cell r="D2206">
            <v>60</v>
          </cell>
          <cell r="G2206">
            <v>1042.27</v>
          </cell>
        </row>
        <row r="2207">
          <cell r="D2207">
            <v>148</v>
          </cell>
          <cell r="G2207">
            <v>2738.99</v>
          </cell>
        </row>
        <row r="2208">
          <cell r="D2208">
            <v>182</v>
          </cell>
          <cell r="G2208">
            <v>2271.7600000000002</v>
          </cell>
        </row>
        <row r="2209">
          <cell r="D2209">
            <v>118</v>
          </cell>
          <cell r="G2209">
            <v>3299.74</v>
          </cell>
        </row>
        <row r="2210">
          <cell r="D2210">
            <v>170</v>
          </cell>
          <cell r="G2210">
            <v>2340.7799999999902</v>
          </cell>
        </row>
        <row r="2211">
          <cell r="D2211">
            <v>164</v>
          </cell>
          <cell r="G2211">
            <v>3193.3999999999901</v>
          </cell>
        </row>
        <row r="2212">
          <cell r="D2212">
            <v>174</v>
          </cell>
          <cell r="G2212">
            <v>3536.94</v>
          </cell>
        </row>
        <row r="2213">
          <cell r="D2213">
            <v>92</v>
          </cell>
          <cell r="G2213">
            <v>2439.3200000000002</v>
          </cell>
        </row>
        <row r="2214">
          <cell r="D2214">
            <v>151</v>
          </cell>
          <cell r="G2214">
            <v>4000.7999999999902</v>
          </cell>
        </row>
        <row r="2215">
          <cell r="D2215">
            <v>64</v>
          </cell>
          <cell r="G2215">
            <v>2702.72999999999</v>
          </cell>
        </row>
        <row r="2216">
          <cell r="D2216">
            <v>45</v>
          </cell>
          <cell r="G2216">
            <v>3423.77</v>
          </cell>
        </row>
        <row r="2217">
          <cell r="D2217">
            <v>159</v>
          </cell>
          <cell r="G2217">
            <v>1764.94</v>
          </cell>
        </row>
        <row r="2218">
          <cell r="D2218">
            <v>107</v>
          </cell>
          <cell r="G2218">
            <v>3859.93</v>
          </cell>
        </row>
        <row r="2219">
          <cell r="D2219">
            <v>118</v>
          </cell>
          <cell r="G2219">
            <v>3299.74</v>
          </cell>
        </row>
        <row r="2220">
          <cell r="D2220">
            <v>81</v>
          </cell>
          <cell r="G2220">
            <v>2735.3999999999901</v>
          </cell>
        </row>
        <row r="2221">
          <cell r="D2221">
            <v>103</v>
          </cell>
          <cell r="G2221">
            <v>2155.51999999999</v>
          </cell>
        </row>
        <row r="2222">
          <cell r="D2222">
            <v>139</v>
          </cell>
          <cell r="G2222">
            <v>1577.97</v>
          </cell>
        </row>
        <row r="2223">
          <cell r="D2223">
            <v>194</v>
          </cell>
          <cell r="G2223">
            <v>2486.1999999999898</v>
          </cell>
        </row>
        <row r="2224">
          <cell r="D2224">
            <v>93</v>
          </cell>
          <cell r="G2224">
            <v>2470.89</v>
          </cell>
        </row>
        <row r="2225">
          <cell r="D2225">
            <v>79</v>
          </cell>
          <cell r="G2225">
            <v>3197.95999999999</v>
          </cell>
        </row>
        <row r="2226">
          <cell r="D2226">
            <v>113</v>
          </cell>
          <cell r="G2226">
            <v>2622.93</v>
          </cell>
        </row>
        <row r="2227">
          <cell r="D2227">
            <v>45</v>
          </cell>
          <cell r="G2227">
            <v>3423.77</v>
          </cell>
        </row>
        <row r="2228">
          <cell r="D2228">
            <v>168</v>
          </cell>
          <cell r="G2228">
            <v>2785.79</v>
          </cell>
        </row>
        <row r="2229">
          <cell r="D2229">
            <v>125</v>
          </cell>
          <cell r="G2229">
            <v>2689.59</v>
          </cell>
        </row>
        <row r="2230">
          <cell r="D2230">
            <v>141</v>
          </cell>
          <cell r="G2230">
            <v>2888.96</v>
          </cell>
        </row>
        <row r="2231">
          <cell r="D2231">
            <v>13</v>
          </cell>
          <cell r="G2231">
            <v>2749.72999999999</v>
          </cell>
        </row>
        <row r="2232">
          <cell r="D2232">
            <v>160</v>
          </cell>
          <cell r="G2232">
            <v>2700.9699999999898</v>
          </cell>
        </row>
        <row r="2233">
          <cell r="D2233">
            <v>196</v>
          </cell>
          <cell r="G2233">
            <v>2714.1099999999901</v>
          </cell>
        </row>
        <row r="2234">
          <cell r="D2234">
            <v>138</v>
          </cell>
          <cell r="G2234">
            <v>2949.71</v>
          </cell>
        </row>
        <row r="2235">
          <cell r="D2235">
            <v>12</v>
          </cell>
          <cell r="G2235">
            <v>2031.76</v>
          </cell>
        </row>
        <row r="2236">
          <cell r="D2236">
            <v>157</v>
          </cell>
          <cell r="G2236">
            <v>3052.95</v>
          </cell>
        </row>
        <row r="2237">
          <cell r="D2237">
            <v>69</v>
          </cell>
          <cell r="G2237">
            <v>3308.45999999999</v>
          </cell>
        </row>
        <row r="2238">
          <cell r="D2238">
            <v>144</v>
          </cell>
          <cell r="G2238">
            <v>2504.1999999999998</v>
          </cell>
        </row>
        <row r="2239">
          <cell r="D2239">
            <v>28</v>
          </cell>
          <cell r="G2239">
            <v>1731.43</v>
          </cell>
        </row>
        <row r="2240">
          <cell r="D2240">
            <v>183</v>
          </cell>
          <cell r="G2240">
            <v>2236.1199999999899</v>
          </cell>
        </row>
        <row r="2241">
          <cell r="D2241">
            <v>82</v>
          </cell>
          <cell r="G2241">
            <v>2714.75</v>
          </cell>
        </row>
        <row r="2242">
          <cell r="D2242">
            <v>44</v>
          </cell>
          <cell r="G2242">
            <v>2003.3999999999901</v>
          </cell>
        </row>
        <row r="2243">
          <cell r="D2243">
            <v>78</v>
          </cell>
          <cell r="G2243">
            <v>3396.95</v>
          </cell>
        </row>
        <row r="2244">
          <cell r="D2244">
            <v>176</v>
          </cell>
          <cell r="G2244">
            <v>2225.54</v>
          </cell>
        </row>
        <row r="2245">
          <cell r="D2245">
            <v>101</v>
          </cell>
          <cell r="G2245">
            <v>2561.19</v>
          </cell>
        </row>
        <row r="2246">
          <cell r="D2246">
            <v>183</v>
          </cell>
          <cell r="G2246">
            <v>2236.1199999999899</v>
          </cell>
        </row>
        <row r="2247">
          <cell r="D2247">
            <v>63</v>
          </cell>
          <cell r="G2247">
            <v>2982.45</v>
          </cell>
        </row>
        <row r="2248">
          <cell r="D2248">
            <v>64</v>
          </cell>
          <cell r="G2248">
            <v>2702.72999999999</v>
          </cell>
        </row>
        <row r="2249">
          <cell r="D2249">
            <v>19</v>
          </cell>
          <cell r="G2249">
            <v>1747.4299999999901</v>
          </cell>
        </row>
        <row r="2250">
          <cell r="D2250">
            <v>116</v>
          </cell>
          <cell r="G2250">
            <v>3700.99</v>
          </cell>
        </row>
        <row r="2251">
          <cell r="D2251">
            <v>143</v>
          </cell>
          <cell r="G2251">
            <v>2571.33</v>
          </cell>
        </row>
        <row r="2252">
          <cell r="D2252">
            <v>165</v>
          </cell>
          <cell r="G2252">
            <v>2562.04</v>
          </cell>
        </row>
        <row r="2253">
          <cell r="D2253">
            <v>188</v>
          </cell>
          <cell r="G2253">
            <v>2797.5499999999902</v>
          </cell>
        </row>
        <row r="2254">
          <cell r="D2254">
            <v>104</v>
          </cell>
          <cell r="G2254">
            <v>3273.06</v>
          </cell>
        </row>
        <row r="2255">
          <cell r="D2255">
            <v>106</v>
          </cell>
          <cell r="G2255">
            <v>2859.99999999999</v>
          </cell>
        </row>
        <row r="2256">
          <cell r="D2256">
            <v>59</v>
          </cell>
          <cell r="G2256">
            <v>2942.33</v>
          </cell>
        </row>
        <row r="2257">
          <cell r="D2257">
            <v>29</v>
          </cell>
          <cell r="G2257">
            <v>3063.5699999999902</v>
          </cell>
        </row>
        <row r="2258">
          <cell r="D2258">
            <v>150</v>
          </cell>
          <cell r="G2258">
            <v>1820.95</v>
          </cell>
        </row>
        <row r="2259">
          <cell r="D2259">
            <v>13</v>
          </cell>
          <cell r="G2259">
            <v>2749.72999999999</v>
          </cell>
        </row>
        <row r="2260">
          <cell r="D2260">
            <v>187</v>
          </cell>
          <cell r="G2260">
            <v>2831.08</v>
          </cell>
        </row>
        <row r="2261">
          <cell r="D2261">
            <v>189</v>
          </cell>
          <cell r="G2261">
            <v>3063.68</v>
          </cell>
        </row>
        <row r="2262">
          <cell r="D2262">
            <v>39</v>
          </cell>
          <cell r="G2262">
            <v>3322.9899999999898</v>
          </cell>
        </row>
        <row r="2263">
          <cell r="D2263">
            <v>16</v>
          </cell>
          <cell r="G2263">
            <v>3561.98</v>
          </cell>
        </row>
        <row r="2264">
          <cell r="D2264">
            <v>3</v>
          </cell>
          <cell r="G2264">
            <v>2054.9499999999998</v>
          </cell>
        </row>
        <row r="2265">
          <cell r="D2265">
            <v>174</v>
          </cell>
          <cell r="G2265">
            <v>3536.94</v>
          </cell>
        </row>
        <row r="2266">
          <cell r="D2266">
            <v>157</v>
          </cell>
          <cell r="G2266">
            <v>3052.95</v>
          </cell>
        </row>
        <row r="2267">
          <cell r="D2267">
            <v>182</v>
          </cell>
          <cell r="G2267">
            <v>2271.7600000000002</v>
          </cell>
        </row>
        <row r="2268">
          <cell r="D2268">
            <v>159</v>
          </cell>
          <cell r="G2268">
            <v>1764.94</v>
          </cell>
        </row>
        <row r="2269">
          <cell r="D2269">
            <v>4</v>
          </cell>
          <cell r="G2269">
            <v>2970.49999999999</v>
          </cell>
        </row>
        <row r="2270">
          <cell r="D2270">
            <v>8</v>
          </cell>
          <cell r="G2270">
            <v>1768.5999999999899</v>
          </cell>
        </row>
        <row r="2271">
          <cell r="D2271">
            <v>153</v>
          </cell>
          <cell r="G2271">
            <v>2648.3899999999899</v>
          </cell>
        </row>
        <row r="2272">
          <cell r="D2272">
            <v>99</v>
          </cell>
          <cell r="G2272">
            <v>2845.08</v>
          </cell>
        </row>
        <row r="2273">
          <cell r="D2273">
            <v>136</v>
          </cell>
          <cell r="G2273">
            <v>2856.3799999999901</v>
          </cell>
        </row>
        <row r="2274">
          <cell r="D2274">
            <v>90</v>
          </cell>
          <cell r="G2274">
            <v>3210.29</v>
          </cell>
        </row>
        <row r="2275">
          <cell r="D2275">
            <v>78</v>
          </cell>
          <cell r="G2275">
            <v>3396.95</v>
          </cell>
        </row>
        <row r="2276">
          <cell r="D2276">
            <v>14</v>
          </cell>
          <cell r="G2276">
            <v>2710.45999999999</v>
          </cell>
        </row>
        <row r="2277">
          <cell r="D2277">
            <v>60</v>
          </cell>
          <cell r="G2277">
            <v>1042.27</v>
          </cell>
        </row>
        <row r="2278">
          <cell r="D2278">
            <v>82</v>
          </cell>
          <cell r="G2278">
            <v>2714.75</v>
          </cell>
        </row>
        <row r="2279">
          <cell r="D2279">
            <v>80</v>
          </cell>
          <cell r="G2279">
            <v>3459.09</v>
          </cell>
        </row>
        <row r="2280">
          <cell r="D2280">
            <v>57</v>
          </cell>
          <cell r="G2280">
            <v>2802.5999999999899</v>
          </cell>
        </row>
        <row r="2281">
          <cell r="D2281">
            <v>195</v>
          </cell>
          <cell r="G2281">
            <v>2592.77</v>
          </cell>
        </row>
        <row r="2282">
          <cell r="D2282">
            <v>52</v>
          </cell>
          <cell r="G2282">
            <v>3124.69</v>
          </cell>
        </row>
        <row r="2283">
          <cell r="D2283">
            <v>8</v>
          </cell>
          <cell r="G2283">
            <v>1768.5999999999899</v>
          </cell>
        </row>
        <row r="2284">
          <cell r="D2284">
            <v>49</v>
          </cell>
          <cell r="G2284">
            <v>2693.59</v>
          </cell>
        </row>
        <row r="2285">
          <cell r="D2285">
            <v>157</v>
          </cell>
          <cell r="G2285">
            <v>3052.95</v>
          </cell>
        </row>
        <row r="2286">
          <cell r="D2286">
            <v>77</v>
          </cell>
          <cell r="G2286">
            <v>2285.7599999999902</v>
          </cell>
        </row>
        <row r="2287">
          <cell r="D2287">
            <v>139</v>
          </cell>
          <cell r="G2287">
            <v>1577.97</v>
          </cell>
        </row>
        <row r="2288">
          <cell r="D2288">
            <v>47</v>
          </cell>
          <cell r="G2288">
            <v>1836.15</v>
          </cell>
        </row>
        <row r="2289">
          <cell r="D2289">
            <v>71</v>
          </cell>
          <cell r="G2289">
            <v>3426.6699999999901</v>
          </cell>
        </row>
        <row r="2290">
          <cell r="D2290">
            <v>93</v>
          </cell>
          <cell r="G2290">
            <v>2470.89</v>
          </cell>
        </row>
        <row r="2291">
          <cell r="D2291">
            <v>121</v>
          </cell>
          <cell r="G2291">
            <v>2061.75</v>
          </cell>
        </row>
        <row r="2292">
          <cell r="D2292">
            <v>94</v>
          </cell>
          <cell r="G2292">
            <v>2209.74999999999</v>
          </cell>
        </row>
        <row r="2293">
          <cell r="D2293">
            <v>189</v>
          </cell>
          <cell r="G2293">
            <v>3063.68</v>
          </cell>
        </row>
        <row r="2294">
          <cell r="D2294">
            <v>95</v>
          </cell>
          <cell r="G2294">
            <v>2380.98</v>
          </cell>
        </row>
        <row r="2295">
          <cell r="D2295">
            <v>74</v>
          </cell>
          <cell r="G2295">
            <v>3371.55</v>
          </cell>
        </row>
        <row r="2296">
          <cell r="D2296">
            <v>75</v>
          </cell>
          <cell r="G2296">
            <v>2350.7999999999902</v>
          </cell>
        </row>
        <row r="2297">
          <cell r="D2297">
            <v>196</v>
          </cell>
          <cell r="G2297">
            <v>2714.1099999999901</v>
          </cell>
        </row>
        <row r="2298">
          <cell r="D2298">
            <v>101</v>
          </cell>
          <cell r="G2298">
            <v>2561.19</v>
          </cell>
        </row>
        <row r="2299">
          <cell r="D2299">
            <v>33</v>
          </cell>
          <cell r="G2299">
            <v>2041.21999999999</v>
          </cell>
        </row>
        <row r="2300">
          <cell r="D2300">
            <v>167</v>
          </cell>
          <cell r="G2300">
            <v>2609.11</v>
          </cell>
        </row>
        <row r="2301">
          <cell r="D2301">
            <v>18</v>
          </cell>
          <cell r="G2301">
            <v>3225.02</v>
          </cell>
        </row>
        <row r="2302">
          <cell r="D2302">
            <v>199</v>
          </cell>
          <cell r="G2302">
            <v>2795.3799999999901</v>
          </cell>
        </row>
        <row r="2303">
          <cell r="D2303">
            <v>22</v>
          </cell>
          <cell r="G2303">
            <v>3533.5299999999902</v>
          </cell>
        </row>
        <row r="2304">
          <cell r="D2304">
            <v>141</v>
          </cell>
          <cell r="G2304">
            <v>2888.96</v>
          </cell>
        </row>
        <row r="2305">
          <cell r="D2305">
            <v>74</v>
          </cell>
          <cell r="G2305">
            <v>3371.55</v>
          </cell>
        </row>
        <row r="2306">
          <cell r="D2306">
            <v>99</v>
          </cell>
          <cell r="G2306">
            <v>2845.08</v>
          </cell>
        </row>
        <row r="2307">
          <cell r="D2307">
            <v>168</v>
          </cell>
          <cell r="G2307">
            <v>2785.79</v>
          </cell>
        </row>
        <row r="2308">
          <cell r="D2308">
            <v>51</v>
          </cell>
          <cell r="G2308">
            <v>3918.9199999999901</v>
          </cell>
        </row>
        <row r="2309">
          <cell r="D2309">
            <v>196</v>
          </cell>
          <cell r="G2309">
            <v>2714.1099999999901</v>
          </cell>
        </row>
        <row r="2310">
          <cell r="D2310">
            <v>84</v>
          </cell>
          <cell r="G2310">
            <v>1766.1699999999901</v>
          </cell>
        </row>
        <row r="2311">
          <cell r="D2311">
            <v>64</v>
          </cell>
          <cell r="G2311">
            <v>2702.72999999999</v>
          </cell>
        </row>
        <row r="2312">
          <cell r="D2312">
            <v>24</v>
          </cell>
          <cell r="G2312">
            <v>2885.92</v>
          </cell>
        </row>
        <row r="2313">
          <cell r="D2313">
            <v>24</v>
          </cell>
          <cell r="G2313">
            <v>2885.92</v>
          </cell>
        </row>
        <row r="2314">
          <cell r="D2314">
            <v>126</v>
          </cell>
          <cell r="G2314">
            <v>2676.98</v>
          </cell>
        </row>
        <row r="2315">
          <cell r="D2315">
            <v>48</v>
          </cell>
          <cell r="G2315">
            <v>2563.6099999999901</v>
          </cell>
        </row>
        <row r="2316">
          <cell r="D2316">
            <v>145</v>
          </cell>
          <cell r="G2316">
            <v>2073.5499999999902</v>
          </cell>
        </row>
        <row r="2317">
          <cell r="D2317">
            <v>164</v>
          </cell>
          <cell r="G2317">
            <v>3193.3999999999901</v>
          </cell>
        </row>
        <row r="2318">
          <cell r="D2318">
            <v>61</v>
          </cell>
          <cell r="G2318">
            <v>2928.83</v>
          </cell>
        </row>
        <row r="2319">
          <cell r="D2319">
            <v>44</v>
          </cell>
          <cell r="G2319">
            <v>2003.3999999999901</v>
          </cell>
        </row>
        <row r="2320">
          <cell r="D2320">
            <v>167</v>
          </cell>
          <cell r="G2320">
            <v>2609.11</v>
          </cell>
        </row>
        <row r="2321">
          <cell r="D2321">
            <v>50</v>
          </cell>
          <cell r="G2321">
            <v>2266.8799999999901</v>
          </cell>
        </row>
        <row r="2322">
          <cell r="D2322">
            <v>42</v>
          </cell>
          <cell r="G2322">
            <v>2374.1399999999899</v>
          </cell>
        </row>
        <row r="2323">
          <cell r="D2323">
            <v>139</v>
          </cell>
          <cell r="G2323">
            <v>1577.97</v>
          </cell>
        </row>
        <row r="2324">
          <cell r="D2324">
            <v>58</v>
          </cell>
          <cell r="G2324">
            <v>2980.8799999999901</v>
          </cell>
        </row>
        <row r="2325">
          <cell r="D2325">
            <v>53</v>
          </cell>
          <cell r="G2325">
            <v>2456.64</v>
          </cell>
        </row>
        <row r="2326">
          <cell r="D2326">
            <v>33</v>
          </cell>
          <cell r="G2326">
            <v>2041.21999999999</v>
          </cell>
        </row>
        <row r="2327">
          <cell r="D2327">
            <v>124</v>
          </cell>
          <cell r="G2327">
            <v>3331.35</v>
          </cell>
        </row>
        <row r="2328">
          <cell r="D2328">
            <v>48</v>
          </cell>
          <cell r="G2328">
            <v>2563.6099999999901</v>
          </cell>
        </row>
        <row r="2329">
          <cell r="D2329">
            <v>17</v>
          </cell>
          <cell r="G2329">
            <v>2546.1799999999998</v>
          </cell>
        </row>
        <row r="2330">
          <cell r="D2330">
            <v>195</v>
          </cell>
          <cell r="G2330">
            <v>2592.77</v>
          </cell>
        </row>
        <row r="2331">
          <cell r="D2331">
            <v>54</v>
          </cell>
          <cell r="G2331">
            <v>2839.4099999999899</v>
          </cell>
        </row>
        <row r="2332">
          <cell r="D2332">
            <v>145</v>
          </cell>
          <cell r="G2332">
            <v>2073.5499999999902</v>
          </cell>
        </row>
        <row r="2333">
          <cell r="D2333">
            <v>86</v>
          </cell>
          <cell r="G2333">
            <v>3622.22</v>
          </cell>
        </row>
        <row r="2334">
          <cell r="D2334">
            <v>30</v>
          </cell>
          <cell r="G2334">
            <v>1444.25999999999</v>
          </cell>
        </row>
        <row r="2335">
          <cell r="D2335">
            <v>188</v>
          </cell>
          <cell r="G2335">
            <v>2797.5499999999902</v>
          </cell>
        </row>
        <row r="2336">
          <cell r="D2336">
            <v>196</v>
          </cell>
          <cell r="G2336">
            <v>2714.1099999999901</v>
          </cell>
        </row>
        <row r="2337">
          <cell r="D2337">
            <v>134</v>
          </cell>
          <cell r="G2337">
            <v>3404.45999999999</v>
          </cell>
        </row>
        <row r="2338">
          <cell r="D2338">
            <v>141</v>
          </cell>
          <cell r="G2338">
            <v>2888.96</v>
          </cell>
        </row>
        <row r="2339">
          <cell r="D2339">
            <v>20</v>
          </cell>
          <cell r="G2339">
            <v>3080.13</v>
          </cell>
        </row>
        <row r="2340">
          <cell r="D2340">
            <v>46</v>
          </cell>
          <cell r="G2340">
            <v>3510.3699999999899</v>
          </cell>
        </row>
        <row r="2341">
          <cell r="D2341">
            <v>55</v>
          </cell>
          <cell r="G2341">
            <v>2500.6099999999901</v>
          </cell>
        </row>
        <row r="2342">
          <cell r="D2342">
            <v>55</v>
          </cell>
          <cell r="G2342">
            <v>2500.6099999999901</v>
          </cell>
        </row>
        <row r="2343">
          <cell r="D2343">
            <v>63</v>
          </cell>
          <cell r="G2343">
            <v>2982.45</v>
          </cell>
        </row>
        <row r="2344">
          <cell r="D2344">
            <v>103</v>
          </cell>
          <cell r="G2344">
            <v>2155.51999999999</v>
          </cell>
        </row>
        <row r="2345">
          <cell r="D2345">
            <v>170</v>
          </cell>
          <cell r="G2345">
            <v>2340.7799999999902</v>
          </cell>
        </row>
        <row r="2346">
          <cell r="D2346">
            <v>190</v>
          </cell>
          <cell r="G2346">
            <v>3084.26999999999</v>
          </cell>
        </row>
        <row r="2347">
          <cell r="D2347">
            <v>70</v>
          </cell>
          <cell r="G2347">
            <v>2946.5599999999899</v>
          </cell>
        </row>
        <row r="2348">
          <cell r="D2348">
            <v>70</v>
          </cell>
          <cell r="G2348">
            <v>2946.5599999999899</v>
          </cell>
        </row>
        <row r="2349">
          <cell r="D2349">
            <v>177</v>
          </cell>
          <cell r="G2349">
            <v>2497.4499999999898</v>
          </cell>
        </row>
        <row r="2350">
          <cell r="D2350">
            <v>144</v>
          </cell>
          <cell r="G2350">
            <v>2504.1999999999998</v>
          </cell>
        </row>
        <row r="2351">
          <cell r="D2351">
            <v>188</v>
          </cell>
          <cell r="G2351">
            <v>2797.5499999999902</v>
          </cell>
        </row>
        <row r="2352">
          <cell r="D2352">
            <v>181</v>
          </cell>
          <cell r="G2352">
            <v>2605.3199999999902</v>
          </cell>
        </row>
        <row r="2353">
          <cell r="D2353">
            <v>126</v>
          </cell>
          <cell r="G2353">
            <v>2676.98</v>
          </cell>
        </row>
        <row r="2354">
          <cell r="D2354">
            <v>26</v>
          </cell>
          <cell r="G2354">
            <v>2606.6099999999901</v>
          </cell>
        </row>
        <row r="2355">
          <cell r="D2355">
            <v>11</v>
          </cell>
          <cell r="G2355">
            <v>2990.45999999999</v>
          </cell>
        </row>
        <row r="2356">
          <cell r="D2356">
            <v>130</v>
          </cell>
          <cell r="G2356">
            <v>2503.4299999999998</v>
          </cell>
        </row>
        <row r="2357">
          <cell r="D2357">
            <v>131</v>
          </cell>
          <cell r="G2357">
            <v>2850.7</v>
          </cell>
        </row>
        <row r="2358">
          <cell r="D2358">
            <v>96</v>
          </cell>
          <cell r="G2358">
            <v>2070.72999999999</v>
          </cell>
        </row>
        <row r="2359">
          <cell r="D2359">
            <v>140</v>
          </cell>
          <cell r="G2359">
            <v>1907.5999999999899</v>
          </cell>
        </row>
        <row r="2360">
          <cell r="D2360">
            <v>23</v>
          </cell>
          <cell r="G2360">
            <v>2834.16</v>
          </cell>
        </row>
        <row r="2361">
          <cell r="D2361">
            <v>90</v>
          </cell>
          <cell r="G2361">
            <v>3210.29</v>
          </cell>
        </row>
        <row r="2362">
          <cell r="D2362">
            <v>162</v>
          </cell>
          <cell r="G2362">
            <v>2190.64</v>
          </cell>
        </row>
        <row r="2363">
          <cell r="D2363">
            <v>177</v>
          </cell>
          <cell r="G2363">
            <v>2497.4499999999898</v>
          </cell>
        </row>
        <row r="2364">
          <cell r="D2364">
            <v>140</v>
          </cell>
          <cell r="G2364">
            <v>1907.5999999999899</v>
          </cell>
        </row>
        <row r="2365">
          <cell r="D2365">
            <v>103</v>
          </cell>
          <cell r="G2365">
            <v>2155.51999999999</v>
          </cell>
        </row>
        <row r="2366">
          <cell r="D2366">
            <v>56</v>
          </cell>
          <cell r="G2366">
            <v>2542.1099999999901</v>
          </cell>
        </row>
        <row r="2367">
          <cell r="D2367">
            <v>38</v>
          </cell>
          <cell r="G2367">
            <v>2634.7399999999898</v>
          </cell>
        </row>
        <row r="2368">
          <cell r="D2368">
            <v>197</v>
          </cell>
          <cell r="G2368">
            <v>1744.83</v>
          </cell>
        </row>
        <row r="2369">
          <cell r="D2369">
            <v>129</v>
          </cell>
          <cell r="G2369">
            <v>3981.5799999999899</v>
          </cell>
        </row>
        <row r="2370">
          <cell r="D2370">
            <v>112</v>
          </cell>
          <cell r="G2370">
            <v>2059.8399999999901</v>
          </cell>
        </row>
        <row r="2371">
          <cell r="D2371">
            <v>113</v>
          </cell>
          <cell r="G2371">
            <v>2622.93</v>
          </cell>
        </row>
        <row r="2372">
          <cell r="D2372">
            <v>126</v>
          </cell>
          <cell r="G2372">
            <v>2676.98</v>
          </cell>
        </row>
        <row r="2373">
          <cell r="D2373">
            <v>7</v>
          </cell>
          <cell r="G2373">
            <v>2981.51999999999</v>
          </cell>
        </row>
        <row r="2374">
          <cell r="D2374">
            <v>174</v>
          </cell>
          <cell r="G2374">
            <v>3536.94</v>
          </cell>
        </row>
        <row r="2375">
          <cell r="D2375">
            <v>194</v>
          </cell>
          <cell r="G2375">
            <v>2486.1999999999898</v>
          </cell>
        </row>
        <row r="2376">
          <cell r="D2376">
            <v>192</v>
          </cell>
          <cell r="G2376">
            <v>2044.01999999999</v>
          </cell>
        </row>
        <row r="2377">
          <cell r="D2377">
            <v>104</v>
          </cell>
          <cell r="G2377">
            <v>3273.06</v>
          </cell>
        </row>
        <row r="2378">
          <cell r="D2378">
            <v>106</v>
          </cell>
          <cell r="G2378">
            <v>2859.99999999999</v>
          </cell>
        </row>
        <row r="2379">
          <cell r="D2379">
            <v>23</v>
          </cell>
          <cell r="G2379">
            <v>2834.16</v>
          </cell>
        </row>
        <row r="2380">
          <cell r="D2380">
            <v>107</v>
          </cell>
          <cell r="G2380">
            <v>3859.93</v>
          </cell>
        </row>
        <row r="2381">
          <cell r="D2381">
            <v>162</v>
          </cell>
          <cell r="G2381">
            <v>2190.64</v>
          </cell>
        </row>
        <row r="2382">
          <cell r="D2382">
            <v>129</v>
          </cell>
          <cell r="G2382">
            <v>3981.5799999999899</v>
          </cell>
        </row>
        <row r="2383">
          <cell r="D2383">
            <v>19</v>
          </cell>
          <cell r="G2383">
            <v>1747.4299999999901</v>
          </cell>
        </row>
        <row r="2384">
          <cell r="D2384">
            <v>142</v>
          </cell>
          <cell r="G2384">
            <v>2866.51</v>
          </cell>
        </row>
        <row r="2385">
          <cell r="D2385">
            <v>42</v>
          </cell>
          <cell r="G2385">
            <v>2374.1399999999899</v>
          </cell>
        </row>
        <row r="2386">
          <cell r="D2386">
            <v>171</v>
          </cell>
          <cell r="G2386">
            <v>3485.06</v>
          </cell>
        </row>
        <row r="2387">
          <cell r="D2387">
            <v>85</v>
          </cell>
          <cell r="G2387">
            <v>1652.82</v>
          </cell>
        </row>
        <row r="2388">
          <cell r="D2388">
            <v>185</v>
          </cell>
          <cell r="G2388">
            <v>2395.81</v>
          </cell>
        </row>
        <row r="2389">
          <cell r="D2389">
            <v>115</v>
          </cell>
          <cell r="G2389">
            <v>2760.23</v>
          </cell>
        </row>
        <row r="2390">
          <cell r="D2390">
            <v>195</v>
          </cell>
          <cell r="G2390">
            <v>2592.77</v>
          </cell>
        </row>
        <row r="2391">
          <cell r="D2391">
            <v>31</v>
          </cell>
          <cell r="G2391">
            <v>3095.33</v>
          </cell>
        </row>
        <row r="2392">
          <cell r="D2392">
            <v>52</v>
          </cell>
          <cell r="G2392">
            <v>3124.69</v>
          </cell>
        </row>
        <row r="2393">
          <cell r="D2393">
            <v>27</v>
          </cell>
          <cell r="G2393">
            <v>3029.97999999999</v>
          </cell>
        </row>
        <row r="2394">
          <cell r="D2394">
            <v>156</v>
          </cell>
          <cell r="G2394">
            <v>2314.1499999999901</v>
          </cell>
        </row>
        <row r="2395">
          <cell r="D2395">
            <v>188</v>
          </cell>
          <cell r="G2395">
            <v>2797.5499999999902</v>
          </cell>
        </row>
        <row r="2396">
          <cell r="D2396">
            <v>157</v>
          </cell>
          <cell r="G2396">
            <v>3052.95</v>
          </cell>
        </row>
        <row r="2397">
          <cell r="D2397">
            <v>105</v>
          </cell>
          <cell r="G2397">
            <v>1868.73</v>
          </cell>
        </row>
        <row r="2398">
          <cell r="D2398">
            <v>110</v>
          </cell>
          <cell r="G2398">
            <v>2404.04</v>
          </cell>
        </row>
        <row r="2399">
          <cell r="D2399">
            <v>26</v>
          </cell>
          <cell r="G2399">
            <v>2606.6099999999901</v>
          </cell>
        </row>
        <row r="2400">
          <cell r="D2400">
            <v>72</v>
          </cell>
          <cell r="G2400">
            <v>2365.24999999999</v>
          </cell>
        </row>
        <row r="2401">
          <cell r="D2401">
            <v>178</v>
          </cell>
          <cell r="G2401">
            <v>2320.21</v>
          </cell>
        </row>
        <row r="2402">
          <cell r="D2402">
            <v>38</v>
          </cell>
          <cell r="G2402">
            <v>2634.7399999999898</v>
          </cell>
        </row>
        <row r="2403">
          <cell r="D2403">
            <v>16</v>
          </cell>
          <cell r="G2403">
            <v>3561.98</v>
          </cell>
        </row>
        <row r="2404">
          <cell r="D2404">
            <v>105</v>
          </cell>
          <cell r="G2404">
            <v>1868.73</v>
          </cell>
        </row>
        <row r="2405">
          <cell r="D2405">
            <v>137</v>
          </cell>
          <cell r="G2405">
            <v>3001.57</v>
          </cell>
        </row>
        <row r="2406">
          <cell r="D2406">
            <v>80</v>
          </cell>
          <cell r="G2406">
            <v>3459.09</v>
          </cell>
        </row>
        <row r="2407">
          <cell r="D2407">
            <v>85</v>
          </cell>
          <cell r="G2407">
            <v>1652.82</v>
          </cell>
        </row>
        <row r="2408">
          <cell r="D2408">
            <v>87</v>
          </cell>
          <cell r="G2408">
            <v>3121.9099999999899</v>
          </cell>
        </row>
        <row r="2409">
          <cell r="D2409">
            <v>45</v>
          </cell>
          <cell r="G2409">
            <v>3423.77</v>
          </cell>
        </row>
        <row r="2410">
          <cell r="D2410">
            <v>61</v>
          </cell>
          <cell r="G2410">
            <v>2928.83</v>
          </cell>
        </row>
        <row r="2411">
          <cell r="D2411">
            <v>24</v>
          </cell>
          <cell r="G2411">
            <v>2885.92</v>
          </cell>
        </row>
        <row r="2412">
          <cell r="D2412">
            <v>188</v>
          </cell>
          <cell r="G2412">
            <v>2797.5499999999902</v>
          </cell>
        </row>
        <row r="2413">
          <cell r="D2413">
            <v>39</v>
          </cell>
          <cell r="G2413">
            <v>3322.9899999999898</v>
          </cell>
        </row>
        <row r="2414">
          <cell r="D2414">
            <v>74</v>
          </cell>
          <cell r="G2414">
            <v>3371.55</v>
          </cell>
        </row>
        <row r="2415">
          <cell r="D2415">
            <v>152</v>
          </cell>
          <cell r="G2415">
            <v>3049.8199999999902</v>
          </cell>
        </row>
        <row r="2416">
          <cell r="D2416">
            <v>57</v>
          </cell>
          <cell r="G2416">
            <v>2802.5999999999899</v>
          </cell>
        </row>
        <row r="2417">
          <cell r="D2417">
            <v>93</v>
          </cell>
          <cell r="G2417">
            <v>2470.89</v>
          </cell>
        </row>
        <row r="2418">
          <cell r="D2418">
            <v>85</v>
          </cell>
          <cell r="G2418">
            <v>1652.82</v>
          </cell>
        </row>
        <row r="2419">
          <cell r="D2419">
            <v>18</v>
          </cell>
          <cell r="G2419">
            <v>3225.02</v>
          </cell>
        </row>
        <row r="2420">
          <cell r="D2420">
            <v>130</v>
          </cell>
          <cell r="G2420">
            <v>2503.4299999999998</v>
          </cell>
        </row>
        <row r="2421">
          <cell r="D2421">
            <v>92</v>
          </cell>
          <cell r="G2421">
            <v>2439.3200000000002</v>
          </cell>
        </row>
        <row r="2422">
          <cell r="D2422">
            <v>79</v>
          </cell>
          <cell r="G2422">
            <v>3197.95999999999</v>
          </cell>
        </row>
        <row r="2423">
          <cell r="D2423">
            <v>136</v>
          </cell>
          <cell r="G2423">
            <v>2856.3799999999901</v>
          </cell>
        </row>
        <row r="2424">
          <cell r="D2424">
            <v>183</v>
          </cell>
          <cell r="G2424">
            <v>2236.1199999999899</v>
          </cell>
        </row>
        <row r="2425">
          <cell r="D2425">
            <v>135</v>
          </cell>
          <cell r="G2425">
            <v>2277.89</v>
          </cell>
        </row>
        <row r="2426">
          <cell r="D2426">
            <v>33</v>
          </cell>
          <cell r="G2426">
            <v>2041.21999999999</v>
          </cell>
        </row>
        <row r="2427">
          <cell r="D2427">
            <v>138</v>
          </cell>
          <cell r="G2427">
            <v>2949.71</v>
          </cell>
        </row>
        <row r="2428">
          <cell r="D2428">
            <v>126</v>
          </cell>
          <cell r="G2428">
            <v>2676.98</v>
          </cell>
        </row>
        <row r="2429">
          <cell r="D2429">
            <v>61</v>
          </cell>
          <cell r="G2429">
            <v>2928.83</v>
          </cell>
        </row>
        <row r="2430">
          <cell r="D2430">
            <v>34</v>
          </cell>
          <cell r="G2430">
            <v>2657.8899999999899</v>
          </cell>
        </row>
        <row r="2431">
          <cell r="D2431">
            <v>102</v>
          </cell>
          <cell r="G2431">
            <v>3813.69</v>
          </cell>
        </row>
        <row r="2432">
          <cell r="D2432">
            <v>59</v>
          </cell>
          <cell r="G2432">
            <v>2942.33</v>
          </cell>
        </row>
        <row r="2433">
          <cell r="D2433">
            <v>165</v>
          </cell>
          <cell r="G2433">
            <v>2562.04</v>
          </cell>
        </row>
        <row r="2434">
          <cell r="D2434">
            <v>157</v>
          </cell>
          <cell r="G2434">
            <v>3052.95</v>
          </cell>
        </row>
        <row r="2435">
          <cell r="D2435">
            <v>197</v>
          </cell>
          <cell r="G2435">
            <v>1744.83</v>
          </cell>
        </row>
        <row r="2436">
          <cell r="D2436">
            <v>196</v>
          </cell>
          <cell r="G2436">
            <v>2714.1099999999901</v>
          </cell>
        </row>
        <row r="2437">
          <cell r="D2437">
            <v>183</v>
          </cell>
          <cell r="G2437">
            <v>2236.1199999999899</v>
          </cell>
        </row>
        <row r="2438">
          <cell r="D2438">
            <v>66</v>
          </cell>
          <cell r="G2438">
            <v>1590.12</v>
          </cell>
        </row>
        <row r="2439">
          <cell r="D2439">
            <v>89</v>
          </cell>
          <cell r="G2439">
            <v>3800.56</v>
          </cell>
        </row>
        <row r="2440">
          <cell r="D2440">
            <v>79</v>
          </cell>
          <cell r="G2440">
            <v>3197.95999999999</v>
          </cell>
        </row>
        <row r="2441">
          <cell r="D2441">
            <v>7</v>
          </cell>
          <cell r="G2441">
            <v>2981.51999999999</v>
          </cell>
        </row>
        <row r="2442">
          <cell r="D2442">
            <v>193</v>
          </cell>
          <cell r="G2442">
            <v>2547.62</v>
          </cell>
        </row>
        <row r="2443">
          <cell r="D2443">
            <v>179</v>
          </cell>
          <cell r="G2443">
            <v>2800.08</v>
          </cell>
        </row>
        <row r="2444">
          <cell r="D2444">
            <v>126</v>
          </cell>
          <cell r="G2444">
            <v>2676.98</v>
          </cell>
        </row>
        <row r="2445">
          <cell r="D2445">
            <v>20</v>
          </cell>
          <cell r="G2445">
            <v>3080.13</v>
          </cell>
        </row>
        <row r="2446">
          <cell r="D2446">
            <v>156</v>
          </cell>
          <cell r="G2446">
            <v>2314.1499999999901</v>
          </cell>
        </row>
        <row r="2447">
          <cell r="D2447">
            <v>22</v>
          </cell>
          <cell r="G2447">
            <v>3533.5299999999902</v>
          </cell>
        </row>
        <row r="2448">
          <cell r="D2448">
            <v>109</v>
          </cell>
          <cell r="G2448">
            <v>3385.06</v>
          </cell>
        </row>
        <row r="2449">
          <cell r="D2449">
            <v>159</v>
          </cell>
          <cell r="G2449">
            <v>1764.94</v>
          </cell>
        </row>
        <row r="2450">
          <cell r="D2450">
            <v>110</v>
          </cell>
          <cell r="G2450">
            <v>2404.04</v>
          </cell>
        </row>
        <row r="2451">
          <cell r="D2451">
            <v>197</v>
          </cell>
          <cell r="G2451">
            <v>1744.83</v>
          </cell>
        </row>
        <row r="2452">
          <cell r="D2452">
            <v>181</v>
          </cell>
          <cell r="G2452">
            <v>2605.3199999999902</v>
          </cell>
        </row>
        <row r="2453">
          <cell r="D2453">
            <v>187</v>
          </cell>
          <cell r="G2453">
            <v>2831.08</v>
          </cell>
        </row>
        <row r="2454">
          <cell r="D2454">
            <v>72</v>
          </cell>
          <cell r="G2454">
            <v>2365.24999999999</v>
          </cell>
        </row>
        <row r="2455">
          <cell r="D2455">
            <v>176</v>
          </cell>
          <cell r="G2455">
            <v>2225.54</v>
          </cell>
        </row>
        <row r="2456">
          <cell r="D2456">
            <v>115</v>
          </cell>
          <cell r="G2456">
            <v>2760.23</v>
          </cell>
        </row>
        <row r="2457">
          <cell r="D2457">
            <v>165</v>
          </cell>
          <cell r="G2457">
            <v>2562.04</v>
          </cell>
        </row>
        <row r="2458">
          <cell r="D2458">
            <v>152</v>
          </cell>
          <cell r="G2458">
            <v>3049.8199999999902</v>
          </cell>
        </row>
        <row r="2459">
          <cell r="D2459">
            <v>24</v>
          </cell>
          <cell r="G2459">
            <v>2885.92</v>
          </cell>
        </row>
        <row r="2460">
          <cell r="D2460">
            <v>94</v>
          </cell>
          <cell r="G2460">
            <v>2209.74999999999</v>
          </cell>
        </row>
        <row r="2461">
          <cell r="D2461">
            <v>145</v>
          </cell>
          <cell r="G2461">
            <v>2073.5499999999902</v>
          </cell>
        </row>
        <row r="2462">
          <cell r="D2462">
            <v>120</v>
          </cell>
          <cell r="G2462">
            <v>2565.61</v>
          </cell>
        </row>
        <row r="2463">
          <cell r="D2463">
            <v>19</v>
          </cell>
          <cell r="G2463">
            <v>1747.4299999999901</v>
          </cell>
        </row>
        <row r="2464">
          <cell r="D2464">
            <v>35</v>
          </cell>
          <cell r="G2464">
            <v>3303.7</v>
          </cell>
        </row>
        <row r="2465">
          <cell r="D2465">
            <v>144</v>
          </cell>
          <cell r="G2465">
            <v>2504.1999999999998</v>
          </cell>
        </row>
        <row r="2466">
          <cell r="D2466">
            <v>14</v>
          </cell>
          <cell r="G2466">
            <v>2710.45999999999</v>
          </cell>
        </row>
        <row r="2467">
          <cell r="D2467">
            <v>196</v>
          </cell>
          <cell r="G2467">
            <v>2714.1099999999901</v>
          </cell>
        </row>
        <row r="2468">
          <cell r="D2468">
            <v>106</v>
          </cell>
          <cell r="G2468">
            <v>2859.99999999999</v>
          </cell>
        </row>
        <row r="2469">
          <cell r="D2469">
            <v>40</v>
          </cell>
          <cell r="G2469">
            <v>2330.2599999999902</v>
          </cell>
        </row>
        <row r="2470">
          <cell r="D2470">
            <v>197</v>
          </cell>
          <cell r="G2470">
            <v>1744.83</v>
          </cell>
        </row>
        <row r="2471">
          <cell r="D2471">
            <v>121</v>
          </cell>
          <cell r="G2471">
            <v>2061.75</v>
          </cell>
        </row>
        <row r="2472">
          <cell r="D2472">
            <v>22</v>
          </cell>
          <cell r="G2472">
            <v>3533.5299999999902</v>
          </cell>
        </row>
        <row r="2473">
          <cell r="D2473">
            <v>177</v>
          </cell>
          <cell r="G2473">
            <v>2497.4499999999898</v>
          </cell>
        </row>
        <row r="2474">
          <cell r="D2474">
            <v>2</v>
          </cell>
          <cell r="G2474">
            <v>3017.95</v>
          </cell>
        </row>
        <row r="2475">
          <cell r="D2475">
            <v>148</v>
          </cell>
          <cell r="G2475">
            <v>2738.99</v>
          </cell>
        </row>
        <row r="2476">
          <cell r="D2476">
            <v>54</v>
          </cell>
          <cell r="G2476">
            <v>2839.4099999999899</v>
          </cell>
        </row>
        <row r="2477">
          <cell r="D2477">
            <v>115</v>
          </cell>
          <cell r="G2477">
            <v>2760.23</v>
          </cell>
        </row>
        <row r="2478">
          <cell r="D2478">
            <v>10</v>
          </cell>
          <cell r="G2478">
            <v>1183</v>
          </cell>
        </row>
        <row r="2479">
          <cell r="D2479">
            <v>155</v>
          </cell>
          <cell r="G2479">
            <v>2346.25</v>
          </cell>
        </row>
        <row r="2480">
          <cell r="D2480">
            <v>199</v>
          </cell>
          <cell r="G2480">
            <v>2795.3799999999901</v>
          </cell>
        </row>
        <row r="2481">
          <cell r="D2481">
            <v>148</v>
          </cell>
          <cell r="G2481">
            <v>2738.99</v>
          </cell>
        </row>
        <row r="2482">
          <cell r="D2482">
            <v>178</v>
          </cell>
          <cell r="G2482">
            <v>2320.21</v>
          </cell>
        </row>
        <row r="2483">
          <cell r="D2483">
            <v>51</v>
          </cell>
          <cell r="G2483">
            <v>3918.9199999999901</v>
          </cell>
        </row>
        <row r="2484">
          <cell r="D2484">
            <v>199</v>
          </cell>
          <cell r="G2484">
            <v>2795.3799999999901</v>
          </cell>
        </row>
        <row r="2485">
          <cell r="D2485">
            <v>20</v>
          </cell>
          <cell r="G2485">
            <v>3080.13</v>
          </cell>
        </row>
        <row r="2486">
          <cell r="D2486">
            <v>113</v>
          </cell>
          <cell r="G2486">
            <v>2622.93</v>
          </cell>
        </row>
        <row r="2487">
          <cell r="D2487">
            <v>41</v>
          </cell>
          <cell r="G2487">
            <v>3191.8999999999901</v>
          </cell>
        </row>
        <row r="2488">
          <cell r="D2488">
            <v>49</v>
          </cell>
          <cell r="G2488">
            <v>2693.59</v>
          </cell>
        </row>
        <row r="2489">
          <cell r="D2489">
            <v>14</v>
          </cell>
          <cell r="G2489">
            <v>2710.45999999999</v>
          </cell>
        </row>
        <row r="2490">
          <cell r="D2490">
            <v>82</v>
          </cell>
          <cell r="G2490">
            <v>2714.75</v>
          </cell>
        </row>
        <row r="2491">
          <cell r="D2491">
            <v>150</v>
          </cell>
          <cell r="G2491">
            <v>1820.95</v>
          </cell>
        </row>
        <row r="2492">
          <cell r="D2492">
            <v>76</v>
          </cell>
          <cell r="G2492">
            <v>2110.5</v>
          </cell>
        </row>
        <row r="2493">
          <cell r="D2493">
            <v>78</v>
          </cell>
          <cell r="G2493">
            <v>3396.95</v>
          </cell>
        </row>
        <row r="2494">
          <cell r="D2494">
            <v>33</v>
          </cell>
          <cell r="G2494">
            <v>2041.21999999999</v>
          </cell>
        </row>
        <row r="2495">
          <cell r="D2495">
            <v>112</v>
          </cell>
          <cell r="G2495">
            <v>2059.8399999999901</v>
          </cell>
        </row>
        <row r="2496">
          <cell r="D2496">
            <v>185</v>
          </cell>
          <cell r="G2496">
            <v>2395.81</v>
          </cell>
        </row>
        <row r="2497">
          <cell r="D2497">
            <v>85</v>
          </cell>
          <cell r="G2497">
            <v>1652.82</v>
          </cell>
        </row>
        <row r="2498">
          <cell r="D2498">
            <v>77</v>
          </cell>
          <cell r="G2498">
            <v>2285.7599999999902</v>
          </cell>
        </row>
        <row r="2499">
          <cell r="D2499">
            <v>57</v>
          </cell>
          <cell r="G2499">
            <v>2802.5999999999899</v>
          </cell>
        </row>
        <row r="2500">
          <cell r="D2500">
            <v>165</v>
          </cell>
          <cell r="G2500">
            <v>2562.04</v>
          </cell>
        </row>
        <row r="2501">
          <cell r="D2501">
            <v>68</v>
          </cell>
          <cell r="G2501">
            <v>2286.5299999999902</v>
          </cell>
        </row>
        <row r="2502">
          <cell r="D2502">
            <v>186</v>
          </cell>
          <cell r="G2502">
            <v>2509.77</v>
          </cell>
        </row>
        <row r="2503">
          <cell r="D2503">
            <v>136</v>
          </cell>
          <cell r="G2503">
            <v>2856.3799999999901</v>
          </cell>
        </row>
        <row r="2504">
          <cell r="D2504">
            <v>113</v>
          </cell>
          <cell r="G2504">
            <v>2622.93</v>
          </cell>
        </row>
        <row r="2505">
          <cell r="D2505">
            <v>118</v>
          </cell>
          <cell r="G2505">
            <v>3299.74</v>
          </cell>
        </row>
        <row r="2506">
          <cell r="D2506">
            <v>95</v>
          </cell>
          <cell r="G2506">
            <v>2380.98</v>
          </cell>
        </row>
        <row r="2507">
          <cell r="D2507">
            <v>181</v>
          </cell>
          <cell r="G2507">
            <v>2605.3199999999902</v>
          </cell>
        </row>
        <row r="2508">
          <cell r="D2508">
            <v>23</v>
          </cell>
          <cell r="G2508">
            <v>2834.16</v>
          </cell>
        </row>
        <row r="2509">
          <cell r="D2509">
            <v>181</v>
          </cell>
          <cell r="G2509">
            <v>2605.3199999999902</v>
          </cell>
        </row>
        <row r="2510">
          <cell r="D2510">
            <v>128</v>
          </cell>
          <cell r="G2510">
            <v>2183.25</v>
          </cell>
        </row>
        <row r="2511">
          <cell r="D2511">
            <v>129</v>
          </cell>
          <cell r="G2511">
            <v>3981.5799999999899</v>
          </cell>
        </row>
        <row r="2512">
          <cell r="D2512">
            <v>131</v>
          </cell>
          <cell r="G2512">
            <v>2850.7</v>
          </cell>
        </row>
        <row r="2513">
          <cell r="D2513">
            <v>90</v>
          </cell>
          <cell r="G2513">
            <v>3210.29</v>
          </cell>
        </row>
        <row r="2514">
          <cell r="D2514">
            <v>156</v>
          </cell>
          <cell r="G2514">
            <v>2314.1499999999901</v>
          </cell>
        </row>
        <row r="2515">
          <cell r="D2515">
            <v>13</v>
          </cell>
          <cell r="G2515">
            <v>2749.72999999999</v>
          </cell>
        </row>
        <row r="2516">
          <cell r="D2516">
            <v>32</v>
          </cell>
          <cell r="G2516">
            <v>3062.03999999999</v>
          </cell>
        </row>
        <row r="2517">
          <cell r="D2517">
            <v>13</v>
          </cell>
          <cell r="G2517">
            <v>2749.72999999999</v>
          </cell>
        </row>
        <row r="2518">
          <cell r="D2518">
            <v>153</v>
          </cell>
          <cell r="G2518">
            <v>2648.3899999999899</v>
          </cell>
        </row>
        <row r="2519">
          <cell r="D2519">
            <v>189</v>
          </cell>
          <cell r="G2519">
            <v>3063.68</v>
          </cell>
        </row>
        <row r="2520">
          <cell r="D2520">
            <v>76</v>
          </cell>
          <cell r="G2520">
            <v>2110.5</v>
          </cell>
        </row>
        <row r="2521">
          <cell r="D2521">
            <v>101</v>
          </cell>
          <cell r="G2521">
            <v>2561.19</v>
          </cell>
        </row>
        <row r="2522">
          <cell r="D2522">
            <v>198</v>
          </cell>
          <cell r="G2522">
            <v>2726.7799999999902</v>
          </cell>
        </row>
        <row r="2523">
          <cell r="D2523">
            <v>4</v>
          </cell>
          <cell r="G2523">
            <v>2970.49999999999</v>
          </cell>
        </row>
        <row r="2524">
          <cell r="D2524">
            <v>74</v>
          </cell>
          <cell r="G2524">
            <v>3371.55</v>
          </cell>
        </row>
        <row r="2525">
          <cell r="D2525">
            <v>99</v>
          </cell>
          <cell r="G2525">
            <v>2845.08</v>
          </cell>
        </row>
        <row r="2526">
          <cell r="D2526">
            <v>194</v>
          </cell>
          <cell r="G2526">
            <v>2486.1999999999898</v>
          </cell>
        </row>
        <row r="2527">
          <cell r="D2527">
            <v>179</v>
          </cell>
          <cell r="G2527">
            <v>2800.08</v>
          </cell>
        </row>
        <row r="2528">
          <cell r="D2528">
            <v>171</v>
          </cell>
          <cell r="G2528">
            <v>3485.06</v>
          </cell>
        </row>
        <row r="2529">
          <cell r="D2529">
            <v>147</v>
          </cell>
          <cell r="G2529">
            <v>3101.0099999999902</v>
          </cell>
        </row>
        <row r="2530">
          <cell r="D2530">
            <v>129</v>
          </cell>
          <cell r="G2530">
            <v>3981.5799999999899</v>
          </cell>
        </row>
        <row r="2531">
          <cell r="D2531">
            <v>165</v>
          </cell>
          <cell r="G2531">
            <v>2562.04</v>
          </cell>
        </row>
        <row r="2532">
          <cell r="D2532">
            <v>124</v>
          </cell>
          <cell r="G2532">
            <v>3331.35</v>
          </cell>
        </row>
        <row r="2533">
          <cell r="D2533">
            <v>142</v>
          </cell>
          <cell r="G2533">
            <v>2866.51</v>
          </cell>
        </row>
        <row r="2534">
          <cell r="D2534">
            <v>200</v>
          </cell>
          <cell r="G2534">
            <v>3156.95</v>
          </cell>
        </row>
        <row r="2535">
          <cell r="D2535">
            <v>121</v>
          </cell>
          <cell r="G2535">
            <v>2061.75</v>
          </cell>
        </row>
        <row r="2536">
          <cell r="D2536">
            <v>126</v>
          </cell>
          <cell r="G2536">
            <v>2676.98</v>
          </cell>
        </row>
        <row r="2537">
          <cell r="D2537">
            <v>156</v>
          </cell>
          <cell r="G2537">
            <v>2314.1499999999901</v>
          </cell>
        </row>
        <row r="2538">
          <cell r="D2538">
            <v>162</v>
          </cell>
          <cell r="G2538">
            <v>2190.64</v>
          </cell>
        </row>
        <row r="2539">
          <cell r="D2539">
            <v>86</v>
          </cell>
          <cell r="G2539">
            <v>3622.22</v>
          </cell>
        </row>
        <row r="2540">
          <cell r="D2540">
            <v>65</v>
          </cell>
          <cell r="G2540">
            <v>2807.0899999999901</v>
          </cell>
        </row>
        <row r="2541">
          <cell r="D2541">
            <v>199</v>
          </cell>
          <cell r="G2541">
            <v>2795.3799999999901</v>
          </cell>
        </row>
        <row r="2542">
          <cell r="D2542">
            <v>174</v>
          </cell>
          <cell r="G2542">
            <v>3536.94</v>
          </cell>
        </row>
        <row r="2543">
          <cell r="D2543">
            <v>3</v>
          </cell>
          <cell r="G2543">
            <v>2054.9499999999998</v>
          </cell>
        </row>
        <row r="2544">
          <cell r="D2544">
            <v>64</v>
          </cell>
          <cell r="G2544">
            <v>2702.72999999999</v>
          </cell>
        </row>
        <row r="2545">
          <cell r="D2545">
            <v>199</v>
          </cell>
          <cell r="G2545">
            <v>2795.3799999999901</v>
          </cell>
        </row>
        <row r="2546">
          <cell r="D2546">
            <v>186</v>
          </cell>
          <cell r="G2546">
            <v>2509.77</v>
          </cell>
        </row>
        <row r="2547">
          <cell r="D2547">
            <v>97</v>
          </cell>
          <cell r="G2547">
            <v>2931.14</v>
          </cell>
        </row>
        <row r="2548">
          <cell r="D2548">
            <v>60</v>
          </cell>
          <cell r="G2548">
            <v>1042.27</v>
          </cell>
        </row>
        <row r="2549">
          <cell r="D2549">
            <v>194</v>
          </cell>
          <cell r="G2549">
            <v>2486.1999999999898</v>
          </cell>
        </row>
        <row r="2550">
          <cell r="D2550">
            <v>114</v>
          </cell>
          <cell r="G2550">
            <v>2891.3199999999902</v>
          </cell>
        </row>
        <row r="2551">
          <cell r="D2551">
            <v>57</v>
          </cell>
          <cell r="G2551">
            <v>2802.5999999999899</v>
          </cell>
        </row>
        <row r="2552">
          <cell r="D2552">
            <v>101</v>
          </cell>
          <cell r="G2552">
            <v>2561.19</v>
          </cell>
        </row>
        <row r="2553">
          <cell r="D2553">
            <v>150</v>
          </cell>
          <cell r="G2553">
            <v>1820.95</v>
          </cell>
        </row>
        <row r="2554">
          <cell r="D2554">
            <v>65</v>
          </cell>
          <cell r="G2554">
            <v>2807.0899999999901</v>
          </cell>
        </row>
        <row r="2555">
          <cell r="D2555">
            <v>57</v>
          </cell>
          <cell r="G2555">
            <v>2802.5999999999899</v>
          </cell>
        </row>
        <row r="2556">
          <cell r="D2556">
            <v>62</v>
          </cell>
          <cell r="G2556">
            <v>2151.78999999999</v>
          </cell>
        </row>
        <row r="2557">
          <cell r="D2557">
            <v>55</v>
          </cell>
          <cell r="G2557">
            <v>2500.6099999999901</v>
          </cell>
        </row>
        <row r="2558">
          <cell r="D2558">
            <v>157</v>
          </cell>
          <cell r="G2558">
            <v>3052.95</v>
          </cell>
        </row>
        <row r="2559">
          <cell r="D2559">
            <v>121</v>
          </cell>
          <cell r="G2559">
            <v>2061.75</v>
          </cell>
        </row>
        <row r="2560">
          <cell r="D2560">
            <v>60</v>
          </cell>
          <cell r="G2560">
            <v>1042.27</v>
          </cell>
        </row>
        <row r="2561">
          <cell r="D2561">
            <v>89</v>
          </cell>
          <cell r="G2561">
            <v>3800.56</v>
          </cell>
        </row>
        <row r="2562">
          <cell r="D2562">
            <v>47</v>
          </cell>
          <cell r="G2562">
            <v>1836.15</v>
          </cell>
        </row>
        <row r="2563">
          <cell r="D2563">
            <v>180</v>
          </cell>
          <cell r="G2563">
            <v>2710.77</v>
          </cell>
        </row>
        <row r="2564">
          <cell r="D2564">
            <v>59</v>
          </cell>
          <cell r="G2564">
            <v>2942.33</v>
          </cell>
        </row>
        <row r="2565">
          <cell r="D2565">
            <v>37</v>
          </cell>
          <cell r="G2565">
            <v>4418.24</v>
          </cell>
        </row>
        <row r="2566">
          <cell r="D2566">
            <v>38</v>
          </cell>
          <cell r="G2566">
            <v>2634.7399999999898</v>
          </cell>
        </row>
        <row r="2567">
          <cell r="D2567">
            <v>68</v>
          </cell>
          <cell r="G2567">
            <v>2286.5299999999902</v>
          </cell>
        </row>
        <row r="2568">
          <cell r="D2568">
            <v>144</v>
          </cell>
          <cell r="G2568">
            <v>2504.1999999999998</v>
          </cell>
        </row>
        <row r="2569">
          <cell r="D2569">
            <v>106</v>
          </cell>
          <cell r="G2569">
            <v>2859.99999999999</v>
          </cell>
        </row>
        <row r="2570">
          <cell r="D2570">
            <v>189</v>
          </cell>
          <cell r="G2570">
            <v>3063.68</v>
          </cell>
        </row>
        <row r="2571">
          <cell r="D2571">
            <v>46</v>
          </cell>
          <cell r="G2571">
            <v>3510.3699999999899</v>
          </cell>
        </row>
        <row r="2572">
          <cell r="D2572">
            <v>17</v>
          </cell>
          <cell r="G2572">
            <v>2546.1799999999998</v>
          </cell>
        </row>
        <row r="2573">
          <cell r="D2573">
            <v>63</v>
          </cell>
          <cell r="G2573">
            <v>2982.45</v>
          </cell>
        </row>
        <row r="2574">
          <cell r="D2574">
            <v>132</v>
          </cell>
          <cell r="G2574">
            <v>3104.14</v>
          </cell>
        </row>
        <row r="2575">
          <cell r="D2575">
            <v>39</v>
          </cell>
          <cell r="G2575">
            <v>3322.9899999999898</v>
          </cell>
        </row>
        <row r="2576">
          <cell r="D2576">
            <v>53</v>
          </cell>
          <cell r="G2576">
            <v>2456.64</v>
          </cell>
        </row>
        <row r="2577">
          <cell r="D2577">
            <v>195</v>
          </cell>
          <cell r="G2577">
            <v>2592.77</v>
          </cell>
        </row>
        <row r="2578">
          <cell r="D2578">
            <v>184</v>
          </cell>
          <cell r="G2578">
            <v>2442.0100000000002</v>
          </cell>
        </row>
        <row r="2579">
          <cell r="D2579">
            <v>23</v>
          </cell>
          <cell r="G2579">
            <v>2834.16</v>
          </cell>
        </row>
        <row r="2580">
          <cell r="D2580">
            <v>90</v>
          </cell>
          <cell r="G2580">
            <v>3210.29</v>
          </cell>
        </row>
        <row r="2581">
          <cell r="D2581">
            <v>119</v>
          </cell>
          <cell r="G2581">
            <v>2612.5</v>
          </cell>
        </row>
        <row r="2582">
          <cell r="D2582">
            <v>191</v>
          </cell>
          <cell r="G2582">
            <v>2873.94</v>
          </cell>
        </row>
        <row r="2583">
          <cell r="D2583">
            <v>171</v>
          </cell>
          <cell r="G2583">
            <v>3485.06</v>
          </cell>
        </row>
        <row r="2584">
          <cell r="D2584">
            <v>34</v>
          </cell>
          <cell r="G2584">
            <v>2657.8899999999899</v>
          </cell>
        </row>
        <row r="2585">
          <cell r="D2585">
            <v>59</v>
          </cell>
          <cell r="G2585">
            <v>2942.33</v>
          </cell>
        </row>
        <row r="2586">
          <cell r="D2586">
            <v>93</v>
          </cell>
          <cell r="G2586">
            <v>2470.89</v>
          </cell>
        </row>
        <row r="2587">
          <cell r="D2587">
            <v>83</v>
          </cell>
          <cell r="G2587">
            <v>2399.3200000000002</v>
          </cell>
        </row>
        <row r="2588">
          <cell r="D2588">
            <v>181</v>
          </cell>
          <cell r="G2588">
            <v>2605.3199999999902</v>
          </cell>
        </row>
        <row r="2589">
          <cell r="D2589">
            <v>76</v>
          </cell>
          <cell r="G2589">
            <v>2110.5</v>
          </cell>
        </row>
        <row r="2590">
          <cell r="D2590">
            <v>54</v>
          </cell>
          <cell r="G2590">
            <v>2839.4099999999899</v>
          </cell>
        </row>
        <row r="2591">
          <cell r="D2591">
            <v>110</v>
          </cell>
          <cell r="G2591">
            <v>2404.04</v>
          </cell>
        </row>
        <row r="2592">
          <cell r="D2592">
            <v>185</v>
          </cell>
          <cell r="G2592">
            <v>2395.81</v>
          </cell>
        </row>
        <row r="2593">
          <cell r="D2593">
            <v>52</v>
          </cell>
          <cell r="G2593">
            <v>3124.69</v>
          </cell>
        </row>
        <row r="2594">
          <cell r="D2594">
            <v>172</v>
          </cell>
          <cell r="G2594">
            <v>2363.5100000000002</v>
          </cell>
        </row>
        <row r="2595">
          <cell r="D2595">
            <v>91</v>
          </cell>
          <cell r="G2595">
            <v>3648.07</v>
          </cell>
        </row>
        <row r="2596">
          <cell r="D2596">
            <v>51</v>
          </cell>
          <cell r="G2596">
            <v>3918.9199999999901</v>
          </cell>
        </row>
        <row r="2597">
          <cell r="D2597">
            <v>109</v>
          </cell>
          <cell r="G2597">
            <v>3385.06</v>
          </cell>
        </row>
        <row r="2598">
          <cell r="D2598">
            <v>143</v>
          </cell>
          <cell r="G2598">
            <v>2571.33</v>
          </cell>
        </row>
        <row r="2599">
          <cell r="D2599">
            <v>74</v>
          </cell>
          <cell r="G2599">
            <v>3371.55</v>
          </cell>
        </row>
        <row r="2600">
          <cell r="D2600">
            <v>11</v>
          </cell>
          <cell r="G2600">
            <v>2990.45999999999</v>
          </cell>
        </row>
        <row r="2601">
          <cell r="D2601">
            <v>75</v>
          </cell>
          <cell r="G2601">
            <v>2350.7999999999902</v>
          </cell>
        </row>
        <row r="2602">
          <cell r="D2602">
            <v>30</v>
          </cell>
          <cell r="G2602">
            <v>1444.25999999999</v>
          </cell>
        </row>
        <row r="2603">
          <cell r="D2603">
            <v>94</v>
          </cell>
          <cell r="G2603">
            <v>2209.74999999999</v>
          </cell>
        </row>
        <row r="2604">
          <cell r="D2604">
            <v>62</v>
          </cell>
          <cell r="G2604">
            <v>2151.78999999999</v>
          </cell>
        </row>
        <row r="2605">
          <cell r="D2605">
            <v>14</v>
          </cell>
          <cell r="G2605">
            <v>2710.45999999999</v>
          </cell>
        </row>
        <row r="2606">
          <cell r="D2606">
            <v>82</v>
          </cell>
          <cell r="G2606">
            <v>2714.75</v>
          </cell>
        </row>
        <row r="2607">
          <cell r="D2607">
            <v>172</v>
          </cell>
          <cell r="G2607">
            <v>2363.5100000000002</v>
          </cell>
        </row>
        <row r="2608">
          <cell r="D2608">
            <v>155</v>
          </cell>
          <cell r="G2608">
            <v>2346.25</v>
          </cell>
        </row>
        <row r="2609">
          <cell r="D2609">
            <v>120</v>
          </cell>
          <cell r="G2609">
            <v>2565.61</v>
          </cell>
        </row>
        <row r="2610">
          <cell r="D2610">
            <v>109</v>
          </cell>
          <cell r="G2610">
            <v>3385.06</v>
          </cell>
        </row>
        <row r="2611">
          <cell r="D2611">
            <v>26</v>
          </cell>
          <cell r="G2611">
            <v>2606.6099999999901</v>
          </cell>
        </row>
        <row r="2612">
          <cell r="D2612">
            <v>102</v>
          </cell>
          <cell r="G2612">
            <v>3813.69</v>
          </cell>
        </row>
        <row r="2613">
          <cell r="D2613">
            <v>127</v>
          </cell>
          <cell r="G2613">
            <v>2404.2599999999902</v>
          </cell>
        </row>
        <row r="2614">
          <cell r="D2614">
            <v>40</v>
          </cell>
          <cell r="G2614">
            <v>2330.2599999999902</v>
          </cell>
        </row>
        <row r="2615">
          <cell r="D2615">
            <v>185</v>
          </cell>
          <cell r="G2615">
            <v>2395.81</v>
          </cell>
        </row>
        <row r="2616">
          <cell r="D2616">
            <v>173</v>
          </cell>
          <cell r="G2616">
            <v>3127.77</v>
          </cell>
        </row>
        <row r="2617">
          <cell r="D2617">
            <v>192</v>
          </cell>
          <cell r="G2617">
            <v>2044.01999999999</v>
          </cell>
        </row>
        <row r="2618">
          <cell r="D2618">
            <v>152</v>
          </cell>
          <cell r="G2618">
            <v>3049.8199999999902</v>
          </cell>
        </row>
        <row r="2619">
          <cell r="D2619">
            <v>92</v>
          </cell>
          <cell r="G2619">
            <v>2439.3200000000002</v>
          </cell>
        </row>
        <row r="2620">
          <cell r="D2620">
            <v>64</v>
          </cell>
          <cell r="G2620">
            <v>2702.72999999999</v>
          </cell>
        </row>
        <row r="2621">
          <cell r="D2621">
            <v>117</v>
          </cell>
          <cell r="G2621">
            <v>2634.1899999999901</v>
          </cell>
        </row>
        <row r="2622">
          <cell r="D2622">
            <v>52</v>
          </cell>
          <cell r="G2622">
            <v>3124.69</v>
          </cell>
        </row>
        <row r="2623">
          <cell r="D2623">
            <v>125</v>
          </cell>
          <cell r="G2623">
            <v>2689.59</v>
          </cell>
        </row>
        <row r="2624">
          <cell r="D2624">
            <v>74</v>
          </cell>
          <cell r="G2624">
            <v>3371.55</v>
          </cell>
        </row>
        <row r="2625">
          <cell r="D2625">
            <v>143</v>
          </cell>
          <cell r="G2625">
            <v>2571.33</v>
          </cell>
        </row>
        <row r="2626">
          <cell r="D2626">
            <v>181</v>
          </cell>
          <cell r="G2626">
            <v>2605.3199999999902</v>
          </cell>
        </row>
        <row r="2627">
          <cell r="D2627">
            <v>194</v>
          </cell>
          <cell r="G2627">
            <v>2486.1999999999898</v>
          </cell>
        </row>
        <row r="2628">
          <cell r="D2628">
            <v>7</v>
          </cell>
          <cell r="G2628">
            <v>2981.51999999999</v>
          </cell>
        </row>
        <row r="2629">
          <cell r="D2629">
            <v>178</v>
          </cell>
          <cell r="G2629">
            <v>2320.21</v>
          </cell>
        </row>
        <row r="2630">
          <cell r="D2630">
            <v>112</v>
          </cell>
          <cell r="G2630">
            <v>2059.8399999999901</v>
          </cell>
        </row>
        <row r="2631">
          <cell r="D2631">
            <v>151</v>
          </cell>
          <cell r="G2631">
            <v>4000.7999999999902</v>
          </cell>
        </row>
        <row r="2632">
          <cell r="D2632">
            <v>78</v>
          </cell>
          <cell r="G2632">
            <v>3396.95</v>
          </cell>
        </row>
        <row r="2633">
          <cell r="D2633">
            <v>13</v>
          </cell>
          <cell r="G2633">
            <v>2749.72999999999</v>
          </cell>
        </row>
        <row r="2634">
          <cell r="D2634">
            <v>10</v>
          </cell>
          <cell r="G2634">
            <v>1183</v>
          </cell>
        </row>
        <row r="2635">
          <cell r="D2635">
            <v>155</v>
          </cell>
          <cell r="G2635">
            <v>2346.25</v>
          </cell>
        </row>
        <row r="2636">
          <cell r="D2636">
            <v>135</v>
          </cell>
          <cell r="G2636">
            <v>2277.89</v>
          </cell>
        </row>
        <row r="2637">
          <cell r="D2637">
            <v>116</v>
          </cell>
          <cell r="G2637">
            <v>3700.99</v>
          </cell>
        </row>
        <row r="2638">
          <cell r="D2638">
            <v>99</v>
          </cell>
          <cell r="G2638">
            <v>2845.08</v>
          </cell>
        </row>
        <row r="2639">
          <cell r="D2639">
            <v>200</v>
          </cell>
          <cell r="G2639">
            <v>3156.95</v>
          </cell>
        </row>
        <row r="2640">
          <cell r="D2640">
            <v>5</v>
          </cell>
          <cell r="G2640">
            <v>2727.48</v>
          </cell>
        </row>
        <row r="2641">
          <cell r="D2641">
            <v>183</v>
          </cell>
          <cell r="G2641">
            <v>2236.1199999999899</v>
          </cell>
        </row>
        <row r="2642">
          <cell r="D2642">
            <v>36</v>
          </cell>
          <cell r="G2642">
            <v>2310.81</v>
          </cell>
        </row>
        <row r="2643">
          <cell r="D2643">
            <v>66</v>
          </cell>
          <cell r="G2643">
            <v>1590.12</v>
          </cell>
        </row>
        <row r="2644">
          <cell r="D2644">
            <v>69</v>
          </cell>
          <cell r="G2644">
            <v>3308.45999999999</v>
          </cell>
        </row>
        <row r="2645">
          <cell r="D2645">
            <v>83</v>
          </cell>
          <cell r="G2645">
            <v>2399.3200000000002</v>
          </cell>
        </row>
        <row r="2646">
          <cell r="D2646">
            <v>151</v>
          </cell>
          <cell r="G2646">
            <v>4000.7999999999902</v>
          </cell>
        </row>
        <row r="2647">
          <cell r="D2647">
            <v>170</v>
          </cell>
          <cell r="G2647">
            <v>2340.7799999999902</v>
          </cell>
        </row>
        <row r="2648">
          <cell r="D2648">
            <v>64</v>
          </cell>
          <cell r="G2648">
            <v>2702.72999999999</v>
          </cell>
        </row>
        <row r="2649">
          <cell r="D2649">
            <v>104</v>
          </cell>
          <cell r="G2649">
            <v>3273.06</v>
          </cell>
        </row>
        <row r="2650">
          <cell r="D2650">
            <v>126</v>
          </cell>
          <cell r="G2650">
            <v>2676.98</v>
          </cell>
        </row>
        <row r="2651">
          <cell r="D2651">
            <v>196</v>
          </cell>
          <cell r="G2651">
            <v>2714.1099999999901</v>
          </cell>
        </row>
        <row r="2652">
          <cell r="D2652">
            <v>108</v>
          </cell>
          <cell r="G2652">
            <v>3114.84</v>
          </cell>
        </row>
        <row r="2653">
          <cell r="D2653">
            <v>196</v>
          </cell>
          <cell r="G2653">
            <v>2714.1099999999901</v>
          </cell>
        </row>
        <row r="2654">
          <cell r="D2654">
            <v>115</v>
          </cell>
          <cell r="G2654">
            <v>2760.23</v>
          </cell>
        </row>
        <row r="2655">
          <cell r="D2655">
            <v>20</v>
          </cell>
          <cell r="G2655">
            <v>3080.13</v>
          </cell>
        </row>
        <row r="2656">
          <cell r="D2656">
            <v>167</v>
          </cell>
          <cell r="G2656">
            <v>2609.11</v>
          </cell>
        </row>
        <row r="2657">
          <cell r="D2657">
            <v>19</v>
          </cell>
          <cell r="G2657">
            <v>1747.4299999999901</v>
          </cell>
        </row>
        <row r="2658">
          <cell r="D2658">
            <v>130</v>
          </cell>
          <cell r="G2658">
            <v>2503.4299999999998</v>
          </cell>
        </row>
        <row r="2659">
          <cell r="D2659">
            <v>32</v>
          </cell>
          <cell r="G2659">
            <v>3062.03999999999</v>
          </cell>
        </row>
        <row r="2660">
          <cell r="D2660">
            <v>192</v>
          </cell>
          <cell r="G2660">
            <v>2044.01999999999</v>
          </cell>
        </row>
        <row r="2661">
          <cell r="D2661">
            <v>196</v>
          </cell>
          <cell r="G2661">
            <v>2714.1099999999901</v>
          </cell>
        </row>
        <row r="2662">
          <cell r="D2662">
            <v>60</v>
          </cell>
          <cell r="G2662">
            <v>1042.27</v>
          </cell>
        </row>
        <row r="2663">
          <cell r="D2663">
            <v>66</v>
          </cell>
          <cell r="G2663">
            <v>1590.12</v>
          </cell>
        </row>
        <row r="2664">
          <cell r="D2664">
            <v>162</v>
          </cell>
          <cell r="G2664">
            <v>2190.64</v>
          </cell>
        </row>
        <row r="2665">
          <cell r="D2665">
            <v>90</v>
          </cell>
          <cell r="G2665">
            <v>3210.29</v>
          </cell>
        </row>
        <row r="2666">
          <cell r="D2666">
            <v>191</v>
          </cell>
          <cell r="G2666">
            <v>2873.94</v>
          </cell>
        </row>
        <row r="2667">
          <cell r="D2667">
            <v>148</v>
          </cell>
          <cell r="G2667">
            <v>2738.99</v>
          </cell>
        </row>
        <row r="2668">
          <cell r="D2668">
            <v>147</v>
          </cell>
          <cell r="G2668">
            <v>3101.0099999999902</v>
          </cell>
        </row>
        <row r="2669">
          <cell r="D2669">
            <v>24</v>
          </cell>
          <cell r="G2669">
            <v>2885.92</v>
          </cell>
        </row>
        <row r="2670">
          <cell r="D2670">
            <v>140</v>
          </cell>
          <cell r="G2670">
            <v>1907.5999999999899</v>
          </cell>
        </row>
        <row r="2671">
          <cell r="D2671">
            <v>190</v>
          </cell>
          <cell r="G2671">
            <v>3084.26999999999</v>
          </cell>
        </row>
        <row r="2672">
          <cell r="D2672">
            <v>112</v>
          </cell>
          <cell r="G2672">
            <v>2059.8399999999901</v>
          </cell>
        </row>
        <row r="2673">
          <cell r="D2673">
            <v>87</v>
          </cell>
          <cell r="G2673">
            <v>3121.9099999999899</v>
          </cell>
        </row>
        <row r="2674">
          <cell r="D2674">
            <v>78</v>
          </cell>
          <cell r="G2674">
            <v>3396.95</v>
          </cell>
        </row>
        <row r="2675">
          <cell r="D2675">
            <v>50</v>
          </cell>
          <cell r="G2675">
            <v>2266.8799999999901</v>
          </cell>
        </row>
        <row r="2676">
          <cell r="D2676">
            <v>100</v>
          </cell>
          <cell r="G2676">
            <v>3062.92</v>
          </cell>
        </row>
        <row r="2677">
          <cell r="D2677">
            <v>6</v>
          </cell>
          <cell r="G2677">
            <v>2272.54</v>
          </cell>
        </row>
        <row r="2678">
          <cell r="D2678">
            <v>52</v>
          </cell>
          <cell r="G2678">
            <v>3124.69</v>
          </cell>
        </row>
        <row r="2679">
          <cell r="D2679">
            <v>116</v>
          </cell>
          <cell r="G2679">
            <v>3700.99</v>
          </cell>
        </row>
        <row r="2680">
          <cell r="D2680">
            <v>51</v>
          </cell>
          <cell r="G2680">
            <v>3918.9199999999901</v>
          </cell>
        </row>
        <row r="2681">
          <cell r="D2681">
            <v>181</v>
          </cell>
          <cell r="G2681">
            <v>2605.3199999999902</v>
          </cell>
        </row>
        <row r="2682">
          <cell r="D2682">
            <v>70</v>
          </cell>
          <cell r="G2682">
            <v>2946.5599999999899</v>
          </cell>
        </row>
        <row r="2683">
          <cell r="D2683">
            <v>167</v>
          </cell>
          <cell r="G2683">
            <v>2609.11</v>
          </cell>
        </row>
        <row r="2684">
          <cell r="D2684">
            <v>58</v>
          </cell>
          <cell r="G2684">
            <v>2980.8799999999901</v>
          </cell>
        </row>
        <row r="2685">
          <cell r="D2685">
            <v>21</v>
          </cell>
          <cell r="G2685">
            <v>2891.08</v>
          </cell>
        </row>
        <row r="2686">
          <cell r="D2686">
            <v>197</v>
          </cell>
          <cell r="G2686">
            <v>1744.83</v>
          </cell>
        </row>
        <row r="2687">
          <cell r="D2687">
            <v>83</v>
          </cell>
          <cell r="G2687">
            <v>2399.3200000000002</v>
          </cell>
        </row>
        <row r="2688">
          <cell r="D2688">
            <v>47</v>
          </cell>
          <cell r="G2688">
            <v>1836.15</v>
          </cell>
        </row>
        <row r="2689">
          <cell r="D2689">
            <v>173</v>
          </cell>
          <cell r="G2689">
            <v>3127.77</v>
          </cell>
        </row>
        <row r="2690">
          <cell r="D2690">
            <v>63</v>
          </cell>
          <cell r="G2690">
            <v>2982.45</v>
          </cell>
        </row>
        <row r="2691">
          <cell r="D2691">
            <v>173</v>
          </cell>
          <cell r="G2691">
            <v>3127.77</v>
          </cell>
        </row>
        <row r="2692">
          <cell r="D2692">
            <v>168</v>
          </cell>
          <cell r="G2692">
            <v>2785.79</v>
          </cell>
        </row>
        <row r="2693">
          <cell r="D2693">
            <v>146</v>
          </cell>
          <cell r="G2693">
            <v>2817.9299999999898</v>
          </cell>
        </row>
        <row r="2694">
          <cell r="D2694">
            <v>60</v>
          </cell>
          <cell r="G2694">
            <v>1042.27</v>
          </cell>
        </row>
        <row r="2695">
          <cell r="D2695">
            <v>18</v>
          </cell>
          <cell r="G2695">
            <v>3225.02</v>
          </cell>
        </row>
        <row r="2696">
          <cell r="D2696">
            <v>40</v>
          </cell>
          <cell r="G2696">
            <v>2330.2599999999902</v>
          </cell>
        </row>
        <row r="2697">
          <cell r="D2697">
            <v>29</v>
          </cell>
          <cell r="G2697">
            <v>3063.5699999999902</v>
          </cell>
        </row>
        <row r="2698">
          <cell r="D2698">
            <v>129</v>
          </cell>
          <cell r="G2698">
            <v>3981.5799999999899</v>
          </cell>
        </row>
        <row r="2699">
          <cell r="D2699">
            <v>2</v>
          </cell>
          <cell r="G2699">
            <v>3017.95</v>
          </cell>
        </row>
        <row r="2700">
          <cell r="D2700">
            <v>25</v>
          </cell>
          <cell r="G2700">
            <v>1963.25</v>
          </cell>
        </row>
        <row r="2701">
          <cell r="D2701">
            <v>72</v>
          </cell>
          <cell r="G2701">
            <v>2365.24999999999</v>
          </cell>
        </row>
        <row r="2702">
          <cell r="D2702">
            <v>134</v>
          </cell>
          <cell r="G2702">
            <v>3404.45999999999</v>
          </cell>
        </row>
        <row r="2703">
          <cell r="D2703">
            <v>118</v>
          </cell>
          <cell r="G2703">
            <v>3299.74</v>
          </cell>
        </row>
        <row r="2704">
          <cell r="D2704">
            <v>134</v>
          </cell>
          <cell r="G2704">
            <v>3404.45999999999</v>
          </cell>
        </row>
        <row r="2705">
          <cell r="D2705">
            <v>144</v>
          </cell>
          <cell r="G2705">
            <v>2504.1999999999998</v>
          </cell>
        </row>
        <row r="2706">
          <cell r="D2706">
            <v>46</v>
          </cell>
          <cell r="G2706">
            <v>3510.3699999999899</v>
          </cell>
        </row>
        <row r="2707">
          <cell r="D2707">
            <v>149</v>
          </cell>
          <cell r="G2707">
            <v>2594.5699999999902</v>
          </cell>
        </row>
        <row r="2708">
          <cell r="D2708">
            <v>59</v>
          </cell>
          <cell r="G2708">
            <v>2942.33</v>
          </cell>
        </row>
        <row r="2709">
          <cell r="D2709">
            <v>68</v>
          </cell>
          <cell r="G2709">
            <v>2286.5299999999902</v>
          </cell>
        </row>
        <row r="2710">
          <cell r="D2710">
            <v>105</v>
          </cell>
          <cell r="G2710">
            <v>1868.73</v>
          </cell>
        </row>
        <row r="2711">
          <cell r="D2711">
            <v>111</v>
          </cell>
          <cell r="G2711">
            <v>1920.94999999999</v>
          </cell>
        </row>
        <row r="2712">
          <cell r="D2712">
            <v>67</v>
          </cell>
          <cell r="G2712">
            <v>2962.03</v>
          </cell>
        </row>
        <row r="2713">
          <cell r="D2713">
            <v>189</v>
          </cell>
          <cell r="G2713">
            <v>3063.68</v>
          </cell>
        </row>
        <row r="2714">
          <cell r="D2714">
            <v>121</v>
          </cell>
          <cell r="G2714">
            <v>2061.75</v>
          </cell>
        </row>
        <row r="2715">
          <cell r="D2715">
            <v>59</v>
          </cell>
          <cell r="G2715">
            <v>2942.33</v>
          </cell>
        </row>
        <row r="2716">
          <cell r="D2716">
            <v>104</v>
          </cell>
          <cell r="G2716">
            <v>3273.06</v>
          </cell>
        </row>
        <row r="2717">
          <cell r="D2717">
            <v>13</v>
          </cell>
          <cell r="G2717">
            <v>2749.72999999999</v>
          </cell>
        </row>
        <row r="2718">
          <cell r="D2718">
            <v>181</v>
          </cell>
          <cell r="G2718">
            <v>2605.3199999999902</v>
          </cell>
        </row>
        <row r="2719">
          <cell r="D2719">
            <v>163</v>
          </cell>
          <cell r="G2719">
            <v>1789.1199999999899</v>
          </cell>
        </row>
        <row r="2720">
          <cell r="D2720">
            <v>156</v>
          </cell>
          <cell r="G2720">
            <v>2314.1499999999901</v>
          </cell>
        </row>
        <row r="2721">
          <cell r="D2721">
            <v>103</v>
          </cell>
          <cell r="G2721">
            <v>2155.51999999999</v>
          </cell>
        </row>
        <row r="2722">
          <cell r="D2722">
            <v>73</v>
          </cell>
          <cell r="G2722">
            <v>2067.75</v>
          </cell>
        </row>
        <row r="2723">
          <cell r="D2723">
            <v>20</v>
          </cell>
          <cell r="G2723">
            <v>3080.13</v>
          </cell>
        </row>
        <row r="2724">
          <cell r="D2724">
            <v>197</v>
          </cell>
          <cell r="G2724">
            <v>1744.83</v>
          </cell>
        </row>
        <row r="2725">
          <cell r="D2725">
            <v>126</v>
          </cell>
          <cell r="G2725">
            <v>2676.98</v>
          </cell>
        </row>
        <row r="2726">
          <cell r="D2726">
            <v>152</v>
          </cell>
          <cell r="G2726">
            <v>3049.8199999999902</v>
          </cell>
        </row>
        <row r="2727">
          <cell r="D2727">
            <v>92</v>
          </cell>
          <cell r="G2727">
            <v>2439.3200000000002</v>
          </cell>
        </row>
        <row r="2728">
          <cell r="D2728">
            <v>128</v>
          </cell>
          <cell r="G2728">
            <v>2183.25</v>
          </cell>
        </row>
        <row r="2729">
          <cell r="D2729">
            <v>128</v>
          </cell>
          <cell r="G2729">
            <v>2183.25</v>
          </cell>
        </row>
        <row r="2730">
          <cell r="D2730">
            <v>3</v>
          </cell>
          <cell r="G2730">
            <v>2054.9499999999998</v>
          </cell>
        </row>
        <row r="2731">
          <cell r="D2731">
            <v>60</v>
          </cell>
          <cell r="G2731">
            <v>1042.27</v>
          </cell>
        </row>
        <row r="2732">
          <cell r="D2732">
            <v>124</v>
          </cell>
          <cell r="G2732">
            <v>3331.35</v>
          </cell>
        </row>
        <row r="2733">
          <cell r="D2733">
            <v>14</v>
          </cell>
          <cell r="G2733">
            <v>2710.45999999999</v>
          </cell>
        </row>
        <row r="2734">
          <cell r="D2734">
            <v>86</v>
          </cell>
          <cell r="G2734">
            <v>3622.22</v>
          </cell>
        </row>
        <row r="2735">
          <cell r="D2735">
            <v>52</v>
          </cell>
          <cell r="G2735">
            <v>3124.69</v>
          </cell>
        </row>
        <row r="2736">
          <cell r="D2736">
            <v>190</v>
          </cell>
          <cell r="G2736">
            <v>3084.26999999999</v>
          </cell>
        </row>
        <row r="2737">
          <cell r="D2737">
            <v>182</v>
          </cell>
          <cell r="G2737">
            <v>2271.7600000000002</v>
          </cell>
        </row>
        <row r="2738">
          <cell r="D2738">
            <v>121</v>
          </cell>
          <cell r="G2738">
            <v>2061.75</v>
          </cell>
        </row>
        <row r="2739">
          <cell r="D2739">
            <v>194</v>
          </cell>
          <cell r="G2739">
            <v>2486.1999999999898</v>
          </cell>
        </row>
        <row r="2740">
          <cell r="D2740">
            <v>108</v>
          </cell>
          <cell r="G2740">
            <v>3114.84</v>
          </cell>
        </row>
        <row r="2741">
          <cell r="D2741">
            <v>135</v>
          </cell>
          <cell r="G2741">
            <v>2277.89</v>
          </cell>
        </row>
        <row r="2742">
          <cell r="D2742">
            <v>56</v>
          </cell>
          <cell r="G2742">
            <v>2542.1099999999901</v>
          </cell>
        </row>
        <row r="2743">
          <cell r="D2743">
            <v>36</v>
          </cell>
          <cell r="G2743">
            <v>2310.81</v>
          </cell>
        </row>
        <row r="2744">
          <cell r="D2744">
            <v>71</v>
          </cell>
          <cell r="G2744">
            <v>3426.6699999999901</v>
          </cell>
        </row>
        <row r="2745">
          <cell r="D2745">
            <v>24</v>
          </cell>
          <cell r="G2745">
            <v>2885.92</v>
          </cell>
        </row>
        <row r="2746">
          <cell r="D2746">
            <v>184</v>
          </cell>
          <cell r="G2746">
            <v>2442.0100000000002</v>
          </cell>
        </row>
        <row r="2747">
          <cell r="D2747">
            <v>75</v>
          </cell>
          <cell r="G2747">
            <v>2350.7999999999902</v>
          </cell>
        </row>
        <row r="2748">
          <cell r="D2748">
            <v>170</v>
          </cell>
          <cell r="G2748">
            <v>2340.7799999999902</v>
          </cell>
        </row>
        <row r="2749">
          <cell r="D2749">
            <v>88</v>
          </cell>
          <cell r="G2749">
            <v>2659.22</v>
          </cell>
        </row>
        <row r="2750">
          <cell r="D2750">
            <v>186</v>
          </cell>
          <cell r="G2750">
            <v>2509.77</v>
          </cell>
        </row>
        <row r="2751">
          <cell r="D2751">
            <v>117</v>
          </cell>
          <cell r="G2751">
            <v>2634.1899999999901</v>
          </cell>
        </row>
        <row r="2752">
          <cell r="D2752">
            <v>115</v>
          </cell>
          <cell r="G2752">
            <v>2760.23</v>
          </cell>
        </row>
        <row r="2753">
          <cell r="D2753">
            <v>92</v>
          </cell>
          <cell r="G2753">
            <v>2439.3200000000002</v>
          </cell>
        </row>
        <row r="2754">
          <cell r="D2754">
            <v>180</v>
          </cell>
          <cell r="G2754">
            <v>2710.77</v>
          </cell>
        </row>
        <row r="2755">
          <cell r="D2755">
            <v>198</v>
          </cell>
          <cell r="G2755">
            <v>2726.7799999999902</v>
          </cell>
        </row>
        <row r="2756">
          <cell r="D2756">
            <v>122</v>
          </cell>
          <cell r="G2756">
            <v>2615.06</v>
          </cell>
        </row>
        <row r="2757">
          <cell r="D2757">
            <v>191</v>
          </cell>
          <cell r="G2757">
            <v>2873.94</v>
          </cell>
        </row>
        <row r="2758">
          <cell r="D2758">
            <v>14</v>
          </cell>
          <cell r="G2758">
            <v>2710.45999999999</v>
          </cell>
        </row>
        <row r="2759">
          <cell r="D2759">
            <v>143</v>
          </cell>
          <cell r="G2759">
            <v>2571.33</v>
          </cell>
        </row>
        <row r="2760">
          <cell r="D2760">
            <v>145</v>
          </cell>
          <cell r="G2760">
            <v>2073.5499999999902</v>
          </cell>
        </row>
        <row r="2761">
          <cell r="D2761">
            <v>39</v>
          </cell>
          <cell r="G2761">
            <v>3322.9899999999898</v>
          </cell>
        </row>
        <row r="2762">
          <cell r="D2762">
            <v>130</v>
          </cell>
          <cell r="G2762">
            <v>2503.4299999999998</v>
          </cell>
        </row>
        <row r="2763">
          <cell r="D2763">
            <v>52</v>
          </cell>
          <cell r="G2763">
            <v>3124.69</v>
          </cell>
        </row>
        <row r="2764">
          <cell r="D2764">
            <v>184</v>
          </cell>
          <cell r="G2764">
            <v>2442.0100000000002</v>
          </cell>
        </row>
        <row r="2765">
          <cell r="D2765">
            <v>12</v>
          </cell>
          <cell r="G2765">
            <v>2031.76</v>
          </cell>
        </row>
        <row r="2766">
          <cell r="D2766">
            <v>50</v>
          </cell>
          <cell r="G2766">
            <v>2266.8799999999901</v>
          </cell>
        </row>
        <row r="2767">
          <cell r="D2767">
            <v>89</v>
          </cell>
          <cell r="G2767">
            <v>3800.56</v>
          </cell>
        </row>
        <row r="2768">
          <cell r="D2768">
            <v>18</v>
          </cell>
          <cell r="G2768">
            <v>3225.02</v>
          </cell>
        </row>
        <row r="2769">
          <cell r="D2769">
            <v>74</v>
          </cell>
          <cell r="G2769">
            <v>3371.55</v>
          </cell>
        </row>
        <row r="2770">
          <cell r="D2770">
            <v>44</v>
          </cell>
          <cell r="G2770">
            <v>2003.3999999999901</v>
          </cell>
        </row>
        <row r="2771">
          <cell r="D2771">
            <v>12</v>
          </cell>
          <cell r="G2771">
            <v>2031.76</v>
          </cell>
        </row>
        <row r="2772">
          <cell r="D2772">
            <v>152</v>
          </cell>
          <cell r="G2772">
            <v>3049.8199999999902</v>
          </cell>
        </row>
        <row r="2773">
          <cell r="D2773">
            <v>85</v>
          </cell>
          <cell r="G2773">
            <v>1652.82</v>
          </cell>
        </row>
        <row r="2774">
          <cell r="D2774">
            <v>103</v>
          </cell>
          <cell r="G2774">
            <v>2155.51999999999</v>
          </cell>
        </row>
        <row r="2775">
          <cell r="D2775">
            <v>24</v>
          </cell>
          <cell r="G2775">
            <v>2885.92</v>
          </cell>
        </row>
        <row r="2776">
          <cell r="D2776">
            <v>21</v>
          </cell>
          <cell r="G2776">
            <v>2891.08</v>
          </cell>
        </row>
        <row r="2777">
          <cell r="D2777">
            <v>168</v>
          </cell>
          <cell r="G2777">
            <v>2785.79</v>
          </cell>
        </row>
        <row r="2778">
          <cell r="D2778">
            <v>22</v>
          </cell>
          <cell r="G2778">
            <v>3533.5299999999902</v>
          </cell>
        </row>
        <row r="2779">
          <cell r="D2779">
            <v>9</v>
          </cell>
          <cell r="G2779">
            <v>2771.7</v>
          </cell>
        </row>
        <row r="2780">
          <cell r="D2780">
            <v>3</v>
          </cell>
          <cell r="G2780">
            <v>2054.9499999999998</v>
          </cell>
        </row>
        <row r="2781">
          <cell r="D2781">
            <v>136</v>
          </cell>
          <cell r="G2781">
            <v>2856.3799999999901</v>
          </cell>
        </row>
        <row r="2782">
          <cell r="D2782">
            <v>95</v>
          </cell>
          <cell r="G2782">
            <v>2380.98</v>
          </cell>
        </row>
        <row r="2783">
          <cell r="D2783">
            <v>66</v>
          </cell>
          <cell r="G2783">
            <v>1590.12</v>
          </cell>
        </row>
        <row r="2784">
          <cell r="D2784">
            <v>70</v>
          </cell>
          <cell r="G2784">
            <v>2946.5599999999899</v>
          </cell>
        </row>
        <row r="2785">
          <cell r="D2785">
            <v>126</v>
          </cell>
          <cell r="G2785">
            <v>2676.98</v>
          </cell>
        </row>
        <row r="2786">
          <cell r="D2786">
            <v>28</v>
          </cell>
          <cell r="G2786">
            <v>1731.43</v>
          </cell>
        </row>
        <row r="2787">
          <cell r="D2787">
            <v>110</v>
          </cell>
          <cell r="G2787">
            <v>2404.04</v>
          </cell>
        </row>
        <row r="2788">
          <cell r="D2788">
            <v>25</v>
          </cell>
          <cell r="G2788">
            <v>1963.25</v>
          </cell>
        </row>
        <row r="2789">
          <cell r="D2789">
            <v>108</v>
          </cell>
          <cell r="G2789">
            <v>3114.84</v>
          </cell>
        </row>
        <row r="2790">
          <cell r="D2790">
            <v>160</v>
          </cell>
          <cell r="G2790">
            <v>2700.9699999999898</v>
          </cell>
        </row>
        <row r="2791">
          <cell r="D2791">
            <v>6</v>
          </cell>
          <cell r="G2791">
            <v>2272.54</v>
          </cell>
        </row>
        <row r="2792">
          <cell r="D2792">
            <v>138</v>
          </cell>
          <cell r="G2792">
            <v>2949.71</v>
          </cell>
        </row>
        <row r="2793">
          <cell r="D2793">
            <v>50</v>
          </cell>
          <cell r="G2793">
            <v>2266.8799999999901</v>
          </cell>
        </row>
        <row r="2794">
          <cell r="D2794">
            <v>100</v>
          </cell>
          <cell r="G2794">
            <v>3062.92</v>
          </cell>
        </row>
        <row r="2795">
          <cell r="D2795">
            <v>79</v>
          </cell>
          <cell r="G2795">
            <v>3197.95999999999</v>
          </cell>
        </row>
        <row r="2796">
          <cell r="D2796">
            <v>154</v>
          </cell>
          <cell r="G2796">
            <v>1976.4399999999901</v>
          </cell>
        </row>
        <row r="2797">
          <cell r="D2797">
            <v>59</v>
          </cell>
          <cell r="G2797">
            <v>2942.33</v>
          </cell>
        </row>
        <row r="2798">
          <cell r="D2798">
            <v>45</v>
          </cell>
          <cell r="G2798">
            <v>3423.77</v>
          </cell>
        </row>
        <row r="2799">
          <cell r="D2799">
            <v>73</v>
          </cell>
          <cell r="G2799">
            <v>2067.75</v>
          </cell>
        </row>
        <row r="2800">
          <cell r="D2800">
            <v>13</v>
          </cell>
          <cell r="G2800">
            <v>2749.72999999999</v>
          </cell>
        </row>
        <row r="2801">
          <cell r="D2801">
            <v>120</v>
          </cell>
          <cell r="G2801">
            <v>2565.61</v>
          </cell>
        </row>
        <row r="2802">
          <cell r="D2802">
            <v>179</v>
          </cell>
          <cell r="G2802">
            <v>2800.08</v>
          </cell>
        </row>
        <row r="2803">
          <cell r="D2803">
            <v>83</v>
          </cell>
          <cell r="G2803">
            <v>2399.3200000000002</v>
          </cell>
        </row>
        <row r="2804">
          <cell r="D2804">
            <v>94</v>
          </cell>
          <cell r="G2804">
            <v>2209.74999999999</v>
          </cell>
        </row>
        <row r="2805">
          <cell r="D2805">
            <v>93</v>
          </cell>
          <cell r="G2805">
            <v>2470.89</v>
          </cell>
        </row>
        <row r="2806">
          <cell r="D2806">
            <v>63</v>
          </cell>
          <cell r="G2806">
            <v>2982.45</v>
          </cell>
        </row>
        <row r="2807">
          <cell r="D2807">
            <v>166</v>
          </cell>
          <cell r="G2807">
            <v>3257.91</v>
          </cell>
        </row>
        <row r="2808">
          <cell r="D2808">
            <v>25</v>
          </cell>
          <cell r="G2808">
            <v>1963.25</v>
          </cell>
        </row>
        <row r="2809">
          <cell r="D2809">
            <v>154</v>
          </cell>
          <cell r="G2809">
            <v>1976.4399999999901</v>
          </cell>
        </row>
        <row r="2810">
          <cell r="D2810">
            <v>34</v>
          </cell>
          <cell r="G2810">
            <v>2657.8899999999899</v>
          </cell>
        </row>
        <row r="2811">
          <cell r="D2811">
            <v>88</v>
          </cell>
          <cell r="G2811">
            <v>2659.22</v>
          </cell>
        </row>
        <row r="2812">
          <cell r="D2812">
            <v>143</v>
          </cell>
          <cell r="G2812">
            <v>2571.33</v>
          </cell>
        </row>
        <row r="2813">
          <cell r="D2813">
            <v>60</v>
          </cell>
          <cell r="G2813">
            <v>1042.27</v>
          </cell>
        </row>
        <row r="2814">
          <cell r="D2814">
            <v>32</v>
          </cell>
          <cell r="G2814">
            <v>3062.03999999999</v>
          </cell>
        </row>
        <row r="2815">
          <cell r="D2815">
            <v>48</v>
          </cell>
          <cell r="G2815">
            <v>2563.6099999999901</v>
          </cell>
        </row>
        <row r="2816">
          <cell r="D2816">
            <v>169</v>
          </cell>
          <cell r="G2816">
            <v>2720.42</v>
          </cell>
        </row>
        <row r="2817">
          <cell r="D2817">
            <v>44</v>
          </cell>
          <cell r="G2817">
            <v>2003.3999999999901</v>
          </cell>
        </row>
        <row r="2818">
          <cell r="D2818">
            <v>73</v>
          </cell>
          <cell r="G2818">
            <v>2067.75</v>
          </cell>
        </row>
        <row r="2819">
          <cell r="D2819">
            <v>193</v>
          </cell>
          <cell r="G2819">
            <v>2547.62</v>
          </cell>
        </row>
        <row r="2820">
          <cell r="D2820">
            <v>98</v>
          </cell>
          <cell r="G2820">
            <v>2096.2599999999902</v>
          </cell>
        </row>
        <row r="2821">
          <cell r="D2821">
            <v>151</v>
          </cell>
          <cell r="G2821">
            <v>4000.7999999999902</v>
          </cell>
        </row>
        <row r="2822">
          <cell r="D2822">
            <v>180</v>
          </cell>
          <cell r="G2822">
            <v>2710.77</v>
          </cell>
        </row>
        <row r="2823">
          <cell r="D2823">
            <v>30</v>
          </cell>
          <cell r="G2823">
            <v>1444.25999999999</v>
          </cell>
        </row>
        <row r="2824">
          <cell r="D2824">
            <v>114</v>
          </cell>
          <cell r="G2824">
            <v>2891.3199999999902</v>
          </cell>
        </row>
        <row r="2825">
          <cell r="D2825">
            <v>90</v>
          </cell>
          <cell r="G2825">
            <v>3210.29</v>
          </cell>
        </row>
        <row r="2826">
          <cell r="D2826">
            <v>174</v>
          </cell>
          <cell r="G2826">
            <v>3536.94</v>
          </cell>
        </row>
        <row r="2827">
          <cell r="D2827">
            <v>8</v>
          </cell>
          <cell r="G2827">
            <v>1768.5999999999899</v>
          </cell>
        </row>
        <row r="2828">
          <cell r="D2828">
            <v>125</v>
          </cell>
          <cell r="G2828">
            <v>2689.59</v>
          </cell>
        </row>
        <row r="2829">
          <cell r="D2829">
            <v>95</v>
          </cell>
          <cell r="G2829">
            <v>2380.98</v>
          </cell>
        </row>
        <row r="2830">
          <cell r="D2830">
            <v>100</v>
          </cell>
          <cell r="G2830">
            <v>3062.92</v>
          </cell>
        </row>
        <row r="2831">
          <cell r="D2831">
            <v>86</v>
          </cell>
          <cell r="G2831">
            <v>3622.22</v>
          </cell>
        </row>
        <row r="2832">
          <cell r="D2832">
            <v>86</v>
          </cell>
          <cell r="G2832">
            <v>3622.22</v>
          </cell>
        </row>
        <row r="2833">
          <cell r="D2833">
            <v>137</v>
          </cell>
          <cell r="G2833">
            <v>3001.57</v>
          </cell>
        </row>
        <row r="2834">
          <cell r="D2834">
            <v>123</v>
          </cell>
          <cell r="G2834">
            <v>2813.95</v>
          </cell>
        </row>
        <row r="2835">
          <cell r="D2835">
            <v>49</v>
          </cell>
          <cell r="G2835">
            <v>2693.59</v>
          </cell>
        </row>
        <row r="2836">
          <cell r="D2836">
            <v>15</v>
          </cell>
          <cell r="G2836">
            <v>1793.51999999999</v>
          </cell>
        </row>
        <row r="2837">
          <cell r="D2837">
            <v>196</v>
          </cell>
          <cell r="G2837">
            <v>2714.1099999999901</v>
          </cell>
        </row>
        <row r="2838">
          <cell r="D2838">
            <v>91</v>
          </cell>
          <cell r="G2838">
            <v>3648.07</v>
          </cell>
        </row>
        <row r="2839">
          <cell r="D2839">
            <v>67</v>
          </cell>
          <cell r="G2839">
            <v>2962.03</v>
          </cell>
        </row>
        <row r="2840">
          <cell r="D2840">
            <v>112</v>
          </cell>
          <cell r="G2840">
            <v>2059.8399999999901</v>
          </cell>
        </row>
        <row r="2841">
          <cell r="D2841">
            <v>109</v>
          </cell>
          <cell r="G2841">
            <v>3385.06</v>
          </cell>
        </row>
        <row r="2842">
          <cell r="D2842">
            <v>167</v>
          </cell>
          <cell r="G2842">
            <v>2609.11</v>
          </cell>
        </row>
        <row r="2843">
          <cell r="D2843">
            <v>189</v>
          </cell>
          <cell r="G2843">
            <v>3063.68</v>
          </cell>
        </row>
        <row r="2844">
          <cell r="D2844">
            <v>173</v>
          </cell>
          <cell r="G2844">
            <v>3127.77</v>
          </cell>
        </row>
        <row r="2845">
          <cell r="D2845">
            <v>86</v>
          </cell>
          <cell r="G2845">
            <v>3622.22</v>
          </cell>
        </row>
        <row r="2846">
          <cell r="D2846">
            <v>165</v>
          </cell>
          <cell r="G2846">
            <v>2562.04</v>
          </cell>
        </row>
        <row r="2847">
          <cell r="D2847">
            <v>32</v>
          </cell>
          <cell r="G2847">
            <v>3062.03999999999</v>
          </cell>
        </row>
        <row r="2848">
          <cell r="D2848">
            <v>120</v>
          </cell>
          <cell r="G2848">
            <v>2565.61</v>
          </cell>
        </row>
        <row r="2849">
          <cell r="D2849">
            <v>34</v>
          </cell>
          <cell r="G2849">
            <v>2657.8899999999899</v>
          </cell>
        </row>
        <row r="2850">
          <cell r="D2850">
            <v>139</v>
          </cell>
          <cell r="G2850">
            <v>1577.97</v>
          </cell>
        </row>
        <row r="2851">
          <cell r="D2851">
            <v>200</v>
          </cell>
          <cell r="G2851">
            <v>3156.95</v>
          </cell>
        </row>
        <row r="2852">
          <cell r="D2852">
            <v>162</v>
          </cell>
          <cell r="G2852">
            <v>2190.64</v>
          </cell>
        </row>
        <row r="2853">
          <cell r="D2853">
            <v>88</v>
          </cell>
          <cell r="G2853">
            <v>2659.22</v>
          </cell>
        </row>
        <row r="2854">
          <cell r="D2854">
            <v>56</v>
          </cell>
          <cell r="G2854">
            <v>2542.1099999999901</v>
          </cell>
        </row>
        <row r="2855">
          <cell r="D2855">
            <v>158</v>
          </cell>
          <cell r="G2855">
            <v>3177.49</v>
          </cell>
        </row>
        <row r="2856">
          <cell r="D2856">
            <v>11</v>
          </cell>
          <cell r="G2856">
            <v>2990.45999999999</v>
          </cell>
        </row>
        <row r="2857">
          <cell r="D2857">
            <v>118</v>
          </cell>
          <cell r="G2857">
            <v>3299.74</v>
          </cell>
        </row>
        <row r="2858">
          <cell r="D2858">
            <v>22</v>
          </cell>
          <cell r="G2858">
            <v>3533.5299999999902</v>
          </cell>
        </row>
        <row r="2859">
          <cell r="D2859">
            <v>119</v>
          </cell>
          <cell r="G2859">
            <v>2612.5</v>
          </cell>
        </row>
        <row r="2860">
          <cell r="D2860">
            <v>177</v>
          </cell>
          <cell r="G2860">
            <v>2497.4499999999898</v>
          </cell>
        </row>
        <row r="2861">
          <cell r="D2861">
            <v>75</v>
          </cell>
          <cell r="G2861">
            <v>2350.7999999999902</v>
          </cell>
        </row>
        <row r="2862">
          <cell r="D2862">
            <v>182</v>
          </cell>
          <cell r="G2862">
            <v>2271.7600000000002</v>
          </cell>
        </row>
        <row r="2863">
          <cell r="D2863">
            <v>73</v>
          </cell>
          <cell r="G2863">
            <v>2067.75</v>
          </cell>
        </row>
        <row r="2864">
          <cell r="D2864">
            <v>95</v>
          </cell>
          <cell r="G2864">
            <v>2380.98</v>
          </cell>
        </row>
        <row r="2865">
          <cell r="D2865">
            <v>171</v>
          </cell>
          <cell r="G2865">
            <v>3485.06</v>
          </cell>
        </row>
        <row r="2866">
          <cell r="D2866">
            <v>123</v>
          </cell>
          <cell r="G2866">
            <v>2813.95</v>
          </cell>
        </row>
        <row r="2867">
          <cell r="D2867">
            <v>42</v>
          </cell>
          <cell r="G2867">
            <v>2374.1399999999899</v>
          </cell>
        </row>
        <row r="2868">
          <cell r="D2868">
            <v>87</v>
          </cell>
          <cell r="G2868">
            <v>3121.9099999999899</v>
          </cell>
        </row>
        <row r="2869">
          <cell r="D2869">
            <v>103</v>
          </cell>
          <cell r="G2869">
            <v>2155.51999999999</v>
          </cell>
        </row>
        <row r="2870">
          <cell r="D2870">
            <v>16</v>
          </cell>
          <cell r="G2870">
            <v>3561.98</v>
          </cell>
        </row>
        <row r="2871">
          <cell r="D2871">
            <v>158</v>
          </cell>
          <cell r="G2871">
            <v>3177.49</v>
          </cell>
        </row>
        <row r="2872">
          <cell r="D2872">
            <v>98</v>
          </cell>
          <cell r="G2872">
            <v>2096.2599999999902</v>
          </cell>
        </row>
        <row r="2873">
          <cell r="D2873">
            <v>112</v>
          </cell>
          <cell r="G2873">
            <v>2059.8399999999901</v>
          </cell>
        </row>
        <row r="2874">
          <cell r="D2874">
            <v>112</v>
          </cell>
          <cell r="G2874">
            <v>2059.8399999999901</v>
          </cell>
        </row>
        <row r="2875">
          <cell r="D2875">
            <v>96</v>
          </cell>
          <cell r="G2875">
            <v>2070.72999999999</v>
          </cell>
        </row>
        <row r="2876">
          <cell r="D2876">
            <v>157</v>
          </cell>
          <cell r="G2876">
            <v>3052.95</v>
          </cell>
        </row>
        <row r="2877">
          <cell r="D2877">
            <v>82</v>
          </cell>
          <cell r="G2877">
            <v>2714.75</v>
          </cell>
        </row>
        <row r="2878">
          <cell r="D2878">
            <v>93</v>
          </cell>
          <cell r="G2878">
            <v>2470.89</v>
          </cell>
        </row>
        <row r="2879">
          <cell r="D2879">
            <v>16</v>
          </cell>
          <cell r="G2879">
            <v>3561.98</v>
          </cell>
        </row>
        <row r="2880">
          <cell r="D2880">
            <v>68</v>
          </cell>
          <cell r="G2880">
            <v>2286.5299999999902</v>
          </cell>
        </row>
        <row r="2881">
          <cell r="D2881">
            <v>3</v>
          </cell>
          <cell r="G2881">
            <v>2054.9499999999998</v>
          </cell>
        </row>
        <row r="2882">
          <cell r="D2882">
            <v>193</v>
          </cell>
          <cell r="G2882">
            <v>2547.62</v>
          </cell>
        </row>
        <row r="2883">
          <cell r="D2883">
            <v>149</v>
          </cell>
          <cell r="G2883">
            <v>2594.5699999999902</v>
          </cell>
        </row>
        <row r="2884">
          <cell r="D2884">
            <v>181</v>
          </cell>
          <cell r="G2884">
            <v>2605.3199999999902</v>
          </cell>
        </row>
        <row r="2885">
          <cell r="D2885">
            <v>125</v>
          </cell>
          <cell r="G2885">
            <v>2689.59</v>
          </cell>
        </row>
        <row r="2886">
          <cell r="D2886">
            <v>18</v>
          </cell>
          <cell r="G2886">
            <v>3225.02</v>
          </cell>
        </row>
        <row r="2887">
          <cell r="D2887">
            <v>151</v>
          </cell>
          <cell r="G2887">
            <v>4000.7999999999902</v>
          </cell>
        </row>
        <row r="2888">
          <cell r="D2888">
            <v>61</v>
          </cell>
          <cell r="G2888">
            <v>2928.83</v>
          </cell>
        </row>
        <row r="2889">
          <cell r="D2889">
            <v>26</v>
          </cell>
          <cell r="G2889">
            <v>2606.6099999999901</v>
          </cell>
        </row>
        <row r="2890">
          <cell r="D2890">
            <v>144</v>
          </cell>
          <cell r="G2890">
            <v>2504.1999999999998</v>
          </cell>
        </row>
        <row r="2891">
          <cell r="D2891">
            <v>186</v>
          </cell>
          <cell r="G2891">
            <v>2509.77</v>
          </cell>
        </row>
        <row r="2892">
          <cell r="D2892">
            <v>168</v>
          </cell>
          <cell r="G2892">
            <v>2785.79</v>
          </cell>
        </row>
        <row r="2893">
          <cell r="D2893">
            <v>173</v>
          </cell>
          <cell r="G2893">
            <v>3127.77</v>
          </cell>
        </row>
        <row r="2894">
          <cell r="D2894">
            <v>157</v>
          </cell>
          <cell r="G2894">
            <v>3052.95</v>
          </cell>
        </row>
        <row r="2895">
          <cell r="D2895">
            <v>29</v>
          </cell>
          <cell r="G2895">
            <v>3063.5699999999902</v>
          </cell>
        </row>
        <row r="2896">
          <cell r="D2896">
            <v>77</v>
          </cell>
          <cell r="G2896">
            <v>2285.7599999999902</v>
          </cell>
        </row>
        <row r="2897">
          <cell r="D2897">
            <v>176</v>
          </cell>
          <cell r="G2897">
            <v>2225.54</v>
          </cell>
        </row>
        <row r="2898">
          <cell r="D2898">
            <v>149</v>
          </cell>
          <cell r="G2898">
            <v>2594.5699999999902</v>
          </cell>
        </row>
        <row r="2899">
          <cell r="D2899">
            <v>19</v>
          </cell>
          <cell r="G2899">
            <v>1747.4299999999901</v>
          </cell>
        </row>
        <row r="2900">
          <cell r="D2900">
            <v>189</v>
          </cell>
          <cell r="G2900">
            <v>3063.68</v>
          </cell>
        </row>
        <row r="2901">
          <cell r="D2901">
            <v>27</v>
          </cell>
          <cell r="G2901">
            <v>3029.97999999999</v>
          </cell>
        </row>
        <row r="2902">
          <cell r="D2902">
            <v>72</v>
          </cell>
          <cell r="G2902">
            <v>2365.24999999999</v>
          </cell>
        </row>
        <row r="2903">
          <cell r="D2903">
            <v>57</v>
          </cell>
          <cell r="G2903">
            <v>2802.5999999999899</v>
          </cell>
        </row>
        <row r="2904">
          <cell r="D2904">
            <v>94</v>
          </cell>
          <cell r="G2904">
            <v>2209.74999999999</v>
          </cell>
        </row>
        <row r="2905">
          <cell r="D2905">
            <v>38</v>
          </cell>
          <cell r="G2905">
            <v>2634.7399999999898</v>
          </cell>
        </row>
        <row r="2906">
          <cell r="D2906">
            <v>171</v>
          </cell>
          <cell r="G2906">
            <v>3485.06</v>
          </cell>
        </row>
        <row r="2907">
          <cell r="D2907">
            <v>65</v>
          </cell>
          <cell r="G2907">
            <v>2807.0899999999901</v>
          </cell>
        </row>
        <row r="2908">
          <cell r="D2908">
            <v>198</v>
          </cell>
          <cell r="G2908">
            <v>2726.7799999999902</v>
          </cell>
        </row>
        <row r="2909">
          <cell r="D2909">
            <v>51</v>
          </cell>
          <cell r="G2909">
            <v>3918.9199999999901</v>
          </cell>
        </row>
        <row r="2910">
          <cell r="D2910">
            <v>127</v>
          </cell>
          <cell r="G2910">
            <v>2404.2599999999902</v>
          </cell>
        </row>
        <row r="2911">
          <cell r="D2911">
            <v>55</v>
          </cell>
          <cell r="G2911">
            <v>2500.6099999999901</v>
          </cell>
        </row>
        <row r="2912">
          <cell r="D2912">
            <v>9</v>
          </cell>
          <cell r="G2912">
            <v>2771.7</v>
          </cell>
        </row>
        <row r="2913">
          <cell r="D2913">
            <v>182</v>
          </cell>
          <cell r="G2913">
            <v>2271.7600000000002</v>
          </cell>
        </row>
        <row r="2914">
          <cell r="D2914">
            <v>169</v>
          </cell>
          <cell r="G2914">
            <v>2720.42</v>
          </cell>
        </row>
        <row r="2915">
          <cell r="D2915">
            <v>164</v>
          </cell>
          <cell r="G2915">
            <v>3193.3999999999901</v>
          </cell>
        </row>
        <row r="2916">
          <cell r="D2916">
            <v>19</v>
          </cell>
          <cell r="G2916">
            <v>1747.4299999999901</v>
          </cell>
        </row>
        <row r="2917">
          <cell r="D2917">
            <v>62</v>
          </cell>
          <cell r="G2917">
            <v>2151.78999999999</v>
          </cell>
        </row>
        <row r="2918">
          <cell r="D2918">
            <v>120</v>
          </cell>
          <cell r="G2918">
            <v>2565.61</v>
          </cell>
        </row>
        <row r="2919">
          <cell r="D2919">
            <v>4</v>
          </cell>
          <cell r="G2919">
            <v>2970.49999999999</v>
          </cell>
        </row>
        <row r="2920">
          <cell r="D2920">
            <v>157</v>
          </cell>
          <cell r="G2920">
            <v>3052.95</v>
          </cell>
        </row>
        <row r="2921">
          <cell r="D2921">
            <v>158</v>
          </cell>
          <cell r="G2921">
            <v>3177.49</v>
          </cell>
        </row>
        <row r="2922">
          <cell r="D2922">
            <v>87</v>
          </cell>
          <cell r="G2922">
            <v>3121.9099999999899</v>
          </cell>
        </row>
        <row r="2923">
          <cell r="D2923">
            <v>152</v>
          </cell>
          <cell r="G2923">
            <v>3049.8199999999902</v>
          </cell>
        </row>
        <row r="2924">
          <cell r="D2924">
            <v>8</v>
          </cell>
          <cell r="G2924">
            <v>1768.5999999999899</v>
          </cell>
        </row>
        <row r="2925">
          <cell r="D2925">
            <v>79</v>
          </cell>
          <cell r="G2925">
            <v>3197.95999999999</v>
          </cell>
        </row>
        <row r="2926">
          <cell r="D2926">
            <v>55</v>
          </cell>
          <cell r="G2926">
            <v>2500.6099999999901</v>
          </cell>
        </row>
        <row r="2927">
          <cell r="D2927">
            <v>187</v>
          </cell>
          <cell r="G2927">
            <v>2831.08</v>
          </cell>
        </row>
        <row r="2928">
          <cell r="D2928">
            <v>187</v>
          </cell>
          <cell r="G2928">
            <v>2831.08</v>
          </cell>
        </row>
        <row r="2929">
          <cell r="D2929">
            <v>177</v>
          </cell>
          <cell r="G2929">
            <v>2497.4499999999898</v>
          </cell>
        </row>
        <row r="2930">
          <cell r="D2930">
            <v>55</v>
          </cell>
          <cell r="G2930">
            <v>2500.6099999999901</v>
          </cell>
        </row>
        <row r="2931">
          <cell r="D2931">
            <v>196</v>
          </cell>
          <cell r="G2931">
            <v>2714.1099999999901</v>
          </cell>
        </row>
        <row r="2932">
          <cell r="D2932">
            <v>172</v>
          </cell>
          <cell r="G2932">
            <v>2363.5100000000002</v>
          </cell>
        </row>
        <row r="2933">
          <cell r="D2933">
            <v>53</v>
          </cell>
          <cell r="G2933">
            <v>2456.64</v>
          </cell>
        </row>
        <row r="2934">
          <cell r="D2934">
            <v>176</v>
          </cell>
          <cell r="G2934">
            <v>2225.54</v>
          </cell>
        </row>
        <row r="2935">
          <cell r="D2935">
            <v>185</v>
          </cell>
          <cell r="G2935">
            <v>2395.81</v>
          </cell>
        </row>
        <row r="2936">
          <cell r="D2936">
            <v>142</v>
          </cell>
          <cell r="G2936">
            <v>2866.51</v>
          </cell>
        </row>
        <row r="2937">
          <cell r="D2937">
            <v>158</v>
          </cell>
          <cell r="G2937">
            <v>3177.49</v>
          </cell>
        </row>
        <row r="2938">
          <cell r="D2938">
            <v>200</v>
          </cell>
          <cell r="G2938">
            <v>3156.95</v>
          </cell>
        </row>
        <row r="2939">
          <cell r="D2939">
            <v>12</v>
          </cell>
          <cell r="G2939">
            <v>2031.76</v>
          </cell>
        </row>
        <row r="2940">
          <cell r="D2940">
            <v>12</v>
          </cell>
          <cell r="G2940">
            <v>2031.76</v>
          </cell>
        </row>
        <row r="2941">
          <cell r="D2941">
            <v>150</v>
          </cell>
          <cell r="G2941">
            <v>1820.95</v>
          </cell>
        </row>
        <row r="2942">
          <cell r="D2942">
            <v>42</v>
          </cell>
          <cell r="G2942">
            <v>2374.1399999999899</v>
          </cell>
        </row>
        <row r="2943">
          <cell r="D2943">
            <v>55</v>
          </cell>
          <cell r="G2943">
            <v>2500.6099999999901</v>
          </cell>
        </row>
        <row r="2944">
          <cell r="D2944">
            <v>184</v>
          </cell>
          <cell r="G2944">
            <v>2442.0100000000002</v>
          </cell>
        </row>
        <row r="2945">
          <cell r="D2945">
            <v>181</v>
          </cell>
          <cell r="G2945">
            <v>2605.3199999999902</v>
          </cell>
        </row>
        <row r="2946">
          <cell r="D2946">
            <v>163</v>
          </cell>
          <cell r="G2946">
            <v>1789.1199999999899</v>
          </cell>
        </row>
        <row r="2947">
          <cell r="D2947">
            <v>194</v>
          </cell>
          <cell r="G2947">
            <v>2486.1999999999898</v>
          </cell>
        </row>
        <row r="2948">
          <cell r="D2948">
            <v>116</v>
          </cell>
          <cell r="G2948">
            <v>3700.99</v>
          </cell>
        </row>
        <row r="2949">
          <cell r="D2949">
            <v>168</v>
          </cell>
          <cell r="G2949">
            <v>2785.79</v>
          </cell>
        </row>
        <row r="2950">
          <cell r="D2950">
            <v>27</v>
          </cell>
          <cell r="G2950">
            <v>3029.97999999999</v>
          </cell>
        </row>
        <row r="2951">
          <cell r="D2951">
            <v>135</v>
          </cell>
          <cell r="G2951">
            <v>2277.89</v>
          </cell>
        </row>
        <row r="2952">
          <cell r="D2952">
            <v>158</v>
          </cell>
          <cell r="G2952">
            <v>3177.49</v>
          </cell>
        </row>
        <row r="2953">
          <cell r="D2953">
            <v>154</v>
          </cell>
          <cell r="G2953">
            <v>1976.4399999999901</v>
          </cell>
        </row>
        <row r="2954">
          <cell r="D2954">
            <v>70</v>
          </cell>
          <cell r="G2954">
            <v>2946.5599999999899</v>
          </cell>
        </row>
        <row r="2955">
          <cell r="D2955">
            <v>135</v>
          </cell>
          <cell r="G2955">
            <v>2277.89</v>
          </cell>
        </row>
        <row r="2956">
          <cell r="D2956">
            <v>72</v>
          </cell>
          <cell r="G2956">
            <v>2365.24999999999</v>
          </cell>
        </row>
        <row r="2957">
          <cell r="D2957">
            <v>80</v>
          </cell>
          <cell r="G2957">
            <v>3459.09</v>
          </cell>
        </row>
        <row r="2958">
          <cell r="D2958">
            <v>166</v>
          </cell>
          <cell r="G2958">
            <v>3257.91</v>
          </cell>
        </row>
        <row r="2959">
          <cell r="D2959">
            <v>120</v>
          </cell>
          <cell r="G2959">
            <v>2565.61</v>
          </cell>
        </row>
        <row r="2960">
          <cell r="D2960">
            <v>178</v>
          </cell>
          <cell r="G2960">
            <v>2320.21</v>
          </cell>
        </row>
        <row r="2961">
          <cell r="D2961">
            <v>182</v>
          </cell>
          <cell r="G2961">
            <v>2271.7600000000002</v>
          </cell>
        </row>
        <row r="2962">
          <cell r="D2962">
            <v>69</v>
          </cell>
          <cell r="G2962">
            <v>3308.45999999999</v>
          </cell>
        </row>
        <row r="2963">
          <cell r="D2963">
            <v>41</v>
          </cell>
          <cell r="G2963">
            <v>3191.8999999999901</v>
          </cell>
        </row>
        <row r="2964">
          <cell r="D2964">
            <v>55</v>
          </cell>
          <cell r="G2964">
            <v>2500.6099999999901</v>
          </cell>
        </row>
        <row r="2965">
          <cell r="D2965">
            <v>150</v>
          </cell>
          <cell r="G2965">
            <v>1820.95</v>
          </cell>
        </row>
        <row r="2966">
          <cell r="D2966">
            <v>115</v>
          </cell>
          <cell r="G2966">
            <v>2760.23</v>
          </cell>
        </row>
        <row r="2967">
          <cell r="D2967">
            <v>187</v>
          </cell>
          <cell r="G2967">
            <v>2831.08</v>
          </cell>
        </row>
        <row r="2968">
          <cell r="D2968">
            <v>101</v>
          </cell>
          <cell r="G2968">
            <v>2561.19</v>
          </cell>
        </row>
        <row r="2969">
          <cell r="D2969">
            <v>177</v>
          </cell>
          <cell r="G2969">
            <v>2497.4499999999898</v>
          </cell>
        </row>
        <row r="2970">
          <cell r="D2970">
            <v>144</v>
          </cell>
          <cell r="G2970">
            <v>2504.1999999999998</v>
          </cell>
        </row>
        <row r="2971">
          <cell r="D2971">
            <v>81</v>
          </cell>
          <cell r="G2971">
            <v>2735.3999999999901</v>
          </cell>
        </row>
        <row r="2972">
          <cell r="D2972">
            <v>10</v>
          </cell>
          <cell r="G2972">
            <v>1183</v>
          </cell>
        </row>
        <row r="2973">
          <cell r="D2973">
            <v>19</v>
          </cell>
          <cell r="G2973">
            <v>1747.4299999999901</v>
          </cell>
        </row>
        <row r="2974">
          <cell r="D2974">
            <v>99</v>
          </cell>
          <cell r="G2974">
            <v>2845.08</v>
          </cell>
        </row>
        <row r="2975">
          <cell r="D2975">
            <v>152</v>
          </cell>
          <cell r="G2975">
            <v>3049.8199999999902</v>
          </cell>
        </row>
        <row r="2976">
          <cell r="D2976">
            <v>86</v>
          </cell>
          <cell r="G2976">
            <v>3622.22</v>
          </cell>
        </row>
        <row r="2977">
          <cell r="D2977">
            <v>63</v>
          </cell>
          <cell r="G2977">
            <v>2982.45</v>
          </cell>
        </row>
        <row r="2978">
          <cell r="D2978">
            <v>29</v>
          </cell>
          <cell r="G2978">
            <v>3063.5699999999902</v>
          </cell>
        </row>
        <row r="2979">
          <cell r="D2979">
            <v>135</v>
          </cell>
          <cell r="G2979">
            <v>2277.89</v>
          </cell>
        </row>
        <row r="2980">
          <cell r="D2980">
            <v>162</v>
          </cell>
          <cell r="G2980">
            <v>2190.64</v>
          </cell>
        </row>
        <row r="2981">
          <cell r="D2981">
            <v>20</v>
          </cell>
          <cell r="G2981">
            <v>3080.13</v>
          </cell>
        </row>
        <row r="2982">
          <cell r="D2982">
            <v>200</v>
          </cell>
          <cell r="G2982">
            <v>3156.95</v>
          </cell>
        </row>
        <row r="2983">
          <cell r="D2983">
            <v>144</v>
          </cell>
          <cell r="G2983">
            <v>2504.1999999999998</v>
          </cell>
        </row>
        <row r="2984">
          <cell r="D2984">
            <v>17</v>
          </cell>
          <cell r="G2984">
            <v>2546.1799999999998</v>
          </cell>
        </row>
        <row r="2985">
          <cell r="D2985">
            <v>106</v>
          </cell>
          <cell r="G2985">
            <v>2859.99999999999</v>
          </cell>
        </row>
        <row r="2986">
          <cell r="D2986">
            <v>16</v>
          </cell>
          <cell r="G2986">
            <v>3561.98</v>
          </cell>
        </row>
        <row r="2987">
          <cell r="D2987">
            <v>5</v>
          </cell>
          <cell r="G2987">
            <v>2727.48</v>
          </cell>
        </row>
        <row r="2988">
          <cell r="D2988">
            <v>92</v>
          </cell>
          <cell r="G2988">
            <v>2439.3200000000002</v>
          </cell>
        </row>
        <row r="2989">
          <cell r="D2989">
            <v>183</v>
          </cell>
          <cell r="G2989">
            <v>2236.1199999999899</v>
          </cell>
        </row>
        <row r="2990">
          <cell r="D2990">
            <v>68</v>
          </cell>
          <cell r="G2990">
            <v>2286.5299999999902</v>
          </cell>
        </row>
        <row r="2991">
          <cell r="D2991">
            <v>146</v>
          </cell>
          <cell r="G2991">
            <v>2817.9299999999898</v>
          </cell>
        </row>
        <row r="2992">
          <cell r="D2992">
            <v>127</v>
          </cell>
          <cell r="G2992">
            <v>2404.2599999999902</v>
          </cell>
        </row>
        <row r="2993">
          <cell r="D2993">
            <v>137</v>
          </cell>
          <cell r="G2993">
            <v>3001.57</v>
          </cell>
        </row>
        <row r="2994">
          <cell r="D2994">
            <v>113</v>
          </cell>
          <cell r="G2994">
            <v>2622.93</v>
          </cell>
        </row>
        <row r="2995">
          <cell r="D2995">
            <v>70</v>
          </cell>
          <cell r="G2995">
            <v>2946.5599999999899</v>
          </cell>
        </row>
        <row r="2996">
          <cell r="D2996">
            <v>160</v>
          </cell>
          <cell r="G2996">
            <v>2700.9699999999898</v>
          </cell>
        </row>
        <row r="2997">
          <cell r="D2997">
            <v>50</v>
          </cell>
          <cell r="G2997">
            <v>2266.8799999999901</v>
          </cell>
        </row>
        <row r="2998">
          <cell r="D2998">
            <v>119</v>
          </cell>
          <cell r="G2998">
            <v>2612.5</v>
          </cell>
        </row>
        <row r="2999">
          <cell r="D2999">
            <v>196</v>
          </cell>
          <cell r="G2999">
            <v>2714.1099999999901</v>
          </cell>
        </row>
        <row r="3000">
          <cell r="D3000">
            <v>20</v>
          </cell>
          <cell r="G3000">
            <v>3080.13</v>
          </cell>
        </row>
        <row r="3001">
          <cell r="D3001">
            <v>12</v>
          </cell>
          <cell r="G3001">
            <v>2031.76</v>
          </cell>
        </row>
        <row r="3002">
          <cell r="D3002">
            <v>34</v>
          </cell>
          <cell r="G3002">
            <v>2657.8899999999899</v>
          </cell>
        </row>
        <row r="3003">
          <cell r="D3003">
            <v>20</v>
          </cell>
          <cell r="G3003">
            <v>3080.13</v>
          </cell>
        </row>
        <row r="3004">
          <cell r="D3004">
            <v>56</v>
          </cell>
          <cell r="G3004">
            <v>2542.1099999999901</v>
          </cell>
        </row>
        <row r="3005">
          <cell r="D3005">
            <v>130</v>
          </cell>
          <cell r="G3005">
            <v>2503.4299999999998</v>
          </cell>
        </row>
        <row r="3006">
          <cell r="D3006">
            <v>99</v>
          </cell>
          <cell r="G3006">
            <v>2845.08</v>
          </cell>
        </row>
        <row r="3007">
          <cell r="D3007">
            <v>27</v>
          </cell>
          <cell r="G3007">
            <v>3029.97999999999</v>
          </cell>
        </row>
        <row r="3008">
          <cell r="D3008">
            <v>133</v>
          </cell>
          <cell r="G3008">
            <v>2821.9199999999901</v>
          </cell>
        </row>
        <row r="3009">
          <cell r="D3009">
            <v>170</v>
          </cell>
          <cell r="G3009">
            <v>2340.7799999999902</v>
          </cell>
        </row>
        <row r="3010">
          <cell r="D3010">
            <v>86</v>
          </cell>
          <cell r="G3010">
            <v>3622.22</v>
          </cell>
        </row>
        <row r="3011">
          <cell r="D3011">
            <v>155</v>
          </cell>
          <cell r="G3011">
            <v>2346.25</v>
          </cell>
        </row>
        <row r="3012">
          <cell r="D3012">
            <v>169</v>
          </cell>
          <cell r="G3012">
            <v>2720.42</v>
          </cell>
        </row>
        <row r="3013">
          <cell r="D3013">
            <v>197</v>
          </cell>
          <cell r="G3013">
            <v>1744.83</v>
          </cell>
        </row>
        <row r="3014">
          <cell r="D3014">
            <v>85</v>
          </cell>
          <cell r="G3014">
            <v>1652.82</v>
          </cell>
        </row>
        <row r="3015">
          <cell r="D3015">
            <v>26</v>
          </cell>
          <cell r="G3015">
            <v>2606.6099999999901</v>
          </cell>
        </row>
        <row r="3016">
          <cell r="D3016">
            <v>68</v>
          </cell>
          <cell r="G3016">
            <v>2286.5299999999902</v>
          </cell>
        </row>
        <row r="3017">
          <cell r="D3017">
            <v>145</v>
          </cell>
          <cell r="G3017">
            <v>2073.5499999999902</v>
          </cell>
        </row>
        <row r="3018">
          <cell r="D3018">
            <v>190</v>
          </cell>
          <cell r="G3018">
            <v>3084.26999999999</v>
          </cell>
        </row>
        <row r="3019">
          <cell r="D3019">
            <v>137</v>
          </cell>
          <cell r="G3019">
            <v>3001.57</v>
          </cell>
        </row>
        <row r="3020">
          <cell r="D3020">
            <v>89</v>
          </cell>
          <cell r="G3020">
            <v>3800.56</v>
          </cell>
        </row>
        <row r="3021">
          <cell r="D3021">
            <v>56</v>
          </cell>
          <cell r="G3021">
            <v>2542.1099999999901</v>
          </cell>
        </row>
        <row r="3022">
          <cell r="D3022">
            <v>95</v>
          </cell>
          <cell r="G3022">
            <v>2380.98</v>
          </cell>
        </row>
        <row r="3023">
          <cell r="D3023">
            <v>54</v>
          </cell>
          <cell r="G3023">
            <v>2839.4099999999899</v>
          </cell>
        </row>
        <row r="3024">
          <cell r="D3024">
            <v>171</v>
          </cell>
          <cell r="G3024">
            <v>3485.06</v>
          </cell>
        </row>
        <row r="3025">
          <cell r="D3025">
            <v>33</v>
          </cell>
          <cell r="G3025">
            <v>2041.21999999999</v>
          </cell>
        </row>
        <row r="3026">
          <cell r="D3026">
            <v>139</v>
          </cell>
          <cell r="G3026">
            <v>1577.97</v>
          </cell>
        </row>
        <row r="3027">
          <cell r="D3027">
            <v>143</v>
          </cell>
          <cell r="G3027">
            <v>2571.33</v>
          </cell>
        </row>
        <row r="3028">
          <cell r="D3028">
            <v>136</v>
          </cell>
          <cell r="G3028">
            <v>2856.3799999999901</v>
          </cell>
        </row>
        <row r="3029">
          <cell r="D3029">
            <v>99</v>
          </cell>
          <cell r="G3029">
            <v>2845.08</v>
          </cell>
        </row>
        <row r="3030">
          <cell r="D3030">
            <v>144</v>
          </cell>
          <cell r="G3030">
            <v>2504.1999999999998</v>
          </cell>
        </row>
        <row r="3031">
          <cell r="D3031">
            <v>139</v>
          </cell>
          <cell r="G3031">
            <v>1577.97</v>
          </cell>
        </row>
        <row r="3032">
          <cell r="D3032">
            <v>2</v>
          </cell>
          <cell r="G3032">
            <v>3017.95</v>
          </cell>
        </row>
        <row r="3033">
          <cell r="D3033">
            <v>32</v>
          </cell>
          <cell r="G3033">
            <v>3062.03999999999</v>
          </cell>
        </row>
        <row r="3034">
          <cell r="D3034">
            <v>125</v>
          </cell>
          <cell r="G3034">
            <v>2689.59</v>
          </cell>
        </row>
        <row r="3035">
          <cell r="D3035">
            <v>140</v>
          </cell>
          <cell r="G3035">
            <v>1907.5999999999899</v>
          </cell>
        </row>
        <row r="3036">
          <cell r="D3036">
            <v>199</v>
          </cell>
          <cell r="G3036">
            <v>2795.3799999999901</v>
          </cell>
        </row>
        <row r="3037">
          <cell r="D3037">
            <v>112</v>
          </cell>
          <cell r="G3037">
            <v>2059.8399999999901</v>
          </cell>
        </row>
        <row r="3038">
          <cell r="D3038">
            <v>71</v>
          </cell>
          <cell r="G3038">
            <v>3426.6699999999901</v>
          </cell>
        </row>
        <row r="3039">
          <cell r="D3039">
            <v>168</v>
          </cell>
          <cell r="G3039">
            <v>2785.79</v>
          </cell>
        </row>
        <row r="3040">
          <cell r="D3040">
            <v>63</v>
          </cell>
          <cell r="G3040">
            <v>2982.45</v>
          </cell>
        </row>
        <row r="3041">
          <cell r="D3041">
            <v>75</v>
          </cell>
          <cell r="G3041">
            <v>2350.7999999999902</v>
          </cell>
        </row>
        <row r="3042">
          <cell r="D3042">
            <v>90</v>
          </cell>
          <cell r="G3042">
            <v>3210.29</v>
          </cell>
        </row>
        <row r="3043">
          <cell r="D3043">
            <v>47</v>
          </cell>
          <cell r="G3043">
            <v>1836.15</v>
          </cell>
        </row>
        <row r="3044">
          <cell r="D3044">
            <v>20</v>
          </cell>
          <cell r="G3044">
            <v>3080.13</v>
          </cell>
        </row>
        <row r="3045">
          <cell r="D3045">
            <v>60</v>
          </cell>
          <cell r="G3045">
            <v>1042.27</v>
          </cell>
        </row>
        <row r="3046">
          <cell r="D3046">
            <v>130</v>
          </cell>
          <cell r="G3046">
            <v>2503.4299999999998</v>
          </cell>
        </row>
        <row r="3047">
          <cell r="D3047">
            <v>142</v>
          </cell>
          <cell r="G3047">
            <v>2866.51</v>
          </cell>
        </row>
        <row r="3048">
          <cell r="D3048">
            <v>99</v>
          </cell>
          <cell r="G3048">
            <v>2845.08</v>
          </cell>
        </row>
        <row r="3049">
          <cell r="D3049">
            <v>113</v>
          </cell>
          <cell r="G3049">
            <v>2622.93</v>
          </cell>
        </row>
        <row r="3050">
          <cell r="D3050">
            <v>111</v>
          </cell>
          <cell r="G3050">
            <v>1920.94999999999</v>
          </cell>
        </row>
        <row r="3051">
          <cell r="D3051">
            <v>124</v>
          </cell>
          <cell r="G3051">
            <v>3331.35</v>
          </cell>
        </row>
        <row r="3052">
          <cell r="D3052">
            <v>1</v>
          </cell>
          <cell r="G3052">
            <v>3773.92</v>
          </cell>
        </row>
        <row r="3053">
          <cell r="D3053">
            <v>80</v>
          </cell>
          <cell r="G3053">
            <v>3459.09</v>
          </cell>
        </row>
        <row r="3054">
          <cell r="D3054">
            <v>59</v>
          </cell>
          <cell r="G3054">
            <v>2942.33</v>
          </cell>
        </row>
        <row r="3055">
          <cell r="D3055">
            <v>125</v>
          </cell>
          <cell r="G3055">
            <v>2689.59</v>
          </cell>
        </row>
        <row r="3056">
          <cell r="D3056">
            <v>118</v>
          </cell>
          <cell r="G3056">
            <v>3299.74</v>
          </cell>
        </row>
        <row r="3057">
          <cell r="D3057">
            <v>118</v>
          </cell>
          <cell r="G3057">
            <v>3299.74</v>
          </cell>
        </row>
        <row r="3058">
          <cell r="D3058">
            <v>110</v>
          </cell>
          <cell r="G3058">
            <v>2404.04</v>
          </cell>
        </row>
        <row r="3059">
          <cell r="D3059">
            <v>191</v>
          </cell>
          <cell r="G3059">
            <v>2873.94</v>
          </cell>
        </row>
        <row r="3060">
          <cell r="D3060">
            <v>92</v>
          </cell>
          <cell r="G3060">
            <v>2439.3200000000002</v>
          </cell>
        </row>
        <row r="3061">
          <cell r="D3061">
            <v>143</v>
          </cell>
          <cell r="G3061">
            <v>2571.33</v>
          </cell>
        </row>
        <row r="3062">
          <cell r="D3062">
            <v>174</v>
          </cell>
          <cell r="G3062">
            <v>3536.94</v>
          </cell>
        </row>
        <row r="3063">
          <cell r="D3063">
            <v>154</v>
          </cell>
          <cell r="G3063">
            <v>1976.4399999999901</v>
          </cell>
        </row>
      </sheetData>
      <sheetData sheetId="1">
        <row r="1">
          <cell r="A1" t="str">
            <v>member_id</v>
          </cell>
          <cell r="B1" t="str">
            <v>gender</v>
          </cell>
          <cell r="C1" t="str">
            <v>monthly_budget</v>
          </cell>
        </row>
        <row r="2">
          <cell r="A2">
            <v>23</v>
          </cell>
          <cell r="B2" t="str">
            <v>F</v>
          </cell>
          <cell r="C2">
            <v>2834.16</v>
          </cell>
        </row>
        <row r="3">
          <cell r="A3">
            <v>133</v>
          </cell>
          <cell r="B3" t="str">
            <v>F</v>
          </cell>
          <cell r="C3">
            <v>2821.9199999999901</v>
          </cell>
        </row>
        <row r="4">
          <cell r="A4">
            <v>37</v>
          </cell>
          <cell r="B4" t="str">
            <v>M</v>
          </cell>
          <cell r="C4">
            <v>4418.24</v>
          </cell>
        </row>
        <row r="5">
          <cell r="A5">
            <v>154</v>
          </cell>
          <cell r="B5" t="str">
            <v>M</v>
          </cell>
          <cell r="C5">
            <v>1976.4399999999901</v>
          </cell>
        </row>
        <row r="6">
          <cell r="A6">
            <v>135</v>
          </cell>
          <cell r="B6" t="str">
            <v>F</v>
          </cell>
          <cell r="C6">
            <v>2277.89</v>
          </cell>
        </row>
        <row r="7">
          <cell r="A7">
            <v>33</v>
          </cell>
          <cell r="B7" t="str">
            <v>F</v>
          </cell>
          <cell r="C7">
            <v>2041.21999999999</v>
          </cell>
        </row>
        <row r="8">
          <cell r="A8">
            <v>16</v>
          </cell>
          <cell r="B8" t="str">
            <v>F</v>
          </cell>
          <cell r="C8">
            <v>3561.98</v>
          </cell>
        </row>
        <row r="9">
          <cell r="A9">
            <v>106</v>
          </cell>
          <cell r="B9" t="str">
            <v>M</v>
          </cell>
          <cell r="C9">
            <v>2859.99999999999</v>
          </cell>
        </row>
        <row r="10">
          <cell r="A10">
            <v>174</v>
          </cell>
          <cell r="B10" t="str">
            <v>F</v>
          </cell>
          <cell r="C10">
            <v>3536.94</v>
          </cell>
        </row>
        <row r="11">
          <cell r="A11">
            <v>100</v>
          </cell>
          <cell r="B11" t="str">
            <v>M</v>
          </cell>
          <cell r="C11">
            <v>3062.92</v>
          </cell>
        </row>
        <row r="12">
          <cell r="A12">
            <v>68</v>
          </cell>
          <cell r="B12" t="str">
            <v>M</v>
          </cell>
          <cell r="C12">
            <v>2286.5299999999902</v>
          </cell>
        </row>
        <row r="13">
          <cell r="A13">
            <v>151</v>
          </cell>
          <cell r="B13" t="str">
            <v>F</v>
          </cell>
          <cell r="C13">
            <v>4000.7999999999902</v>
          </cell>
        </row>
        <row r="14">
          <cell r="A14">
            <v>23</v>
          </cell>
          <cell r="B14" t="str">
            <v>F</v>
          </cell>
          <cell r="C14">
            <v>2834.16</v>
          </cell>
        </row>
        <row r="15">
          <cell r="A15">
            <v>174</v>
          </cell>
          <cell r="B15" t="str">
            <v>F</v>
          </cell>
          <cell r="C15">
            <v>3536.94</v>
          </cell>
        </row>
        <row r="16">
          <cell r="A16">
            <v>158</v>
          </cell>
          <cell r="B16" t="str">
            <v>M</v>
          </cell>
          <cell r="C16">
            <v>3177.49</v>
          </cell>
        </row>
        <row r="17">
          <cell r="A17">
            <v>94</v>
          </cell>
          <cell r="B17" t="str">
            <v>M</v>
          </cell>
          <cell r="C17">
            <v>2209.74999999999</v>
          </cell>
        </row>
        <row r="18">
          <cell r="A18">
            <v>144</v>
          </cell>
          <cell r="B18" t="str">
            <v>M</v>
          </cell>
          <cell r="C18">
            <v>2504.1999999999998</v>
          </cell>
        </row>
        <row r="19">
          <cell r="A19">
            <v>37</v>
          </cell>
          <cell r="B19" t="str">
            <v>M</v>
          </cell>
          <cell r="C19">
            <v>4418.24</v>
          </cell>
        </row>
        <row r="20">
          <cell r="A20">
            <v>67</v>
          </cell>
          <cell r="B20" t="str">
            <v>M</v>
          </cell>
          <cell r="C20">
            <v>2962.03</v>
          </cell>
        </row>
        <row r="21">
          <cell r="A21">
            <v>63</v>
          </cell>
          <cell r="B21" t="str">
            <v>M</v>
          </cell>
          <cell r="C21">
            <v>2982.45</v>
          </cell>
        </row>
        <row r="22">
          <cell r="A22">
            <v>146</v>
          </cell>
          <cell r="B22" t="str">
            <v>F</v>
          </cell>
          <cell r="C22">
            <v>2817.9299999999898</v>
          </cell>
        </row>
        <row r="23">
          <cell r="A23">
            <v>166</v>
          </cell>
          <cell r="B23" t="str">
            <v>F</v>
          </cell>
          <cell r="C23">
            <v>3257.91</v>
          </cell>
        </row>
        <row r="24">
          <cell r="A24">
            <v>65</v>
          </cell>
          <cell r="B24" t="str">
            <v>F</v>
          </cell>
          <cell r="C24">
            <v>2807.0899999999901</v>
          </cell>
        </row>
        <row r="25">
          <cell r="A25">
            <v>134</v>
          </cell>
          <cell r="B25" t="str">
            <v>F</v>
          </cell>
          <cell r="C25">
            <v>3404.45999999999</v>
          </cell>
        </row>
        <row r="26">
          <cell r="A26">
            <v>196</v>
          </cell>
          <cell r="B26" t="str">
            <v>M</v>
          </cell>
          <cell r="C26">
            <v>2714.1099999999901</v>
          </cell>
        </row>
        <row r="27">
          <cell r="A27">
            <v>186</v>
          </cell>
          <cell r="B27" t="str">
            <v>F</v>
          </cell>
          <cell r="C27">
            <v>2509.77</v>
          </cell>
        </row>
        <row r="28">
          <cell r="A28">
            <v>28</v>
          </cell>
          <cell r="B28" t="str">
            <v>F</v>
          </cell>
          <cell r="C28">
            <v>1731.43</v>
          </cell>
        </row>
        <row r="29">
          <cell r="A29">
            <v>7</v>
          </cell>
          <cell r="B29" t="str">
            <v>F</v>
          </cell>
          <cell r="C29">
            <v>2981.51999999999</v>
          </cell>
        </row>
        <row r="30">
          <cell r="A30">
            <v>102</v>
          </cell>
          <cell r="B30" t="str">
            <v>F</v>
          </cell>
          <cell r="C30">
            <v>3813.69</v>
          </cell>
        </row>
        <row r="31">
          <cell r="A31">
            <v>154</v>
          </cell>
          <cell r="B31" t="str">
            <v>M</v>
          </cell>
          <cell r="C31">
            <v>1976.4399999999901</v>
          </cell>
        </row>
        <row r="32">
          <cell r="A32">
            <v>120</v>
          </cell>
          <cell r="B32" t="str">
            <v>F</v>
          </cell>
          <cell r="C32">
            <v>2565.61</v>
          </cell>
        </row>
        <row r="33">
          <cell r="A33">
            <v>5</v>
          </cell>
          <cell r="B33" t="str">
            <v>F</v>
          </cell>
          <cell r="C33">
            <v>2727.48</v>
          </cell>
        </row>
        <row r="34">
          <cell r="A34">
            <v>114</v>
          </cell>
          <cell r="B34" t="str">
            <v>M</v>
          </cell>
          <cell r="C34">
            <v>2891.3199999999902</v>
          </cell>
        </row>
        <row r="35">
          <cell r="A35">
            <v>180</v>
          </cell>
          <cell r="B35" t="str">
            <v>M</v>
          </cell>
          <cell r="C35">
            <v>2710.77</v>
          </cell>
        </row>
        <row r="36">
          <cell r="A36">
            <v>144</v>
          </cell>
          <cell r="B36" t="str">
            <v>M</v>
          </cell>
          <cell r="C36">
            <v>2504.1999999999998</v>
          </cell>
        </row>
        <row r="37">
          <cell r="A37">
            <v>8</v>
          </cell>
          <cell r="B37" t="str">
            <v>F</v>
          </cell>
          <cell r="C37">
            <v>1768.5999999999899</v>
          </cell>
        </row>
        <row r="38">
          <cell r="A38">
            <v>112</v>
          </cell>
          <cell r="B38" t="str">
            <v>F</v>
          </cell>
          <cell r="C38">
            <v>2059.8399999999901</v>
          </cell>
        </row>
        <row r="39">
          <cell r="A39">
            <v>124</v>
          </cell>
          <cell r="B39" t="str">
            <v>F</v>
          </cell>
          <cell r="C39">
            <v>3331.35</v>
          </cell>
        </row>
        <row r="40">
          <cell r="A40">
            <v>79</v>
          </cell>
          <cell r="B40" t="str">
            <v>M</v>
          </cell>
          <cell r="C40">
            <v>3197.95999999999</v>
          </cell>
        </row>
        <row r="41">
          <cell r="A41">
            <v>152</v>
          </cell>
          <cell r="B41" t="str">
            <v>F</v>
          </cell>
          <cell r="C41">
            <v>3049.8199999999902</v>
          </cell>
        </row>
        <row r="42">
          <cell r="A42">
            <v>188</v>
          </cell>
          <cell r="B42" t="str">
            <v>F</v>
          </cell>
          <cell r="C42">
            <v>2797.5499999999902</v>
          </cell>
        </row>
        <row r="43">
          <cell r="A43">
            <v>187</v>
          </cell>
          <cell r="B43" t="str">
            <v>M</v>
          </cell>
          <cell r="C43">
            <v>2831.08</v>
          </cell>
        </row>
        <row r="44">
          <cell r="A44">
            <v>161</v>
          </cell>
          <cell r="B44" t="str">
            <v>M</v>
          </cell>
          <cell r="C44">
            <v>2630.04</v>
          </cell>
        </row>
        <row r="45">
          <cell r="A45">
            <v>16</v>
          </cell>
          <cell r="B45" t="str">
            <v>F</v>
          </cell>
          <cell r="C45">
            <v>3561.98</v>
          </cell>
        </row>
        <row r="46">
          <cell r="A46">
            <v>19</v>
          </cell>
          <cell r="B46" t="str">
            <v>M</v>
          </cell>
          <cell r="C46">
            <v>1747.4299999999901</v>
          </cell>
        </row>
        <row r="47">
          <cell r="A47">
            <v>52</v>
          </cell>
          <cell r="B47" t="str">
            <v>M</v>
          </cell>
          <cell r="C47">
            <v>3124.69</v>
          </cell>
        </row>
        <row r="48">
          <cell r="A48">
            <v>164</v>
          </cell>
          <cell r="B48" t="str">
            <v>M</v>
          </cell>
          <cell r="C48">
            <v>3193.3999999999901</v>
          </cell>
        </row>
        <row r="49">
          <cell r="A49">
            <v>125</v>
          </cell>
          <cell r="B49" t="str">
            <v>M</v>
          </cell>
          <cell r="C49">
            <v>2689.59</v>
          </cell>
        </row>
        <row r="50">
          <cell r="A50">
            <v>172</v>
          </cell>
          <cell r="B50" t="str">
            <v>M</v>
          </cell>
          <cell r="C50">
            <v>2363.5100000000002</v>
          </cell>
        </row>
        <row r="51">
          <cell r="A51">
            <v>189</v>
          </cell>
          <cell r="B51" t="str">
            <v>M</v>
          </cell>
          <cell r="C51">
            <v>3063.68</v>
          </cell>
        </row>
        <row r="52">
          <cell r="A52">
            <v>38</v>
          </cell>
          <cell r="B52" t="str">
            <v>F</v>
          </cell>
          <cell r="C52">
            <v>2634.7399999999898</v>
          </cell>
        </row>
        <row r="53">
          <cell r="A53">
            <v>139</v>
          </cell>
          <cell r="B53" t="str">
            <v>F</v>
          </cell>
          <cell r="C53">
            <v>1577.97</v>
          </cell>
        </row>
        <row r="54">
          <cell r="A54">
            <v>193</v>
          </cell>
          <cell r="B54" t="str">
            <v>M</v>
          </cell>
          <cell r="C54">
            <v>2547.62</v>
          </cell>
        </row>
        <row r="55">
          <cell r="A55">
            <v>167</v>
          </cell>
          <cell r="B55" t="str">
            <v>F</v>
          </cell>
          <cell r="C55">
            <v>2609.11</v>
          </cell>
        </row>
        <row r="56">
          <cell r="A56">
            <v>61</v>
          </cell>
          <cell r="B56" t="str">
            <v>F</v>
          </cell>
          <cell r="C56">
            <v>2928.83</v>
          </cell>
        </row>
        <row r="57">
          <cell r="A57">
            <v>186</v>
          </cell>
          <cell r="B57" t="str">
            <v>F</v>
          </cell>
          <cell r="C57">
            <v>2509.77</v>
          </cell>
        </row>
        <row r="58">
          <cell r="A58">
            <v>19</v>
          </cell>
          <cell r="B58" t="str">
            <v>M</v>
          </cell>
          <cell r="C58">
            <v>1747.4299999999901</v>
          </cell>
        </row>
        <row r="59">
          <cell r="A59">
            <v>15</v>
          </cell>
          <cell r="B59" t="str">
            <v>F</v>
          </cell>
          <cell r="C59">
            <v>1793.51999999999</v>
          </cell>
        </row>
        <row r="60">
          <cell r="A60">
            <v>78</v>
          </cell>
          <cell r="B60" t="str">
            <v>M</v>
          </cell>
          <cell r="C60">
            <v>3396.95</v>
          </cell>
        </row>
        <row r="61">
          <cell r="A61">
            <v>113</v>
          </cell>
          <cell r="B61" t="str">
            <v>F</v>
          </cell>
          <cell r="C61">
            <v>2622.93</v>
          </cell>
        </row>
        <row r="62">
          <cell r="A62">
            <v>26</v>
          </cell>
          <cell r="B62" t="str">
            <v>F</v>
          </cell>
          <cell r="C62">
            <v>2606.6099999999901</v>
          </cell>
        </row>
        <row r="63">
          <cell r="A63">
            <v>178</v>
          </cell>
          <cell r="B63" t="str">
            <v>M</v>
          </cell>
          <cell r="C63">
            <v>2320.21</v>
          </cell>
        </row>
        <row r="64">
          <cell r="A64">
            <v>77</v>
          </cell>
          <cell r="B64" t="str">
            <v>M</v>
          </cell>
          <cell r="C64">
            <v>2285.7599999999902</v>
          </cell>
        </row>
        <row r="65">
          <cell r="A65">
            <v>139</v>
          </cell>
          <cell r="B65" t="str">
            <v>F</v>
          </cell>
          <cell r="C65">
            <v>1577.97</v>
          </cell>
        </row>
        <row r="66">
          <cell r="A66">
            <v>23</v>
          </cell>
          <cell r="B66" t="str">
            <v>F</v>
          </cell>
          <cell r="C66">
            <v>2834.16</v>
          </cell>
        </row>
        <row r="67">
          <cell r="A67">
            <v>124</v>
          </cell>
          <cell r="B67" t="str">
            <v>F</v>
          </cell>
          <cell r="C67">
            <v>3331.35</v>
          </cell>
        </row>
        <row r="68">
          <cell r="A68">
            <v>135</v>
          </cell>
          <cell r="B68" t="str">
            <v>F</v>
          </cell>
          <cell r="C68">
            <v>2277.89</v>
          </cell>
        </row>
        <row r="69">
          <cell r="A69">
            <v>100</v>
          </cell>
          <cell r="B69" t="str">
            <v>M</v>
          </cell>
          <cell r="C69">
            <v>3062.92</v>
          </cell>
        </row>
        <row r="70">
          <cell r="A70">
            <v>101</v>
          </cell>
          <cell r="B70" t="str">
            <v>M</v>
          </cell>
          <cell r="C70">
            <v>2561.19</v>
          </cell>
        </row>
        <row r="71">
          <cell r="A71">
            <v>197</v>
          </cell>
          <cell r="B71" t="str">
            <v>F</v>
          </cell>
          <cell r="C71">
            <v>1744.83</v>
          </cell>
        </row>
        <row r="72">
          <cell r="A72">
            <v>90</v>
          </cell>
          <cell r="B72" t="str">
            <v>F</v>
          </cell>
          <cell r="C72">
            <v>3210.29</v>
          </cell>
        </row>
        <row r="73">
          <cell r="A73">
            <v>157</v>
          </cell>
          <cell r="B73" t="str">
            <v>F</v>
          </cell>
          <cell r="C73">
            <v>3052.95</v>
          </cell>
        </row>
        <row r="74">
          <cell r="A74">
            <v>183</v>
          </cell>
          <cell r="B74" t="str">
            <v>M</v>
          </cell>
          <cell r="C74">
            <v>2236.1199999999899</v>
          </cell>
        </row>
        <row r="75">
          <cell r="A75">
            <v>94</v>
          </cell>
          <cell r="B75" t="str">
            <v>M</v>
          </cell>
          <cell r="C75">
            <v>2209.74999999999</v>
          </cell>
        </row>
        <row r="76">
          <cell r="A76">
            <v>21</v>
          </cell>
          <cell r="B76" t="str">
            <v>M</v>
          </cell>
          <cell r="C76">
            <v>2891.08</v>
          </cell>
        </row>
        <row r="77">
          <cell r="A77">
            <v>49</v>
          </cell>
          <cell r="B77" t="str">
            <v>M</v>
          </cell>
          <cell r="C77">
            <v>2693.59</v>
          </cell>
        </row>
        <row r="78">
          <cell r="A78">
            <v>161</v>
          </cell>
          <cell r="B78" t="str">
            <v>M</v>
          </cell>
          <cell r="C78">
            <v>2630.04</v>
          </cell>
        </row>
        <row r="79">
          <cell r="A79">
            <v>39</v>
          </cell>
          <cell r="B79" t="str">
            <v>M</v>
          </cell>
          <cell r="C79">
            <v>3322.9899999999898</v>
          </cell>
        </row>
        <row r="80">
          <cell r="A80">
            <v>5</v>
          </cell>
          <cell r="B80" t="str">
            <v>F</v>
          </cell>
          <cell r="C80">
            <v>2727.48</v>
          </cell>
        </row>
        <row r="81">
          <cell r="A81">
            <v>110</v>
          </cell>
          <cell r="B81" t="str">
            <v>M</v>
          </cell>
          <cell r="C81">
            <v>2404.04</v>
          </cell>
        </row>
        <row r="82">
          <cell r="A82">
            <v>17</v>
          </cell>
          <cell r="B82" t="str">
            <v>F</v>
          </cell>
          <cell r="C82">
            <v>2546.1799999999998</v>
          </cell>
        </row>
        <row r="83">
          <cell r="A83">
            <v>11</v>
          </cell>
          <cell r="B83" t="str">
            <v>F</v>
          </cell>
          <cell r="C83">
            <v>2990.45999999999</v>
          </cell>
        </row>
        <row r="84">
          <cell r="A84">
            <v>111</v>
          </cell>
          <cell r="B84" t="str">
            <v>F</v>
          </cell>
          <cell r="C84">
            <v>1920.94999999999</v>
          </cell>
        </row>
        <row r="85">
          <cell r="A85">
            <v>26</v>
          </cell>
          <cell r="B85" t="str">
            <v>F</v>
          </cell>
          <cell r="C85">
            <v>2606.6099999999901</v>
          </cell>
        </row>
        <row r="86">
          <cell r="A86">
            <v>186</v>
          </cell>
          <cell r="B86" t="str">
            <v>F</v>
          </cell>
          <cell r="C86">
            <v>2509.77</v>
          </cell>
        </row>
        <row r="87">
          <cell r="A87">
            <v>64</v>
          </cell>
          <cell r="B87" t="str">
            <v>F</v>
          </cell>
          <cell r="C87">
            <v>2702.72999999999</v>
          </cell>
        </row>
        <row r="88">
          <cell r="A88">
            <v>70</v>
          </cell>
          <cell r="B88" t="str">
            <v>M</v>
          </cell>
          <cell r="C88">
            <v>2946.5599999999899</v>
          </cell>
        </row>
        <row r="89">
          <cell r="A89">
            <v>68</v>
          </cell>
          <cell r="B89" t="str">
            <v>M</v>
          </cell>
          <cell r="C89">
            <v>2286.5299999999902</v>
          </cell>
        </row>
        <row r="90">
          <cell r="A90">
            <v>86</v>
          </cell>
          <cell r="B90" t="str">
            <v>M</v>
          </cell>
          <cell r="C90">
            <v>3622.22</v>
          </cell>
        </row>
        <row r="91">
          <cell r="A91">
            <v>185</v>
          </cell>
          <cell r="B91" t="str">
            <v>M</v>
          </cell>
          <cell r="C91">
            <v>2395.81</v>
          </cell>
        </row>
        <row r="92">
          <cell r="A92">
            <v>112</v>
          </cell>
          <cell r="B92" t="str">
            <v>F</v>
          </cell>
          <cell r="C92">
            <v>2059.8399999999901</v>
          </cell>
        </row>
        <row r="93">
          <cell r="A93">
            <v>76</v>
          </cell>
          <cell r="B93" t="str">
            <v>F</v>
          </cell>
          <cell r="C93">
            <v>2110.5</v>
          </cell>
        </row>
        <row r="94">
          <cell r="A94">
            <v>144</v>
          </cell>
          <cell r="B94" t="str">
            <v>M</v>
          </cell>
          <cell r="C94">
            <v>2504.1999999999998</v>
          </cell>
        </row>
        <row r="95">
          <cell r="A95">
            <v>149</v>
          </cell>
          <cell r="B95" t="str">
            <v>F</v>
          </cell>
          <cell r="C95">
            <v>2594.5699999999902</v>
          </cell>
        </row>
        <row r="96">
          <cell r="A96">
            <v>48</v>
          </cell>
          <cell r="B96" t="str">
            <v>M</v>
          </cell>
          <cell r="C96">
            <v>2563.6099999999901</v>
          </cell>
        </row>
        <row r="97">
          <cell r="A97">
            <v>138</v>
          </cell>
          <cell r="B97" t="str">
            <v>F</v>
          </cell>
          <cell r="C97">
            <v>2949.71</v>
          </cell>
        </row>
        <row r="98">
          <cell r="A98">
            <v>17</v>
          </cell>
          <cell r="B98" t="str">
            <v>F</v>
          </cell>
          <cell r="C98">
            <v>2546.1799999999998</v>
          </cell>
        </row>
        <row r="99">
          <cell r="A99">
            <v>142</v>
          </cell>
          <cell r="B99" t="str">
            <v>F</v>
          </cell>
          <cell r="C99">
            <v>2866.51</v>
          </cell>
        </row>
        <row r="100">
          <cell r="A100">
            <v>178</v>
          </cell>
          <cell r="B100" t="str">
            <v>M</v>
          </cell>
          <cell r="C100">
            <v>2320.21</v>
          </cell>
        </row>
        <row r="101">
          <cell r="A101">
            <v>18</v>
          </cell>
          <cell r="B101" t="str">
            <v>F</v>
          </cell>
          <cell r="C101">
            <v>3225.02</v>
          </cell>
        </row>
        <row r="102">
          <cell r="A102">
            <v>200</v>
          </cell>
          <cell r="B102" t="str">
            <v>F</v>
          </cell>
          <cell r="C102">
            <v>3156.95</v>
          </cell>
        </row>
        <row r="103">
          <cell r="B103" t="str">
            <v>M</v>
          </cell>
          <cell r="C103">
            <v>2648.3899999999899</v>
          </cell>
        </row>
        <row r="104">
          <cell r="A104">
            <v>169</v>
          </cell>
          <cell r="B104" t="str">
            <v>M</v>
          </cell>
          <cell r="C104">
            <v>2720.42</v>
          </cell>
        </row>
        <row r="105">
          <cell r="A105">
            <v>77</v>
          </cell>
          <cell r="B105" t="str">
            <v>M</v>
          </cell>
          <cell r="C105">
            <v>2285.7599999999902</v>
          </cell>
        </row>
        <row r="106">
          <cell r="A106">
            <v>73</v>
          </cell>
          <cell r="B106" t="str">
            <v>M</v>
          </cell>
          <cell r="C106">
            <v>2067.75</v>
          </cell>
        </row>
        <row r="107">
          <cell r="A107">
            <v>144</v>
          </cell>
          <cell r="B107" t="str">
            <v>M</v>
          </cell>
          <cell r="C107">
            <v>2504.1999999999998</v>
          </cell>
        </row>
        <row r="108">
          <cell r="A108">
            <v>119</v>
          </cell>
          <cell r="B108" t="str">
            <v>M</v>
          </cell>
          <cell r="C108">
            <v>2612.5</v>
          </cell>
        </row>
        <row r="109">
          <cell r="A109">
            <v>180</v>
          </cell>
          <cell r="B109" t="str">
            <v>M</v>
          </cell>
          <cell r="C109">
            <v>2710.77</v>
          </cell>
        </row>
        <row r="110">
          <cell r="A110">
            <v>109</v>
          </cell>
          <cell r="B110" t="str">
            <v>M</v>
          </cell>
          <cell r="C110">
            <v>3385.06</v>
          </cell>
        </row>
        <row r="111">
          <cell r="A111">
            <v>125</v>
          </cell>
          <cell r="B111" t="str">
            <v>M</v>
          </cell>
          <cell r="C111">
            <v>2689.59</v>
          </cell>
        </row>
        <row r="112">
          <cell r="A112">
            <v>81</v>
          </cell>
          <cell r="B112" t="str">
            <v>M</v>
          </cell>
          <cell r="C112">
            <v>2735.3999999999901</v>
          </cell>
        </row>
        <row r="113">
          <cell r="A113">
            <v>21</v>
          </cell>
          <cell r="B113" t="str">
            <v>M</v>
          </cell>
          <cell r="C113">
            <v>2891.08</v>
          </cell>
        </row>
        <row r="114">
          <cell r="A114">
            <v>57</v>
          </cell>
          <cell r="B114" t="str">
            <v>M</v>
          </cell>
          <cell r="C114">
            <v>2802.5999999999899</v>
          </cell>
        </row>
        <row r="115">
          <cell r="A115">
            <v>85</v>
          </cell>
          <cell r="B115" t="str">
            <v>F</v>
          </cell>
          <cell r="C115">
            <v>1652.82</v>
          </cell>
        </row>
        <row r="116">
          <cell r="A116">
            <v>144</v>
          </cell>
          <cell r="B116" t="str">
            <v>M</v>
          </cell>
          <cell r="C116">
            <v>2504.1999999999998</v>
          </cell>
        </row>
        <row r="117">
          <cell r="A117">
            <v>11</v>
          </cell>
          <cell r="B117" t="str">
            <v>F</v>
          </cell>
          <cell r="C117">
            <v>2990.45999999999</v>
          </cell>
        </row>
        <row r="118">
          <cell r="A118">
            <v>180</v>
          </cell>
          <cell r="B118" t="str">
            <v>M</v>
          </cell>
          <cell r="C118">
            <v>2710.77</v>
          </cell>
        </row>
        <row r="119">
          <cell r="A119">
            <v>154</v>
          </cell>
          <cell r="B119" t="str">
            <v>M</v>
          </cell>
          <cell r="C119">
            <v>1976.4399999999901</v>
          </cell>
        </row>
        <row r="120">
          <cell r="A120">
            <v>39</v>
          </cell>
          <cell r="B120" t="str">
            <v>M</v>
          </cell>
          <cell r="C120">
            <v>3322.9899999999898</v>
          </cell>
        </row>
        <row r="121">
          <cell r="A121">
            <v>40</v>
          </cell>
          <cell r="B121" t="str">
            <v>F</v>
          </cell>
          <cell r="C121">
            <v>2330.2599999999902</v>
          </cell>
        </row>
        <row r="122">
          <cell r="A122">
            <v>6</v>
          </cell>
          <cell r="B122" t="str">
            <v>M</v>
          </cell>
          <cell r="C122">
            <v>2272.54</v>
          </cell>
        </row>
        <row r="123">
          <cell r="A123">
            <v>32</v>
          </cell>
          <cell r="B123" t="str">
            <v>M</v>
          </cell>
          <cell r="C123">
            <v>3062.03999999999</v>
          </cell>
        </row>
        <row r="124">
          <cell r="A124">
            <v>144</v>
          </cell>
          <cell r="B124" t="str">
            <v>M</v>
          </cell>
          <cell r="C124">
            <v>2504.1999999999998</v>
          </cell>
        </row>
        <row r="125">
          <cell r="A125">
            <v>68</v>
          </cell>
          <cell r="B125" t="str">
            <v>M</v>
          </cell>
          <cell r="C125">
            <v>2286.5299999999902</v>
          </cell>
        </row>
        <row r="126">
          <cell r="A126">
            <v>124</v>
          </cell>
          <cell r="B126" t="str">
            <v>F</v>
          </cell>
          <cell r="C126">
            <v>3331.35</v>
          </cell>
        </row>
        <row r="127">
          <cell r="A127">
            <v>102</v>
          </cell>
          <cell r="B127" t="str">
            <v>F</v>
          </cell>
          <cell r="C127">
            <v>3813.69</v>
          </cell>
        </row>
        <row r="128">
          <cell r="A128">
            <v>83</v>
          </cell>
          <cell r="B128" t="str">
            <v>M</v>
          </cell>
          <cell r="C128">
            <v>2399.3200000000002</v>
          </cell>
        </row>
        <row r="129">
          <cell r="A129">
            <v>66</v>
          </cell>
          <cell r="B129" t="str">
            <v>M</v>
          </cell>
          <cell r="C129">
            <v>1590.12</v>
          </cell>
        </row>
        <row r="130">
          <cell r="A130">
            <v>9</v>
          </cell>
          <cell r="B130" t="str">
            <v>M</v>
          </cell>
          <cell r="C130">
            <v>2771.7</v>
          </cell>
        </row>
        <row r="131">
          <cell r="A131">
            <v>54</v>
          </cell>
          <cell r="B131" t="str">
            <v>M</v>
          </cell>
          <cell r="C131">
            <v>2839.4099999999899</v>
          </cell>
        </row>
        <row r="132">
          <cell r="A132">
            <v>158</v>
          </cell>
          <cell r="B132" t="str">
            <v>M</v>
          </cell>
          <cell r="C132">
            <v>3177.49</v>
          </cell>
        </row>
        <row r="133">
          <cell r="A133">
            <v>82</v>
          </cell>
          <cell r="B133" t="str">
            <v>M</v>
          </cell>
          <cell r="C133">
            <v>2714.75</v>
          </cell>
        </row>
        <row r="134">
          <cell r="A134">
            <v>33</v>
          </cell>
          <cell r="B134" t="str">
            <v>F</v>
          </cell>
          <cell r="C134">
            <v>2041.21999999999</v>
          </cell>
        </row>
        <row r="135">
          <cell r="A135">
            <v>33</v>
          </cell>
          <cell r="B135" t="str">
            <v>F</v>
          </cell>
          <cell r="C135">
            <v>2041.21999999999</v>
          </cell>
        </row>
        <row r="136">
          <cell r="A136">
            <v>147</v>
          </cell>
          <cell r="B136" t="str">
            <v>M</v>
          </cell>
          <cell r="C136">
            <v>3101.0099999999902</v>
          </cell>
        </row>
        <row r="137">
          <cell r="A137">
            <v>21</v>
          </cell>
          <cell r="B137" t="str">
            <v>M</v>
          </cell>
          <cell r="C137">
            <v>2891.08</v>
          </cell>
        </row>
        <row r="138">
          <cell r="A138">
            <v>91</v>
          </cell>
          <cell r="B138" t="str">
            <v>M</v>
          </cell>
          <cell r="C138">
            <v>3648.07</v>
          </cell>
        </row>
        <row r="139">
          <cell r="A139">
            <v>19</v>
          </cell>
          <cell r="B139" t="str">
            <v>M</v>
          </cell>
          <cell r="C139">
            <v>1747.4299999999901</v>
          </cell>
        </row>
        <row r="140">
          <cell r="A140">
            <v>149</v>
          </cell>
          <cell r="B140" t="str">
            <v>F</v>
          </cell>
          <cell r="C140">
            <v>2594.5699999999902</v>
          </cell>
        </row>
        <row r="141">
          <cell r="A141">
            <v>68</v>
          </cell>
          <cell r="B141" t="str">
            <v>M</v>
          </cell>
          <cell r="C141">
            <v>2286.5299999999902</v>
          </cell>
        </row>
        <row r="142">
          <cell r="A142">
            <v>68</v>
          </cell>
          <cell r="B142" t="str">
            <v>M</v>
          </cell>
          <cell r="C142">
            <v>2286.5299999999902</v>
          </cell>
        </row>
        <row r="143">
          <cell r="A143">
            <v>89</v>
          </cell>
          <cell r="B143" t="str">
            <v>F</v>
          </cell>
          <cell r="C143">
            <v>3800.56</v>
          </cell>
        </row>
        <row r="144">
          <cell r="A144">
            <v>51</v>
          </cell>
          <cell r="B144" t="str">
            <v>M</v>
          </cell>
          <cell r="C144">
            <v>3918.9199999999901</v>
          </cell>
        </row>
        <row r="145">
          <cell r="A145">
            <v>156</v>
          </cell>
          <cell r="B145" t="str">
            <v>M</v>
          </cell>
          <cell r="C145">
            <v>2314.1499999999901</v>
          </cell>
        </row>
        <row r="146">
          <cell r="A146">
            <v>125</v>
          </cell>
          <cell r="B146" t="str">
            <v>M</v>
          </cell>
          <cell r="C146">
            <v>2689.59</v>
          </cell>
        </row>
        <row r="147">
          <cell r="A147">
            <v>87</v>
          </cell>
          <cell r="B147" t="str">
            <v>M</v>
          </cell>
          <cell r="C147">
            <v>3121.9099999999899</v>
          </cell>
        </row>
        <row r="148">
          <cell r="A148">
            <v>149</v>
          </cell>
          <cell r="B148" t="str">
            <v>F</v>
          </cell>
          <cell r="C148">
            <v>2594.5699999999902</v>
          </cell>
        </row>
        <row r="149">
          <cell r="A149">
            <v>8</v>
          </cell>
          <cell r="B149" t="str">
            <v>F</v>
          </cell>
          <cell r="C149">
            <v>1768.5999999999899</v>
          </cell>
        </row>
        <row r="150">
          <cell r="A150">
            <v>195</v>
          </cell>
          <cell r="B150" t="str">
            <v>M</v>
          </cell>
          <cell r="C150">
            <v>2592.77</v>
          </cell>
        </row>
        <row r="151">
          <cell r="A151">
            <v>135</v>
          </cell>
          <cell r="B151" t="str">
            <v>F</v>
          </cell>
          <cell r="C151">
            <v>2277.89</v>
          </cell>
        </row>
        <row r="152">
          <cell r="A152">
            <v>142</v>
          </cell>
          <cell r="B152" t="str">
            <v>F</v>
          </cell>
          <cell r="C152">
            <v>2866.51</v>
          </cell>
        </row>
        <row r="153">
          <cell r="A153">
            <v>100</v>
          </cell>
          <cell r="B153" t="str">
            <v>M</v>
          </cell>
          <cell r="C153">
            <v>3062.92</v>
          </cell>
        </row>
        <row r="154">
          <cell r="A154">
            <v>2</v>
          </cell>
          <cell r="B154" t="str">
            <v>F</v>
          </cell>
          <cell r="C154">
            <v>3017.95</v>
          </cell>
        </row>
        <row r="155">
          <cell r="A155">
            <v>173</v>
          </cell>
          <cell r="B155" t="str">
            <v>M</v>
          </cell>
          <cell r="C155">
            <v>3127.77</v>
          </cell>
        </row>
        <row r="156">
          <cell r="A156">
            <v>114</v>
          </cell>
          <cell r="B156" t="str">
            <v>M</v>
          </cell>
          <cell r="C156">
            <v>2891.3199999999902</v>
          </cell>
        </row>
        <row r="157">
          <cell r="A157">
            <v>178</v>
          </cell>
          <cell r="B157" t="str">
            <v>M</v>
          </cell>
          <cell r="C157">
            <v>2320.21</v>
          </cell>
        </row>
        <row r="158">
          <cell r="A158">
            <v>176</v>
          </cell>
          <cell r="B158" t="str">
            <v>F</v>
          </cell>
          <cell r="C158">
            <v>2225.54</v>
          </cell>
        </row>
        <row r="159">
          <cell r="A159">
            <v>57</v>
          </cell>
          <cell r="B159" t="str">
            <v>M</v>
          </cell>
          <cell r="C159">
            <v>2802.5999999999899</v>
          </cell>
        </row>
        <row r="160">
          <cell r="A160">
            <v>115</v>
          </cell>
          <cell r="B160" t="str">
            <v>M</v>
          </cell>
          <cell r="C160">
            <v>2760.23</v>
          </cell>
        </row>
        <row r="161">
          <cell r="A161">
            <v>138</v>
          </cell>
          <cell r="B161" t="str">
            <v>F</v>
          </cell>
          <cell r="C161">
            <v>2949.71</v>
          </cell>
        </row>
        <row r="162">
          <cell r="A162">
            <v>92</v>
          </cell>
          <cell r="B162" t="str">
            <v>F</v>
          </cell>
          <cell r="C162">
            <v>2439.3200000000002</v>
          </cell>
        </row>
        <row r="163">
          <cell r="A163">
            <v>180</v>
          </cell>
          <cell r="B163" t="str">
            <v>M</v>
          </cell>
          <cell r="C163">
            <v>2710.77</v>
          </cell>
        </row>
        <row r="164">
          <cell r="A164">
            <v>160</v>
          </cell>
          <cell r="B164" t="str">
            <v>F</v>
          </cell>
          <cell r="C164">
            <v>2700.9699999999898</v>
          </cell>
        </row>
        <row r="165">
          <cell r="A165">
            <v>44</v>
          </cell>
          <cell r="B165" t="str">
            <v>F</v>
          </cell>
          <cell r="C165">
            <v>2003.3999999999901</v>
          </cell>
        </row>
        <row r="166">
          <cell r="A166">
            <v>79</v>
          </cell>
          <cell r="B166" t="str">
            <v>M</v>
          </cell>
          <cell r="C166">
            <v>3197.95999999999</v>
          </cell>
        </row>
        <row r="167">
          <cell r="A167">
            <v>1</v>
          </cell>
          <cell r="B167" t="str">
            <v>M</v>
          </cell>
          <cell r="C167">
            <v>3773.92</v>
          </cell>
        </row>
        <row r="168">
          <cell r="A168">
            <v>46</v>
          </cell>
          <cell r="B168" t="str">
            <v>F</v>
          </cell>
          <cell r="C168">
            <v>3510.3699999999899</v>
          </cell>
        </row>
        <row r="169">
          <cell r="A169">
            <v>72</v>
          </cell>
          <cell r="B169" t="str">
            <v>F</v>
          </cell>
          <cell r="C169">
            <v>2365.24999999999</v>
          </cell>
        </row>
        <row r="170">
          <cell r="A170">
            <v>189</v>
          </cell>
          <cell r="B170" t="str">
            <v>M</v>
          </cell>
          <cell r="C170">
            <v>3063.68</v>
          </cell>
        </row>
        <row r="171">
          <cell r="A171">
            <v>197</v>
          </cell>
          <cell r="B171" t="str">
            <v>F</v>
          </cell>
          <cell r="C171">
            <v>1744.83</v>
          </cell>
        </row>
        <row r="172">
          <cell r="A172">
            <v>176</v>
          </cell>
          <cell r="B172" t="str">
            <v>F</v>
          </cell>
          <cell r="C172">
            <v>2225.54</v>
          </cell>
        </row>
        <row r="173">
          <cell r="A173">
            <v>186</v>
          </cell>
          <cell r="B173" t="str">
            <v>F</v>
          </cell>
          <cell r="C173">
            <v>2509.77</v>
          </cell>
        </row>
        <row r="174">
          <cell r="A174">
            <v>88</v>
          </cell>
          <cell r="B174" t="str">
            <v>F</v>
          </cell>
          <cell r="C174">
            <v>2659.22</v>
          </cell>
        </row>
        <row r="175">
          <cell r="A175">
            <v>36</v>
          </cell>
          <cell r="B175" t="str">
            <v>F</v>
          </cell>
          <cell r="C175">
            <v>2310.81</v>
          </cell>
        </row>
        <row r="176">
          <cell r="A176">
            <v>131</v>
          </cell>
          <cell r="B176" t="str">
            <v>M</v>
          </cell>
          <cell r="C176">
            <v>2850.7</v>
          </cell>
        </row>
        <row r="177">
          <cell r="A177">
            <v>186</v>
          </cell>
          <cell r="B177" t="str">
            <v>F</v>
          </cell>
          <cell r="C177">
            <v>2509.77</v>
          </cell>
        </row>
        <row r="178">
          <cell r="A178">
            <v>59</v>
          </cell>
          <cell r="B178" t="str">
            <v>M</v>
          </cell>
          <cell r="C178">
            <v>2942.33</v>
          </cell>
        </row>
        <row r="179">
          <cell r="A179">
            <v>184</v>
          </cell>
          <cell r="B179" t="str">
            <v>F</v>
          </cell>
          <cell r="C179">
            <v>2442.0100000000002</v>
          </cell>
        </row>
        <row r="180">
          <cell r="A180">
            <v>68</v>
          </cell>
          <cell r="B180" t="str">
            <v>M</v>
          </cell>
          <cell r="C180">
            <v>2286.5299999999902</v>
          </cell>
        </row>
        <row r="181">
          <cell r="A181">
            <v>171</v>
          </cell>
          <cell r="B181" t="str">
            <v>F</v>
          </cell>
          <cell r="C181">
            <v>3485.06</v>
          </cell>
        </row>
        <row r="182">
          <cell r="A182">
            <v>163</v>
          </cell>
          <cell r="B182" t="str">
            <v>F</v>
          </cell>
          <cell r="C182">
            <v>1789.1199999999899</v>
          </cell>
        </row>
        <row r="183">
          <cell r="A183">
            <v>66</v>
          </cell>
          <cell r="B183" t="str">
            <v>M</v>
          </cell>
          <cell r="C183">
            <v>1590.12</v>
          </cell>
        </row>
        <row r="184">
          <cell r="A184">
            <v>152</v>
          </cell>
          <cell r="B184" t="str">
            <v>F</v>
          </cell>
          <cell r="C184">
            <v>3049.8199999999902</v>
          </cell>
        </row>
        <row r="185">
          <cell r="A185">
            <v>87</v>
          </cell>
          <cell r="B185" t="str">
            <v>M</v>
          </cell>
          <cell r="C185">
            <v>3121.9099999999899</v>
          </cell>
        </row>
        <row r="186">
          <cell r="A186">
            <v>129</v>
          </cell>
          <cell r="B186" t="str">
            <v>F</v>
          </cell>
          <cell r="C186">
            <v>3981.5799999999899</v>
          </cell>
        </row>
        <row r="187">
          <cell r="A187">
            <v>45</v>
          </cell>
          <cell r="B187" t="str">
            <v>M</v>
          </cell>
          <cell r="C187">
            <v>3423.77</v>
          </cell>
        </row>
        <row r="188">
          <cell r="A188">
            <v>67</v>
          </cell>
          <cell r="B188" t="str">
            <v>M</v>
          </cell>
          <cell r="C188">
            <v>2962.03</v>
          </cell>
        </row>
        <row r="189">
          <cell r="A189">
            <v>142</v>
          </cell>
          <cell r="B189" t="str">
            <v>F</v>
          </cell>
          <cell r="C189">
            <v>2866.51</v>
          </cell>
        </row>
        <row r="190">
          <cell r="A190">
            <v>116</v>
          </cell>
          <cell r="B190" t="str">
            <v>F</v>
          </cell>
          <cell r="C190">
            <v>3700.99</v>
          </cell>
        </row>
        <row r="191">
          <cell r="A191">
            <v>126</v>
          </cell>
          <cell r="B191" t="str">
            <v>M</v>
          </cell>
          <cell r="C191">
            <v>2676.98</v>
          </cell>
        </row>
        <row r="192">
          <cell r="A192">
            <v>40</v>
          </cell>
          <cell r="B192" t="str">
            <v>F</v>
          </cell>
          <cell r="C192">
            <v>2330.2599999999902</v>
          </cell>
        </row>
        <row r="193">
          <cell r="A193">
            <v>59</v>
          </cell>
          <cell r="B193" t="str">
            <v>M</v>
          </cell>
          <cell r="C193">
            <v>2942.33</v>
          </cell>
        </row>
        <row r="194">
          <cell r="A194">
            <v>93</v>
          </cell>
          <cell r="B194" t="str">
            <v>M</v>
          </cell>
          <cell r="C194">
            <v>2470.89</v>
          </cell>
        </row>
        <row r="195">
          <cell r="A195">
            <v>172</v>
          </cell>
          <cell r="B195" t="str">
            <v>M</v>
          </cell>
          <cell r="C195">
            <v>2363.5100000000002</v>
          </cell>
        </row>
        <row r="196">
          <cell r="A196">
            <v>105</v>
          </cell>
          <cell r="B196" t="str">
            <v>F</v>
          </cell>
          <cell r="C196">
            <v>1868.73</v>
          </cell>
        </row>
        <row r="197">
          <cell r="A197">
            <v>162</v>
          </cell>
          <cell r="B197" t="str">
            <v>M</v>
          </cell>
          <cell r="C197">
            <v>2190.64</v>
          </cell>
        </row>
        <row r="198">
          <cell r="A198">
            <v>68</v>
          </cell>
          <cell r="B198" t="str">
            <v>M</v>
          </cell>
          <cell r="C198">
            <v>2286.5299999999902</v>
          </cell>
        </row>
        <row r="199">
          <cell r="A199">
            <v>8</v>
          </cell>
          <cell r="B199" t="str">
            <v>F</v>
          </cell>
          <cell r="C199">
            <v>1768.5999999999899</v>
          </cell>
        </row>
        <row r="200">
          <cell r="A200">
            <v>49</v>
          </cell>
          <cell r="B200" t="str">
            <v>M</v>
          </cell>
          <cell r="C200">
            <v>2693.59</v>
          </cell>
        </row>
        <row r="201">
          <cell r="A201">
            <v>87</v>
          </cell>
          <cell r="B201" t="str">
            <v>M</v>
          </cell>
          <cell r="C201">
            <v>3121.9099999999899</v>
          </cell>
        </row>
        <row r="202">
          <cell r="A202">
            <v>135</v>
          </cell>
          <cell r="B202" t="str">
            <v>F</v>
          </cell>
          <cell r="C202">
            <v>2277.89</v>
          </cell>
        </row>
        <row r="203">
          <cell r="A203">
            <v>35</v>
          </cell>
          <cell r="B203" t="str">
            <v>M</v>
          </cell>
          <cell r="C203">
            <v>3303.7</v>
          </cell>
        </row>
        <row r="204">
          <cell r="A204">
            <v>136</v>
          </cell>
          <cell r="B204" t="str">
            <v>M</v>
          </cell>
          <cell r="C204">
            <v>2856.3799999999901</v>
          </cell>
        </row>
        <row r="205">
          <cell r="A205">
            <v>70</v>
          </cell>
          <cell r="B205" t="str">
            <v>M</v>
          </cell>
          <cell r="C205">
            <v>2946.5599999999899</v>
          </cell>
        </row>
        <row r="206">
          <cell r="A206">
            <v>144</v>
          </cell>
          <cell r="B206" t="str">
            <v>M</v>
          </cell>
          <cell r="C206">
            <v>2504.1999999999998</v>
          </cell>
        </row>
        <row r="207">
          <cell r="A207">
            <v>26</v>
          </cell>
          <cell r="B207" t="str">
            <v>F</v>
          </cell>
          <cell r="C207">
            <v>2606.6099999999901</v>
          </cell>
        </row>
        <row r="208">
          <cell r="A208">
            <v>145</v>
          </cell>
          <cell r="B208" t="str">
            <v>F</v>
          </cell>
          <cell r="C208">
            <v>2073.5499999999902</v>
          </cell>
        </row>
        <row r="209">
          <cell r="A209">
            <v>38</v>
          </cell>
          <cell r="B209" t="str">
            <v>F</v>
          </cell>
          <cell r="C209">
            <v>2634.7399999999898</v>
          </cell>
        </row>
        <row r="210">
          <cell r="A210">
            <v>41</v>
          </cell>
          <cell r="B210" t="str">
            <v>M</v>
          </cell>
        </row>
        <row r="211">
          <cell r="A211">
            <v>187</v>
          </cell>
          <cell r="B211" t="str">
            <v>M</v>
          </cell>
          <cell r="C211">
            <v>2831.08</v>
          </cell>
        </row>
        <row r="212">
          <cell r="A212">
            <v>23</v>
          </cell>
          <cell r="B212" t="str">
            <v>F</v>
          </cell>
          <cell r="C212">
            <v>2834.16</v>
          </cell>
        </row>
        <row r="213">
          <cell r="A213">
            <v>137</v>
          </cell>
          <cell r="B213" t="str">
            <v>M</v>
          </cell>
          <cell r="C213">
            <v>3001.57</v>
          </cell>
        </row>
        <row r="214">
          <cell r="A214">
            <v>86</v>
          </cell>
          <cell r="B214" t="str">
            <v>M</v>
          </cell>
          <cell r="C214">
            <v>3622.22</v>
          </cell>
        </row>
        <row r="215">
          <cell r="A215">
            <v>68</v>
          </cell>
          <cell r="B215" t="str">
            <v>M</v>
          </cell>
          <cell r="C215">
            <v>2286.5299999999902</v>
          </cell>
        </row>
        <row r="216">
          <cell r="A216">
            <v>184</v>
          </cell>
          <cell r="B216" t="str">
            <v>F</v>
          </cell>
          <cell r="C216">
            <v>2442.0100000000002</v>
          </cell>
        </row>
        <row r="217">
          <cell r="A217">
            <v>11</v>
          </cell>
          <cell r="B217" t="str">
            <v>F</v>
          </cell>
          <cell r="C217">
            <v>2990.45999999999</v>
          </cell>
        </row>
        <row r="218">
          <cell r="A218">
            <v>46</v>
          </cell>
          <cell r="B218" t="str">
            <v>F</v>
          </cell>
          <cell r="C218">
            <v>3510.3699999999899</v>
          </cell>
        </row>
        <row r="219">
          <cell r="A219">
            <v>199</v>
          </cell>
          <cell r="B219" t="str">
            <v>M</v>
          </cell>
          <cell r="C219">
            <v>2795.3799999999901</v>
          </cell>
        </row>
        <row r="220">
          <cell r="A220">
            <v>200</v>
          </cell>
          <cell r="B220" t="str">
            <v>F</v>
          </cell>
          <cell r="C220">
            <v>3156.95</v>
          </cell>
        </row>
        <row r="221">
          <cell r="A221">
            <v>92</v>
          </cell>
          <cell r="B221" t="str">
            <v>F</v>
          </cell>
          <cell r="C221">
            <v>2439.3200000000002</v>
          </cell>
        </row>
        <row r="222">
          <cell r="A222">
            <v>28</v>
          </cell>
          <cell r="B222" t="str">
            <v>F</v>
          </cell>
          <cell r="C222">
            <v>1731.43</v>
          </cell>
        </row>
        <row r="223">
          <cell r="A223">
            <v>18</v>
          </cell>
          <cell r="B223" t="str">
            <v>F</v>
          </cell>
          <cell r="C223">
            <v>3225.02</v>
          </cell>
        </row>
        <row r="224">
          <cell r="A224">
            <v>157</v>
          </cell>
          <cell r="B224" t="str">
            <v>F</v>
          </cell>
          <cell r="C224">
            <v>3052.95</v>
          </cell>
        </row>
        <row r="225">
          <cell r="A225">
            <v>105</v>
          </cell>
          <cell r="B225" t="str">
            <v>F</v>
          </cell>
          <cell r="C225">
            <v>1868.73</v>
          </cell>
        </row>
        <row r="226">
          <cell r="A226">
            <v>151</v>
          </cell>
          <cell r="B226" t="str">
            <v>F</v>
          </cell>
          <cell r="C226">
            <v>4000.7999999999902</v>
          </cell>
        </row>
        <row r="227">
          <cell r="A227">
            <v>23</v>
          </cell>
          <cell r="B227" t="str">
            <v>F</v>
          </cell>
          <cell r="C227">
            <v>2834.16</v>
          </cell>
        </row>
        <row r="228">
          <cell r="A228">
            <v>4</v>
          </cell>
          <cell r="B228" t="str">
            <v>F</v>
          </cell>
          <cell r="C228">
            <v>2970.49999999999</v>
          </cell>
        </row>
        <row r="229">
          <cell r="A229">
            <v>110</v>
          </cell>
          <cell r="B229" t="str">
            <v>M</v>
          </cell>
          <cell r="C229">
            <v>2404.04</v>
          </cell>
        </row>
        <row r="230">
          <cell r="A230">
            <v>155</v>
          </cell>
          <cell r="B230" t="str">
            <v>M</v>
          </cell>
          <cell r="C230">
            <v>2346.25</v>
          </cell>
        </row>
        <row r="231">
          <cell r="A231">
            <v>130</v>
          </cell>
          <cell r="B231" t="str">
            <v>F</v>
          </cell>
          <cell r="C231">
            <v>2503.4299999999998</v>
          </cell>
        </row>
        <row r="232">
          <cell r="A232">
            <v>135</v>
          </cell>
          <cell r="B232" t="str">
            <v>F</v>
          </cell>
          <cell r="C232">
            <v>2277.89</v>
          </cell>
        </row>
        <row r="233">
          <cell r="A233">
            <v>32</v>
          </cell>
          <cell r="B233" t="str">
            <v>M</v>
          </cell>
          <cell r="C233">
            <v>3062.03999999999</v>
          </cell>
        </row>
        <row r="234">
          <cell r="A234">
            <v>95</v>
          </cell>
          <cell r="B234" t="str">
            <v>F</v>
          </cell>
          <cell r="C234">
            <v>2380.98</v>
          </cell>
        </row>
        <row r="235">
          <cell r="A235">
            <v>84</v>
          </cell>
          <cell r="B235" t="str">
            <v>F</v>
          </cell>
          <cell r="C235">
            <v>1766.1699999999901</v>
          </cell>
        </row>
        <row r="236">
          <cell r="A236">
            <v>142</v>
          </cell>
          <cell r="B236" t="str">
            <v>F</v>
          </cell>
          <cell r="C236">
            <v>2866.51</v>
          </cell>
        </row>
        <row r="237">
          <cell r="A237">
            <v>48</v>
          </cell>
          <cell r="B237" t="str">
            <v>M</v>
          </cell>
          <cell r="C237">
            <v>2563.6099999999901</v>
          </cell>
        </row>
        <row r="238">
          <cell r="A238">
            <v>4</v>
          </cell>
          <cell r="B238" t="str">
            <v>F</v>
          </cell>
          <cell r="C238">
            <v>2970.49999999999</v>
          </cell>
        </row>
        <row r="239">
          <cell r="A239">
            <v>123</v>
          </cell>
          <cell r="B239" t="str">
            <v>F</v>
          </cell>
          <cell r="C239">
            <v>2813.95</v>
          </cell>
        </row>
        <row r="240">
          <cell r="A240">
            <v>74</v>
          </cell>
          <cell r="B240" t="str">
            <v>M</v>
          </cell>
          <cell r="C240">
            <v>3371.55</v>
          </cell>
        </row>
        <row r="241">
          <cell r="A241">
            <v>39</v>
          </cell>
          <cell r="B241" t="str">
            <v>M</v>
          </cell>
          <cell r="C241">
            <v>3322.9899999999898</v>
          </cell>
        </row>
        <row r="242">
          <cell r="A242">
            <v>8</v>
          </cell>
          <cell r="C242">
            <v>1768.5999999999899</v>
          </cell>
        </row>
        <row r="243">
          <cell r="A243">
            <v>143</v>
          </cell>
          <cell r="B243" t="str">
            <v>M</v>
          </cell>
          <cell r="C243">
            <v>2571.33</v>
          </cell>
        </row>
        <row r="244">
          <cell r="A244">
            <v>15</v>
          </cell>
          <cell r="B244" t="str">
            <v>F</v>
          </cell>
          <cell r="C244">
            <v>1793.51999999999</v>
          </cell>
        </row>
        <row r="245">
          <cell r="A245">
            <v>120</v>
          </cell>
          <cell r="B245" t="str">
            <v>F</v>
          </cell>
          <cell r="C245">
            <v>2565.61</v>
          </cell>
        </row>
        <row r="246">
          <cell r="A246">
            <v>173</v>
          </cell>
          <cell r="B246" t="str">
            <v>M</v>
          </cell>
          <cell r="C246">
            <v>3127.77</v>
          </cell>
        </row>
        <row r="247">
          <cell r="A247">
            <v>155</v>
          </cell>
          <cell r="B247" t="str">
            <v>M</v>
          </cell>
          <cell r="C247">
            <v>2346.25</v>
          </cell>
        </row>
        <row r="248">
          <cell r="A248">
            <v>89</v>
          </cell>
          <cell r="B248" t="str">
            <v>F</v>
          </cell>
          <cell r="C248">
            <v>3800.56</v>
          </cell>
        </row>
        <row r="249">
          <cell r="A249">
            <v>80</v>
          </cell>
          <cell r="B249" t="str">
            <v>F</v>
          </cell>
          <cell r="C249">
            <v>3459.09</v>
          </cell>
        </row>
        <row r="250">
          <cell r="A250">
            <v>101</v>
          </cell>
          <cell r="B250" t="str">
            <v>M</v>
          </cell>
          <cell r="C250">
            <v>2561.19</v>
          </cell>
        </row>
        <row r="251">
          <cell r="A251">
            <v>133</v>
          </cell>
          <cell r="B251" t="str">
            <v>F</v>
          </cell>
          <cell r="C251">
            <v>2821.9199999999901</v>
          </cell>
        </row>
        <row r="252">
          <cell r="A252">
            <v>175</v>
          </cell>
          <cell r="B252" t="str">
            <v>F</v>
          </cell>
          <cell r="C252">
            <v>2284.36</v>
          </cell>
        </row>
        <row r="253">
          <cell r="A253">
            <v>5</v>
          </cell>
          <cell r="B253" t="str">
            <v>F</v>
          </cell>
          <cell r="C253">
            <v>2727.48</v>
          </cell>
        </row>
        <row r="254">
          <cell r="A254">
            <v>57</v>
          </cell>
          <cell r="B254" t="str">
            <v>M</v>
          </cell>
          <cell r="C254">
            <v>2802.5999999999899</v>
          </cell>
        </row>
        <row r="255">
          <cell r="A255">
            <v>145</v>
          </cell>
          <cell r="B255" t="str">
            <v>F</v>
          </cell>
          <cell r="C255">
            <v>2073.5499999999902</v>
          </cell>
        </row>
        <row r="256">
          <cell r="A256">
            <v>159</v>
          </cell>
          <cell r="B256" t="str">
            <v>M</v>
          </cell>
          <cell r="C256">
            <v>1764.94</v>
          </cell>
        </row>
        <row r="257">
          <cell r="A257">
            <v>62</v>
          </cell>
          <cell r="B257" t="str">
            <v>F</v>
          </cell>
          <cell r="C257">
            <v>2151.78999999999</v>
          </cell>
        </row>
        <row r="258">
          <cell r="A258">
            <v>114</v>
          </cell>
          <cell r="B258" t="str">
            <v>M</v>
          </cell>
          <cell r="C258">
            <v>2891.3199999999902</v>
          </cell>
        </row>
        <row r="259">
          <cell r="A259">
            <v>173</v>
          </cell>
          <cell r="B259" t="str">
            <v>M</v>
          </cell>
          <cell r="C259">
            <v>3127.77</v>
          </cell>
        </row>
        <row r="260">
          <cell r="A260">
            <v>104</v>
          </cell>
          <cell r="B260" t="str">
            <v>F</v>
          </cell>
          <cell r="C260">
            <v>3273.06</v>
          </cell>
        </row>
        <row r="261">
          <cell r="A261">
            <v>132</v>
          </cell>
          <cell r="B261" t="str">
            <v>M</v>
          </cell>
          <cell r="C261">
            <v>3104.14</v>
          </cell>
        </row>
        <row r="262">
          <cell r="A262">
            <v>36</v>
          </cell>
          <cell r="B262" t="str">
            <v>F</v>
          </cell>
          <cell r="C262">
            <v>2310.81</v>
          </cell>
        </row>
        <row r="263">
          <cell r="A263">
            <v>60</v>
          </cell>
          <cell r="B263" t="str">
            <v>M</v>
          </cell>
          <cell r="C263">
            <v>1042.27</v>
          </cell>
        </row>
        <row r="264">
          <cell r="A264">
            <v>142</v>
          </cell>
          <cell r="B264" t="str">
            <v>F</v>
          </cell>
          <cell r="C264">
            <v>2866.51</v>
          </cell>
        </row>
        <row r="265">
          <cell r="A265">
            <v>193</v>
          </cell>
          <cell r="B265" t="str">
            <v>M</v>
          </cell>
          <cell r="C265">
            <v>2547.62</v>
          </cell>
        </row>
        <row r="266">
          <cell r="A266">
            <v>8</v>
          </cell>
          <cell r="B266" t="str">
            <v>F</v>
          </cell>
          <cell r="C266">
            <v>1768.5999999999899</v>
          </cell>
        </row>
        <row r="267">
          <cell r="A267">
            <v>8</v>
          </cell>
          <cell r="B267" t="str">
            <v>F</v>
          </cell>
          <cell r="C267">
            <v>1768.5999999999899</v>
          </cell>
        </row>
        <row r="268">
          <cell r="A268">
            <v>28</v>
          </cell>
          <cell r="B268" t="str">
            <v>F</v>
          </cell>
          <cell r="C268">
            <v>1731.43</v>
          </cell>
        </row>
        <row r="269">
          <cell r="A269">
            <v>59</v>
          </cell>
          <cell r="B269" t="str">
            <v>M</v>
          </cell>
          <cell r="C269">
            <v>2942.33</v>
          </cell>
        </row>
        <row r="270">
          <cell r="A270">
            <v>68</v>
          </cell>
          <cell r="B270" t="str">
            <v>M</v>
          </cell>
          <cell r="C270">
            <v>2286.5299999999902</v>
          </cell>
        </row>
        <row r="271">
          <cell r="A271">
            <v>104</v>
          </cell>
          <cell r="B271" t="str">
            <v>F</v>
          </cell>
          <cell r="C271">
            <v>3273.06</v>
          </cell>
        </row>
        <row r="272">
          <cell r="A272">
            <v>148</v>
          </cell>
          <cell r="B272" t="str">
            <v>M</v>
          </cell>
          <cell r="C272">
            <v>2738.99</v>
          </cell>
        </row>
        <row r="273">
          <cell r="A273">
            <v>71</v>
          </cell>
          <cell r="B273" t="str">
            <v>M</v>
          </cell>
          <cell r="C273">
            <v>3426.6699999999901</v>
          </cell>
        </row>
        <row r="274">
          <cell r="A274">
            <v>159</v>
          </cell>
          <cell r="B274" t="str">
            <v>M</v>
          </cell>
          <cell r="C274">
            <v>1764.94</v>
          </cell>
        </row>
        <row r="275">
          <cell r="A275">
            <v>137</v>
          </cell>
          <cell r="B275" t="str">
            <v>M</v>
          </cell>
          <cell r="C275">
            <v>3001.57</v>
          </cell>
        </row>
        <row r="276">
          <cell r="A276">
            <v>9</v>
          </cell>
          <cell r="B276" t="str">
            <v>M</v>
          </cell>
          <cell r="C276">
            <v>2771.7</v>
          </cell>
        </row>
        <row r="277">
          <cell r="A277">
            <v>104</v>
          </cell>
          <cell r="B277" t="str">
            <v>F</v>
          </cell>
          <cell r="C277">
            <v>3273.06</v>
          </cell>
        </row>
        <row r="278">
          <cell r="A278">
            <v>120</v>
          </cell>
          <cell r="B278" t="str">
            <v>F</v>
          </cell>
          <cell r="C278">
            <v>2565.61</v>
          </cell>
        </row>
        <row r="279">
          <cell r="A279">
            <v>108</v>
          </cell>
          <cell r="B279" t="str">
            <v>F</v>
          </cell>
          <cell r="C279">
            <v>3114.84</v>
          </cell>
        </row>
        <row r="280">
          <cell r="A280">
            <v>8</v>
          </cell>
          <cell r="B280" t="str">
            <v>F</v>
          </cell>
          <cell r="C280">
            <v>1768.5999999999899</v>
          </cell>
        </row>
        <row r="281">
          <cell r="A281">
            <v>39</v>
          </cell>
          <cell r="B281" t="str">
            <v>M</v>
          </cell>
          <cell r="C281">
            <v>3322.9899999999898</v>
          </cell>
        </row>
        <row r="282">
          <cell r="A282">
            <v>68</v>
          </cell>
          <cell r="B282" t="str">
            <v>M</v>
          </cell>
        </row>
        <row r="283">
          <cell r="A283">
            <v>76</v>
          </cell>
          <cell r="B283" t="str">
            <v>F</v>
          </cell>
          <cell r="C283">
            <v>2110.5</v>
          </cell>
        </row>
        <row r="284">
          <cell r="A284">
            <v>28</v>
          </cell>
          <cell r="B284" t="str">
            <v>F</v>
          </cell>
          <cell r="C284">
            <v>1731.43</v>
          </cell>
        </row>
        <row r="285">
          <cell r="A285">
            <v>65</v>
          </cell>
          <cell r="B285" t="str">
            <v>F</v>
          </cell>
          <cell r="C285">
            <v>2807.0899999999901</v>
          </cell>
        </row>
        <row r="286">
          <cell r="A286">
            <v>89</v>
          </cell>
          <cell r="B286" t="str">
            <v>F</v>
          </cell>
          <cell r="C286">
            <v>3800.56</v>
          </cell>
        </row>
        <row r="287">
          <cell r="A287">
            <v>60</v>
          </cell>
          <cell r="B287" t="str">
            <v>M</v>
          </cell>
          <cell r="C287">
            <v>1042.27</v>
          </cell>
        </row>
        <row r="288">
          <cell r="A288">
            <v>25</v>
          </cell>
          <cell r="B288" t="str">
            <v>M</v>
          </cell>
          <cell r="C288">
            <v>1963.25</v>
          </cell>
        </row>
        <row r="289">
          <cell r="A289">
            <v>51</v>
          </cell>
          <cell r="B289" t="str">
            <v>M</v>
          </cell>
          <cell r="C289">
            <v>3918.9199999999901</v>
          </cell>
        </row>
        <row r="290">
          <cell r="A290">
            <v>27</v>
          </cell>
          <cell r="B290" t="str">
            <v>M</v>
          </cell>
          <cell r="C290">
            <v>3029.97999999999</v>
          </cell>
        </row>
        <row r="291">
          <cell r="A291">
            <v>57</v>
          </cell>
          <cell r="B291" t="str">
            <v>M</v>
          </cell>
          <cell r="C291">
            <v>2802.5999999999899</v>
          </cell>
        </row>
        <row r="292">
          <cell r="A292">
            <v>78</v>
          </cell>
          <cell r="B292" t="str">
            <v>M</v>
          </cell>
          <cell r="C292">
            <v>3396.95</v>
          </cell>
        </row>
        <row r="293">
          <cell r="A293">
            <v>74</v>
          </cell>
          <cell r="B293" t="str">
            <v>M</v>
          </cell>
          <cell r="C293">
            <v>3371.55</v>
          </cell>
        </row>
        <row r="294">
          <cell r="A294">
            <v>16</v>
          </cell>
          <cell r="B294" t="str">
            <v>F</v>
          </cell>
          <cell r="C294">
            <v>3561.98</v>
          </cell>
        </row>
        <row r="295">
          <cell r="A295">
            <v>130</v>
          </cell>
          <cell r="B295" t="str">
            <v>F</v>
          </cell>
          <cell r="C295">
            <v>2503.4299999999998</v>
          </cell>
        </row>
        <row r="296">
          <cell r="A296">
            <v>7</v>
          </cell>
          <cell r="B296" t="str">
            <v>F</v>
          </cell>
          <cell r="C296">
            <v>2981.51999999999</v>
          </cell>
        </row>
        <row r="297">
          <cell r="A297">
            <v>96</v>
          </cell>
          <cell r="B297" t="str">
            <v>F</v>
          </cell>
          <cell r="C297">
            <v>2070.72999999999</v>
          </cell>
        </row>
        <row r="298">
          <cell r="A298">
            <v>91</v>
          </cell>
          <cell r="B298" t="str">
            <v>M</v>
          </cell>
          <cell r="C298">
            <v>3648.07</v>
          </cell>
        </row>
        <row r="299">
          <cell r="A299">
            <v>97</v>
          </cell>
          <cell r="B299" t="str">
            <v>M</v>
          </cell>
          <cell r="C299">
            <v>2931.14</v>
          </cell>
        </row>
        <row r="300">
          <cell r="A300">
            <v>9</v>
          </cell>
          <cell r="B300" t="str">
            <v>M</v>
          </cell>
          <cell r="C300">
            <v>2771.7</v>
          </cell>
        </row>
        <row r="301">
          <cell r="A301">
            <v>165</v>
          </cell>
          <cell r="B301" t="str">
            <v>F</v>
          </cell>
          <cell r="C301">
            <v>2562.04</v>
          </cell>
        </row>
        <row r="302">
          <cell r="A302">
            <v>99</v>
          </cell>
          <cell r="B302" t="str">
            <v>M</v>
          </cell>
          <cell r="C302">
            <v>2845.08</v>
          </cell>
        </row>
        <row r="303">
          <cell r="A303">
            <v>51</v>
          </cell>
          <cell r="B303" t="str">
            <v>M</v>
          </cell>
          <cell r="C303">
            <v>3918.9199999999901</v>
          </cell>
        </row>
        <row r="304">
          <cell r="A304">
            <v>79</v>
          </cell>
          <cell r="B304" t="str">
            <v>M</v>
          </cell>
          <cell r="C304">
            <v>3197.95999999999</v>
          </cell>
        </row>
        <row r="305">
          <cell r="A305">
            <v>21</v>
          </cell>
          <cell r="B305" t="str">
            <v>M</v>
          </cell>
          <cell r="C305">
            <v>2891.08</v>
          </cell>
        </row>
        <row r="306">
          <cell r="A306">
            <v>53</v>
          </cell>
          <cell r="B306" t="str">
            <v>F</v>
          </cell>
          <cell r="C306">
            <v>2456.64</v>
          </cell>
        </row>
        <row r="307">
          <cell r="A307">
            <v>78</v>
          </cell>
          <cell r="B307" t="str">
            <v>M</v>
          </cell>
          <cell r="C307">
            <v>3396.95</v>
          </cell>
        </row>
        <row r="308">
          <cell r="A308">
            <v>132</v>
          </cell>
          <cell r="B308" t="str">
            <v>M</v>
          </cell>
          <cell r="C308">
            <v>3104.14</v>
          </cell>
        </row>
        <row r="309">
          <cell r="A309">
            <v>199</v>
          </cell>
          <cell r="B309" t="str">
            <v>M</v>
          </cell>
          <cell r="C309">
            <v>2795.3799999999901</v>
          </cell>
        </row>
        <row r="310">
          <cell r="A310">
            <v>103</v>
          </cell>
          <cell r="B310" t="str">
            <v>M</v>
          </cell>
          <cell r="C310">
            <v>2155.51999999999</v>
          </cell>
        </row>
        <row r="311">
          <cell r="A311">
            <v>126</v>
          </cell>
          <cell r="B311" t="str">
            <v>M</v>
          </cell>
          <cell r="C311">
            <v>2676.98</v>
          </cell>
        </row>
        <row r="312">
          <cell r="A312">
            <v>199</v>
          </cell>
          <cell r="B312" t="str">
            <v>M</v>
          </cell>
          <cell r="C312">
            <v>2795.3799999999901</v>
          </cell>
        </row>
        <row r="313">
          <cell r="A313">
            <v>122</v>
          </cell>
          <cell r="B313" t="str">
            <v>F</v>
          </cell>
          <cell r="C313">
            <v>2615.06</v>
          </cell>
        </row>
        <row r="314">
          <cell r="A314">
            <v>185</v>
          </cell>
          <cell r="B314" t="str">
            <v>M</v>
          </cell>
          <cell r="C314">
            <v>2395.81</v>
          </cell>
        </row>
        <row r="315">
          <cell r="A315">
            <v>6</v>
          </cell>
          <cell r="B315" t="str">
            <v>M</v>
          </cell>
          <cell r="C315">
            <v>2272.54</v>
          </cell>
        </row>
        <row r="316">
          <cell r="A316">
            <v>106</v>
          </cell>
          <cell r="B316" t="str">
            <v>M</v>
          </cell>
          <cell r="C316">
            <v>2859.99999999999</v>
          </cell>
        </row>
        <row r="317">
          <cell r="A317">
            <v>134</v>
          </cell>
          <cell r="B317" t="str">
            <v>F</v>
          </cell>
          <cell r="C317">
            <v>3404.45999999999</v>
          </cell>
        </row>
        <row r="318">
          <cell r="A318">
            <v>196</v>
          </cell>
          <cell r="B318" t="str">
            <v>M</v>
          </cell>
          <cell r="C318">
            <v>2714.1099999999901</v>
          </cell>
        </row>
        <row r="319">
          <cell r="A319">
            <v>170</v>
          </cell>
          <cell r="B319" t="str">
            <v>F</v>
          </cell>
          <cell r="C319">
            <v>2340.7799999999902</v>
          </cell>
        </row>
        <row r="320">
          <cell r="A320">
            <v>14</v>
          </cell>
          <cell r="B320" t="str">
            <v>M</v>
          </cell>
          <cell r="C320">
            <v>2710.45999999999</v>
          </cell>
        </row>
        <row r="321">
          <cell r="A321">
            <v>9</v>
          </cell>
          <cell r="B321" t="str">
            <v>M</v>
          </cell>
          <cell r="C321">
            <v>2771.7</v>
          </cell>
        </row>
        <row r="322">
          <cell r="A322">
            <v>144</v>
          </cell>
          <cell r="B322" t="str">
            <v>M</v>
          </cell>
          <cell r="C322">
            <v>2504.1999999999998</v>
          </cell>
        </row>
        <row r="323">
          <cell r="A323">
            <v>167</v>
          </cell>
          <cell r="B323" t="str">
            <v>F</v>
          </cell>
          <cell r="C323">
            <v>2609.11</v>
          </cell>
        </row>
        <row r="324">
          <cell r="A324">
            <v>184</v>
          </cell>
          <cell r="B324" t="str">
            <v>F</v>
          </cell>
          <cell r="C324">
            <v>2442.0100000000002</v>
          </cell>
        </row>
        <row r="325">
          <cell r="A325">
            <v>141</v>
          </cell>
          <cell r="B325" t="str">
            <v>F</v>
          </cell>
          <cell r="C325">
            <v>2888.96</v>
          </cell>
        </row>
        <row r="326">
          <cell r="A326">
            <v>150</v>
          </cell>
          <cell r="B326" t="str">
            <v>F</v>
          </cell>
          <cell r="C326">
            <v>1820.95</v>
          </cell>
        </row>
        <row r="327">
          <cell r="A327">
            <v>43</v>
          </cell>
          <cell r="B327" t="str">
            <v>F</v>
          </cell>
          <cell r="C327">
            <v>2667.38</v>
          </cell>
        </row>
        <row r="328">
          <cell r="A328">
            <v>116</v>
          </cell>
          <cell r="B328" t="str">
            <v>F</v>
          </cell>
          <cell r="C328">
            <v>3700.99</v>
          </cell>
        </row>
        <row r="329">
          <cell r="A329">
            <v>196</v>
          </cell>
          <cell r="B329" t="str">
            <v>M</v>
          </cell>
          <cell r="C329">
            <v>2714.1099999999901</v>
          </cell>
        </row>
        <row r="330">
          <cell r="A330">
            <v>51</v>
          </cell>
          <cell r="B330" t="str">
            <v>M</v>
          </cell>
          <cell r="C330">
            <v>3918.9199999999901</v>
          </cell>
        </row>
        <row r="331">
          <cell r="A331">
            <v>123</v>
          </cell>
          <cell r="B331" t="str">
            <v>F</v>
          </cell>
          <cell r="C331">
            <v>2813.95</v>
          </cell>
        </row>
        <row r="332">
          <cell r="A332">
            <v>26</v>
          </cell>
          <cell r="B332" t="str">
            <v>F</v>
          </cell>
          <cell r="C332">
            <v>2606.6099999999901</v>
          </cell>
        </row>
        <row r="333">
          <cell r="A333">
            <v>170</v>
          </cell>
          <cell r="B333" t="str">
            <v>F</v>
          </cell>
          <cell r="C333">
            <v>2340.7799999999902</v>
          </cell>
        </row>
        <row r="334">
          <cell r="A334">
            <v>171</v>
          </cell>
          <cell r="B334" t="str">
            <v>F</v>
          </cell>
          <cell r="C334">
            <v>3485.06</v>
          </cell>
        </row>
        <row r="335">
          <cell r="A335">
            <v>156</v>
          </cell>
          <cell r="B335" t="str">
            <v>M</v>
          </cell>
          <cell r="C335">
            <v>2314.1499999999901</v>
          </cell>
        </row>
        <row r="336">
          <cell r="A336">
            <v>26</v>
          </cell>
          <cell r="B336" t="str">
            <v>F</v>
          </cell>
          <cell r="C336">
            <v>2606.6099999999901</v>
          </cell>
        </row>
        <row r="337">
          <cell r="A337">
            <v>15</v>
          </cell>
          <cell r="B337" t="str">
            <v>F</v>
          </cell>
          <cell r="C337">
            <v>1793.51999999999</v>
          </cell>
        </row>
        <row r="338">
          <cell r="A338">
            <v>185</v>
          </cell>
          <cell r="B338" t="str">
            <v>M</v>
          </cell>
          <cell r="C338">
            <v>2395.81</v>
          </cell>
        </row>
        <row r="339">
          <cell r="A339">
            <v>76</v>
          </cell>
          <cell r="B339" t="str">
            <v>F</v>
          </cell>
          <cell r="C339">
            <v>2110.5</v>
          </cell>
        </row>
        <row r="340">
          <cell r="A340">
            <v>90</v>
          </cell>
          <cell r="B340" t="str">
            <v>F</v>
          </cell>
          <cell r="C340">
            <v>3210.29</v>
          </cell>
        </row>
        <row r="341">
          <cell r="A341">
            <v>113</v>
          </cell>
          <cell r="B341" t="str">
            <v>F</v>
          </cell>
          <cell r="C341">
            <v>2622.93</v>
          </cell>
        </row>
        <row r="342">
          <cell r="A342">
            <v>127</v>
          </cell>
          <cell r="B342" t="str">
            <v>M</v>
          </cell>
          <cell r="C342">
            <v>2404.2599999999902</v>
          </cell>
        </row>
        <row r="343">
          <cell r="A343">
            <v>176</v>
          </cell>
          <cell r="B343" t="str">
            <v>F</v>
          </cell>
          <cell r="C343">
            <v>2225.54</v>
          </cell>
        </row>
        <row r="344">
          <cell r="A344">
            <v>148</v>
          </cell>
          <cell r="B344" t="str">
            <v>M</v>
          </cell>
          <cell r="C344">
            <v>2738.99</v>
          </cell>
        </row>
        <row r="345">
          <cell r="A345">
            <v>47</v>
          </cell>
          <cell r="B345" t="str">
            <v>F</v>
          </cell>
          <cell r="C345">
            <v>1836.15</v>
          </cell>
        </row>
        <row r="346">
          <cell r="A346">
            <v>78</v>
          </cell>
          <cell r="B346" t="str">
            <v>M</v>
          </cell>
          <cell r="C346">
            <v>3396.95</v>
          </cell>
        </row>
        <row r="347">
          <cell r="A347">
            <v>11</v>
          </cell>
          <cell r="B347" t="str">
            <v>F</v>
          </cell>
          <cell r="C347">
            <v>2990.45999999999</v>
          </cell>
        </row>
        <row r="348">
          <cell r="A348">
            <v>5</v>
          </cell>
          <cell r="B348" t="str">
            <v>F</v>
          </cell>
          <cell r="C348">
            <v>2727.48</v>
          </cell>
        </row>
        <row r="349">
          <cell r="A349">
            <v>169</v>
          </cell>
          <cell r="B349" t="str">
            <v>M</v>
          </cell>
          <cell r="C349">
            <v>2720.42</v>
          </cell>
        </row>
        <row r="350">
          <cell r="A350">
            <v>147</v>
          </cell>
          <cell r="B350" t="str">
            <v>M</v>
          </cell>
          <cell r="C350">
            <v>3101.0099999999902</v>
          </cell>
        </row>
        <row r="351">
          <cell r="A351">
            <v>167</v>
          </cell>
          <cell r="B351" t="str">
            <v>F</v>
          </cell>
          <cell r="C351">
            <v>2609.11</v>
          </cell>
        </row>
        <row r="352">
          <cell r="A352">
            <v>22</v>
          </cell>
          <cell r="B352" t="str">
            <v>F</v>
          </cell>
          <cell r="C352">
            <v>3533.5299999999902</v>
          </cell>
        </row>
        <row r="353">
          <cell r="A353">
            <v>135</v>
          </cell>
          <cell r="B353" t="str">
            <v>F</v>
          </cell>
          <cell r="C353">
            <v>2277.89</v>
          </cell>
        </row>
        <row r="354">
          <cell r="A354">
            <v>155</v>
          </cell>
          <cell r="B354" t="str">
            <v>M</v>
          </cell>
          <cell r="C354">
            <v>2346.25</v>
          </cell>
        </row>
        <row r="355">
          <cell r="A355">
            <v>168</v>
          </cell>
          <cell r="B355" t="str">
            <v>F</v>
          </cell>
          <cell r="C355">
            <v>2785.79</v>
          </cell>
        </row>
        <row r="356">
          <cell r="A356">
            <v>197</v>
          </cell>
          <cell r="B356" t="str">
            <v>F</v>
          </cell>
          <cell r="C356">
            <v>1744.83</v>
          </cell>
        </row>
        <row r="357">
          <cell r="A357">
            <v>90</v>
          </cell>
          <cell r="B357" t="str">
            <v>F</v>
          </cell>
          <cell r="C357">
            <v>3210.29</v>
          </cell>
        </row>
        <row r="358">
          <cell r="A358">
            <v>112</v>
          </cell>
          <cell r="B358" t="str">
            <v>F</v>
          </cell>
          <cell r="C358">
            <v>2059.8399999999901</v>
          </cell>
        </row>
        <row r="359">
          <cell r="A359">
            <v>197</v>
          </cell>
          <cell r="B359" t="str">
            <v>F</v>
          </cell>
          <cell r="C359">
            <v>1744.83</v>
          </cell>
        </row>
        <row r="360">
          <cell r="A360">
            <v>14</v>
          </cell>
          <cell r="B360" t="str">
            <v>M</v>
          </cell>
          <cell r="C360">
            <v>2710.45999999999</v>
          </cell>
        </row>
        <row r="361">
          <cell r="A361">
            <v>49</v>
          </cell>
          <cell r="B361" t="str">
            <v>M</v>
          </cell>
          <cell r="C361">
            <v>2693.59</v>
          </cell>
        </row>
        <row r="362">
          <cell r="A362">
            <v>34</v>
          </cell>
          <cell r="B362" t="str">
            <v>F</v>
          </cell>
          <cell r="C362">
            <v>2657.8899999999899</v>
          </cell>
        </row>
        <row r="363">
          <cell r="A363">
            <v>103</v>
          </cell>
          <cell r="B363" t="str">
            <v>M</v>
          </cell>
          <cell r="C363">
            <v>2155.51999999999</v>
          </cell>
        </row>
        <row r="364">
          <cell r="A364">
            <v>145</v>
          </cell>
          <cell r="B364" t="str">
            <v>F</v>
          </cell>
          <cell r="C364">
            <v>2073.5499999999902</v>
          </cell>
        </row>
        <row r="365">
          <cell r="A365">
            <v>21</v>
          </cell>
          <cell r="B365" t="str">
            <v>M</v>
          </cell>
          <cell r="C365">
            <v>2891.08</v>
          </cell>
        </row>
        <row r="366">
          <cell r="A366">
            <v>183</v>
          </cell>
          <cell r="B366" t="str">
            <v>M</v>
          </cell>
          <cell r="C366">
            <v>2236.1199999999899</v>
          </cell>
        </row>
        <row r="367">
          <cell r="A367">
            <v>47</v>
          </cell>
          <cell r="B367" t="str">
            <v>F</v>
          </cell>
          <cell r="C367">
            <v>1836.15</v>
          </cell>
        </row>
        <row r="368">
          <cell r="A368">
            <v>99</v>
          </cell>
          <cell r="B368" t="str">
            <v>M</v>
          </cell>
          <cell r="C368">
            <v>2845.08</v>
          </cell>
        </row>
        <row r="369">
          <cell r="A369">
            <v>83</v>
          </cell>
          <cell r="B369" t="str">
            <v>M</v>
          </cell>
          <cell r="C369">
            <v>2399.3200000000002</v>
          </cell>
        </row>
        <row r="370">
          <cell r="A370">
            <v>128</v>
          </cell>
          <cell r="B370" t="str">
            <v>M</v>
          </cell>
          <cell r="C370">
            <v>2183.25</v>
          </cell>
        </row>
        <row r="371">
          <cell r="A371">
            <v>33</v>
          </cell>
          <cell r="B371" t="str">
            <v>F</v>
          </cell>
          <cell r="C371">
            <v>2041.21999999999</v>
          </cell>
        </row>
        <row r="372">
          <cell r="A372">
            <v>50</v>
          </cell>
          <cell r="B372" t="str">
            <v>F</v>
          </cell>
          <cell r="C372">
            <v>2266.8799999999901</v>
          </cell>
        </row>
        <row r="373">
          <cell r="A373">
            <v>90</v>
          </cell>
          <cell r="B373" t="str">
            <v>F</v>
          </cell>
          <cell r="C373">
            <v>3210.29</v>
          </cell>
        </row>
        <row r="374">
          <cell r="A374">
            <v>81</v>
          </cell>
          <cell r="B374" t="str">
            <v>M</v>
          </cell>
          <cell r="C374">
            <v>2735.3999999999901</v>
          </cell>
        </row>
        <row r="375">
          <cell r="A375">
            <v>109</v>
          </cell>
          <cell r="B375" t="str">
            <v>M</v>
          </cell>
          <cell r="C375">
            <v>3385.06</v>
          </cell>
        </row>
        <row r="376">
          <cell r="A376">
            <v>29</v>
          </cell>
          <cell r="B376" t="str">
            <v>F</v>
          </cell>
          <cell r="C376">
            <v>3063.5699999999902</v>
          </cell>
        </row>
        <row r="377">
          <cell r="A377">
            <v>56</v>
          </cell>
          <cell r="B377" t="str">
            <v>F</v>
          </cell>
          <cell r="C377">
            <v>2542.1099999999901</v>
          </cell>
        </row>
        <row r="378">
          <cell r="A378">
            <v>109</v>
          </cell>
          <cell r="B378" t="str">
            <v>M</v>
          </cell>
          <cell r="C378">
            <v>3385.06</v>
          </cell>
        </row>
        <row r="379">
          <cell r="A379">
            <v>151</v>
          </cell>
          <cell r="B379" t="str">
            <v>F</v>
          </cell>
          <cell r="C379">
            <v>4000.7999999999902</v>
          </cell>
        </row>
        <row r="380">
          <cell r="A380">
            <v>182</v>
          </cell>
          <cell r="B380" t="str">
            <v>M</v>
          </cell>
          <cell r="C380">
            <v>2271.7600000000002</v>
          </cell>
        </row>
        <row r="381">
          <cell r="A381">
            <v>144</v>
          </cell>
          <cell r="B381" t="str">
            <v>M</v>
          </cell>
          <cell r="C381">
            <v>2504.1999999999998</v>
          </cell>
        </row>
        <row r="382">
          <cell r="A382">
            <v>28</v>
          </cell>
          <cell r="B382" t="str">
            <v>F</v>
          </cell>
          <cell r="C382">
            <v>1731.43</v>
          </cell>
        </row>
        <row r="383">
          <cell r="A383">
            <v>193</v>
          </cell>
          <cell r="B383" t="str">
            <v>M</v>
          </cell>
          <cell r="C383">
            <v>2547.62</v>
          </cell>
        </row>
        <row r="384">
          <cell r="A384">
            <v>176</v>
          </cell>
          <cell r="B384" t="str">
            <v>F</v>
          </cell>
          <cell r="C384">
            <v>2225.54</v>
          </cell>
        </row>
        <row r="385">
          <cell r="A385">
            <v>155</v>
          </cell>
          <cell r="B385" t="str">
            <v>M</v>
          </cell>
          <cell r="C385">
            <v>2346.25</v>
          </cell>
        </row>
        <row r="386">
          <cell r="A386">
            <v>19</v>
          </cell>
          <cell r="B386" t="str">
            <v>M</v>
          </cell>
          <cell r="C386">
            <v>1747.4299999999901</v>
          </cell>
        </row>
        <row r="387">
          <cell r="A387">
            <v>165</v>
          </cell>
          <cell r="B387" t="str">
            <v>F</v>
          </cell>
          <cell r="C387">
            <v>2562.04</v>
          </cell>
        </row>
        <row r="388">
          <cell r="A388">
            <v>9</v>
          </cell>
          <cell r="B388" t="str">
            <v>M</v>
          </cell>
          <cell r="C388">
            <v>2771.7</v>
          </cell>
        </row>
        <row r="389">
          <cell r="A389">
            <v>77</v>
          </cell>
          <cell r="B389" t="str">
            <v>M</v>
          </cell>
          <cell r="C389">
            <v>2285.7599999999902</v>
          </cell>
        </row>
        <row r="390">
          <cell r="A390">
            <v>177</v>
          </cell>
          <cell r="B390" t="str">
            <v>F</v>
          </cell>
          <cell r="C390">
            <v>2497.4499999999898</v>
          </cell>
        </row>
        <row r="391">
          <cell r="A391">
            <v>85</v>
          </cell>
          <cell r="B391" t="str">
            <v>F</v>
          </cell>
          <cell r="C391">
            <v>1652.82</v>
          </cell>
        </row>
        <row r="392">
          <cell r="A392">
            <v>196</v>
          </cell>
          <cell r="B392" t="str">
            <v>M</v>
          </cell>
          <cell r="C392">
            <v>2714.1099999999901</v>
          </cell>
        </row>
        <row r="393">
          <cell r="A393">
            <v>140</v>
          </cell>
          <cell r="B393" t="str">
            <v>F</v>
          </cell>
          <cell r="C393">
            <v>1907.5999999999899</v>
          </cell>
        </row>
        <row r="394">
          <cell r="A394">
            <v>76</v>
          </cell>
          <cell r="B394" t="str">
            <v>F</v>
          </cell>
          <cell r="C394">
            <v>2110.5</v>
          </cell>
        </row>
        <row r="395">
          <cell r="A395">
            <v>114</v>
          </cell>
          <cell r="B395" t="str">
            <v>M</v>
          </cell>
          <cell r="C395">
            <v>2891.3199999999902</v>
          </cell>
        </row>
        <row r="396">
          <cell r="A396">
            <v>26</v>
          </cell>
          <cell r="B396" t="str">
            <v>F</v>
          </cell>
          <cell r="C396">
            <v>2606.6099999999901</v>
          </cell>
        </row>
        <row r="397">
          <cell r="A397">
            <v>52</v>
          </cell>
          <cell r="B397" t="str">
            <v>M</v>
          </cell>
          <cell r="C397">
            <v>3124.69</v>
          </cell>
        </row>
        <row r="398">
          <cell r="A398">
            <v>190</v>
          </cell>
          <cell r="B398" t="str">
            <v>F</v>
          </cell>
          <cell r="C398">
            <v>3084.26999999999</v>
          </cell>
        </row>
        <row r="399">
          <cell r="A399">
            <v>51</v>
          </cell>
          <cell r="B399" t="str">
            <v>M</v>
          </cell>
          <cell r="C399">
            <v>3918.9199999999901</v>
          </cell>
        </row>
        <row r="400">
          <cell r="A400">
            <v>157</v>
          </cell>
          <cell r="B400" t="str">
            <v>F</v>
          </cell>
          <cell r="C400">
            <v>3052.95</v>
          </cell>
        </row>
        <row r="401">
          <cell r="A401">
            <v>144</v>
          </cell>
          <cell r="B401" t="str">
            <v>M</v>
          </cell>
          <cell r="C401">
            <v>2504.1999999999998</v>
          </cell>
        </row>
        <row r="402">
          <cell r="A402">
            <v>144</v>
          </cell>
          <cell r="B402" t="str">
            <v>M</v>
          </cell>
          <cell r="C402">
            <v>2504.1999999999998</v>
          </cell>
        </row>
        <row r="403">
          <cell r="A403">
            <v>43</v>
          </cell>
          <cell r="B403" t="str">
            <v>F</v>
          </cell>
          <cell r="C403">
            <v>2667.38</v>
          </cell>
        </row>
        <row r="404">
          <cell r="A404">
            <v>108</v>
          </cell>
          <cell r="B404" t="str">
            <v>F</v>
          </cell>
          <cell r="C404">
            <v>3114.84</v>
          </cell>
        </row>
        <row r="405">
          <cell r="A405">
            <v>134</v>
          </cell>
          <cell r="B405" t="str">
            <v>F</v>
          </cell>
          <cell r="C405">
            <v>3404.45999999999</v>
          </cell>
        </row>
        <row r="406">
          <cell r="A406">
            <v>26</v>
          </cell>
          <cell r="B406" t="str">
            <v>F</v>
          </cell>
          <cell r="C406">
            <v>2606.6099999999901</v>
          </cell>
        </row>
        <row r="407">
          <cell r="A407">
            <v>92</v>
          </cell>
          <cell r="B407" t="str">
            <v>F</v>
          </cell>
          <cell r="C407">
            <v>2439.3200000000002</v>
          </cell>
        </row>
        <row r="408">
          <cell r="A408">
            <v>56</v>
          </cell>
          <cell r="B408" t="str">
            <v>F</v>
          </cell>
          <cell r="C408">
            <v>2542.1099999999901</v>
          </cell>
        </row>
        <row r="409">
          <cell r="A409">
            <v>59</v>
          </cell>
          <cell r="B409" t="str">
            <v>M</v>
          </cell>
          <cell r="C409">
            <v>2942.33</v>
          </cell>
        </row>
        <row r="410">
          <cell r="A410">
            <v>139</v>
          </cell>
          <cell r="B410" t="str">
            <v>F</v>
          </cell>
          <cell r="C410">
            <v>1577.97</v>
          </cell>
        </row>
        <row r="411">
          <cell r="A411">
            <v>127</v>
          </cell>
          <cell r="B411" t="str">
            <v>M</v>
          </cell>
          <cell r="C411">
            <v>2404.2599999999902</v>
          </cell>
        </row>
        <row r="412">
          <cell r="A412">
            <v>120</v>
          </cell>
          <cell r="B412" t="str">
            <v>F</v>
          </cell>
          <cell r="C412">
            <v>2565.61</v>
          </cell>
        </row>
        <row r="413">
          <cell r="A413">
            <v>137</v>
          </cell>
          <cell r="B413" t="str">
            <v>M</v>
          </cell>
          <cell r="C413">
            <v>3001.57</v>
          </cell>
        </row>
        <row r="414">
          <cell r="A414">
            <v>114</v>
          </cell>
          <cell r="B414" t="str">
            <v>M</v>
          </cell>
          <cell r="C414">
            <v>2891.3199999999902</v>
          </cell>
        </row>
        <row r="415">
          <cell r="A415">
            <v>4</v>
          </cell>
          <cell r="B415" t="str">
            <v>F</v>
          </cell>
          <cell r="C415">
            <v>2970.49999999999</v>
          </cell>
        </row>
        <row r="416">
          <cell r="A416">
            <v>10</v>
          </cell>
          <cell r="B416" t="str">
            <v>M</v>
          </cell>
          <cell r="C416">
            <v>1183</v>
          </cell>
        </row>
        <row r="417">
          <cell r="A417">
            <v>7</v>
          </cell>
          <cell r="B417" t="str">
            <v>F</v>
          </cell>
          <cell r="C417">
            <v>2981.51999999999</v>
          </cell>
        </row>
        <row r="418">
          <cell r="A418">
            <v>84</v>
          </cell>
          <cell r="B418" t="str">
            <v>F</v>
          </cell>
          <cell r="C418">
            <v>1766.1699999999901</v>
          </cell>
        </row>
        <row r="419">
          <cell r="A419">
            <v>179</v>
          </cell>
          <cell r="B419" t="str">
            <v>M</v>
          </cell>
          <cell r="C419">
            <v>2800.08</v>
          </cell>
        </row>
        <row r="420">
          <cell r="A420">
            <v>184</v>
          </cell>
          <cell r="B420" t="str">
            <v>F</v>
          </cell>
          <cell r="C420">
            <v>2442.0100000000002</v>
          </cell>
        </row>
        <row r="421">
          <cell r="A421">
            <v>50</v>
          </cell>
          <cell r="B421" t="str">
            <v>F</v>
          </cell>
          <cell r="C421">
            <v>2266.8799999999901</v>
          </cell>
        </row>
        <row r="422">
          <cell r="A422">
            <v>73</v>
          </cell>
          <cell r="B422" t="str">
            <v>M</v>
          </cell>
          <cell r="C422">
            <v>2067.75</v>
          </cell>
        </row>
        <row r="423">
          <cell r="A423">
            <v>150</v>
          </cell>
          <cell r="B423" t="str">
            <v>F</v>
          </cell>
          <cell r="C423">
            <v>1820.95</v>
          </cell>
        </row>
        <row r="424">
          <cell r="A424">
            <v>139</v>
          </cell>
          <cell r="B424" t="str">
            <v>F</v>
          </cell>
          <cell r="C424">
            <v>1577.97</v>
          </cell>
        </row>
        <row r="425">
          <cell r="A425">
            <v>97</v>
          </cell>
          <cell r="B425" t="str">
            <v>M</v>
          </cell>
          <cell r="C425">
            <v>2931.14</v>
          </cell>
        </row>
        <row r="426">
          <cell r="A426">
            <v>168</v>
          </cell>
          <cell r="B426" t="str">
            <v>F</v>
          </cell>
          <cell r="C426">
            <v>2785.79</v>
          </cell>
        </row>
        <row r="427">
          <cell r="A427">
            <v>110</v>
          </cell>
          <cell r="B427" t="str">
            <v>M</v>
          </cell>
          <cell r="C427">
            <v>2404.04</v>
          </cell>
        </row>
        <row r="428">
          <cell r="A428">
            <v>48</v>
          </cell>
          <cell r="B428" t="str">
            <v>M</v>
          </cell>
          <cell r="C428">
            <v>2563.6099999999901</v>
          </cell>
        </row>
        <row r="429">
          <cell r="A429">
            <v>173</v>
          </cell>
          <cell r="B429" t="str">
            <v>M</v>
          </cell>
          <cell r="C429">
            <v>3127.77</v>
          </cell>
        </row>
        <row r="430">
          <cell r="A430">
            <v>197</v>
          </cell>
          <cell r="B430" t="str">
            <v>F</v>
          </cell>
          <cell r="C430">
            <v>1744.83</v>
          </cell>
        </row>
        <row r="431">
          <cell r="A431">
            <v>160</v>
          </cell>
          <cell r="B431" t="str">
            <v>F</v>
          </cell>
          <cell r="C431">
            <v>2700.9699999999898</v>
          </cell>
        </row>
        <row r="432">
          <cell r="A432">
            <v>34</v>
          </cell>
          <cell r="B432" t="str">
            <v>F</v>
          </cell>
          <cell r="C432">
            <v>2657.8899999999899</v>
          </cell>
        </row>
        <row r="433">
          <cell r="A433">
            <v>83</v>
          </cell>
          <cell r="B433" t="str">
            <v>M</v>
          </cell>
          <cell r="C433">
            <v>2399.3200000000002</v>
          </cell>
        </row>
        <row r="434">
          <cell r="A434">
            <v>25</v>
          </cell>
          <cell r="B434" t="str">
            <v>M</v>
          </cell>
          <cell r="C434">
            <v>1963.25</v>
          </cell>
        </row>
        <row r="435">
          <cell r="A435">
            <v>139</v>
          </cell>
          <cell r="B435" t="str">
            <v>F</v>
          </cell>
          <cell r="C435">
            <v>1577.97</v>
          </cell>
        </row>
        <row r="436">
          <cell r="A436">
            <v>151</v>
          </cell>
          <cell r="B436" t="str">
            <v>F</v>
          </cell>
          <cell r="C436">
            <v>4000.7999999999902</v>
          </cell>
        </row>
        <row r="437">
          <cell r="A437">
            <v>142</v>
          </cell>
          <cell r="B437" t="str">
            <v>F</v>
          </cell>
          <cell r="C437">
            <v>2866.51</v>
          </cell>
        </row>
        <row r="438">
          <cell r="A438">
            <v>145</v>
          </cell>
          <cell r="B438" t="str">
            <v>F</v>
          </cell>
          <cell r="C438">
            <v>2073.5499999999902</v>
          </cell>
        </row>
        <row r="439">
          <cell r="A439">
            <v>134</v>
          </cell>
          <cell r="B439" t="str">
            <v>F</v>
          </cell>
          <cell r="C439">
            <v>3404.45999999999</v>
          </cell>
        </row>
        <row r="440">
          <cell r="A440">
            <v>83</v>
          </cell>
          <cell r="B440" t="str">
            <v>M</v>
          </cell>
          <cell r="C440">
            <v>2399.3200000000002</v>
          </cell>
        </row>
        <row r="441">
          <cell r="A441">
            <v>74</v>
          </cell>
          <cell r="B441" t="str">
            <v>M</v>
          </cell>
          <cell r="C441">
            <v>3371.55</v>
          </cell>
        </row>
        <row r="442">
          <cell r="A442">
            <v>188</v>
          </cell>
          <cell r="B442" t="str">
            <v>F</v>
          </cell>
          <cell r="C442">
            <v>2797.5499999999902</v>
          </cell>
        </row>
        <row r="443">
          <cell r="A443">
            <v>145</v>
          </cell>
          <cell r="B443" t="str">
            <v>F</v>
          </cell>
          <cell r="C443">
            <v>2073.5499999999902</v>
          </cell>
        </row>
        <row r="444">
          <cell r="A444">
            <v>14</v>
          </cell>
          <cell r="B444" t="str">
            <v>M</v>
          </cell>
          <cell r="C444">
            <v>2710.45999999999</v>
          </cell>
        </row>
        <row r="445">
          <cell r="A445">
            <v>150</v>
          </cell>
          <cell r="B445" t="str">
            <v>F</v>
          </cell>
          <cell r="C445">
            <v>1820.95</v>
          </cell>
        </row>
        <row r="446">
          <cell r="A446">
            <v>21</v>
          </cell>
          <cell r="B446" t="str">
            <v>M</v>
          </cell>
          <cell r="C446">
            <v>2891.08</v>
          </cell>
        </row>
        <row r="447">
          <cell r="A447">
            <v>141</v>
          </cell>
          <cell r="B447" t="str">
            <v>F</v>
          </cell>
          <cell r="C447">
            <v>2888.96</v>
          </cell>
        </row>
        <row r="448">
          <cell r="A448">
            <v>29</v>
          </cell>
          <cell r="B448" t="str">
            <v>F</v>
          </cell>
          <cell r="C448">
            <v>3063.5699999999902</v>
          </cell>
        </row>
        <row r="449">
          <cell r="A449">
            <v>190</v>
          </cell>
          <cell r="B449" t="str">
            <v>F</v>
          </cell>
          <cell r="C449">
            <v>3084.26999999999</v>
          </cell>
        </row>
        <row r="450">
          <cell r="A450">
            <v>101</v>
          </cell>
          <cell r="B450" t="str">
            <v>M</v>
          </cell>
          <cell r="C450">
            <v>2561.19</v>
          </cell>
        </row>
        <row r="451">
          <cell r="A451">
            <v>191</v>
          </cell>
          <cell r="B451" t="str">
            <v>F</v>
          </cell>
          <cell r="C451">
            <v>2873.94</v>
          </cell>
        </row>
        <row r="452">
          <cell r="A452">
            <v>162</v>
          </cell>
          <cell r="B452" t="str">
            <v>M</v>
          </cell>
          <cell r="C452">
            <v>2190.64</v>
          </cell>
        </row>
        <row r="453">
          <cell r="A453">
            <v>6</v>
          </cell>
          <cell r="B453" t="str">
            <v>M</v>
          </cell>
          <cell r="C453">
            <v>2272.54</v>
          </cell>
        </row>
        <row r="454">
          <cell r="A454">
            <v>55</v>
          </cell>
          <cell r="B454" t="str">
            <v>M</v>
          </cell>
          <cell r="C454">
            <v>2500.6099999999901</v>
          </cell>
        </row>
        <row r="455">
          <cell r="A455">
            <v>48</v>
          </cell>
          <cell r="B455" t="str">
            <v>M</v>
          </cell>
          <cell r="C455">
            <v>2563.6099999999901</v>
          </cell>
        </row>
        <row r="456">
          <cell r="A456">
            <v>108</v>
          </cell>
          <cell r="B456" t="str">
            <v>F</v>
          </cell>
          <cell r="C456">
            <v>3114.84</v>
          </cell>
        </row>
        <row r="457">
          <cell r="A457">
            <v>141</v>
          </cell>
          <cell r="B457" t="str">
            <v>F</v>
          </cell>
          <cell r="C457">
            <v>2888.96</v>
          </cell>
        </row>
        <row r="458">
          <cell r="A458">
            <v>134</v>
          </cell>
          <cell r="B458" t="str">
            <v>F</v>
          </cell>
          <cell r="C458">
            <v>3404.45999999999</v>
          </cell>
        </row>
        <row r="459">
          <cell r="A459">
            <v>112</v>
          </cell>
          <cell r="B459" t="str">
            <v>F</v>
          </cell>
          <cell r="C459">
            <v>2059.8399999999901</v>
          </cell>
        </row>
        <row r="460">
          <cell r="A460">
            <v>184</v>
          </cell>
          <cell r="B460" t="str">
            <v>F</v>
          </cell>
          <cell r="C460">
            <v>2442.0100000000002</v>
          </cell>
        </row>
        <row r="461">
          <cell r="A461">
            <v>119</v>
          </cell>
          <cell r="B461" t="str">
            <v>M</v>
          </cell>
          <cell r="C461">
            <v>2612.5</v>
          </cell>
        </row>
        <row r="462">
          <cell r="A462">
            <v>173</v>
          </cell>
          <cell r="B462" t="str">
            <v>M</v>
          </cell>
          <cell r="C462">
            <v>3127.77</v>
          </cell>
        </row>
        <row r="463">
          <cell r="A463">
            <v>68</v>
          </cell>
          <cell r="B463" t="str">
            <v>M</v>
          </cell>
          <cell r="C463">
            <v>2286.5299999999902</v>
          </cell>
        </row>
        <row r="464">
          <cell r="A464">
            <v>112</v>
          </cell>
          <cell r="B464" t="str">
            <v>F</v>
          </cell>
          <cell r="C464">
            <v>2059.8399999999901</v>
          </cell>
        </row>
        <row r="465">
          <cell r="A465">
            <v>65</v>
          </cell>
          <cell r="B465" t="str">
            <v>F</v>
          </cell>
          <cell r="C465">
            <v>2807.0899999999901</v>
          </cell>
        </row>
        <row r="466">
          <cell r="A466">
            <v>20</v>
          </cell>
          <cell r="B466" t="str">
            <v>F</v>
          </cell>
          <cell r="C466">
            <v>3080.13</v>
          </cell>
        </row>
        <row r="467">
          <cell r="A467">
            <v>121</v>
          </cell>
          <cell r="B467" t="str">
            <v>F</v>
          </cell>
          <cell r="C467">
            <v>2061.75</v>
          </cell>
        </row>
        <row r="468">
          <cell r="A468">
            <v>33</v>
          </cell>
          <cell r="B468" t="str">
            <v>F</v>
          </cell>
          <cell r="C468">
            <v>2041.21999999999</v>
          </cell>
        </row>
        <row r="469">
          <cell r="A469">
            <v>190</v>
          </cell>
          <cell r="B469" t="str">
            <v>F</v>
          </cell>
          <cell r="C469">
            <v>3084.26999999999</v>
          </cell>
        </row>
        <row r="470">
          <cell r="A470">
            <v>192</v>
          </cell>
          <cell r="B470" t="str">
            <v>M</v>
          </cell>
          <cell r="C470">
            <v>2044.01999999999</v>
          </cell>
        </row>
        <row r="471">
          <cell r="A471">
            <v>5</v>
          </cell>
          <cell r="B471" t="str">
            <v>F</v>
          </cell>
          <cell r="C471">
            <v>2727.48</v>
          </cell>
        </row>
        <row r="472">
          <cell r="A472">
            <v>158</v>
          </cell>
          <cell r="B472" t="str">
            <v>M</v>
          </cell>
          <cell r="C472">
            <v>3177.49</v>
          </cell>
        </row>
        <row r="473">
          <cell r="A473">
            <v>185</v>
          </cell>
          <cell r="B473" t="str">
            <v>M</v>
          </cell>
          <cell r="C473">
            <v>2395.81</v>
          </cell>
        </row>
        <row r="474">
          <cell r="A474">
            <v>39</v>
          </cell>
          <cell r="B474" t="str">
            <v>M</v>
          </cell>
          <cell r="C474">
            <v>3322.9899999999898</v>
          </cell>
        </row>
        <row r="475">
          <cell r="A475">
            <v>107</v>
          </cell>
          <cell r="B475" t="str">
            <v>M</v>
          </cell>
          <cell r="C475">
            <v>3859.93</v>
          </cell>
        </row>
        <row r="476">
          <cell r="A476">
            <v>141</v>
          </cell>
          <cell r="B476" t="str">
            <v>F</v>
          </cell>
          <cell r="C476">
            <v>2888.96</v>
          </cell>
        </row>
        <row r="477">
          <cell r="A477">
            <v>102</v>
          </cell>
          <cell r="B477" t="str">
            <v>F</v>
          </cell>
          <cell r="C477">
            <v>3813.69</v>
          </cell>
        </row>
        <row r="478">
          <cell r="A478">
            <v>78</v>
          </cell>
          <cell r="B478" t="str">
            <v>M</v>
          </cell>
          <cell r="C478">
            <v>3396.95</v>
          </cell>
        </row>
        <row r="479">
          <cell r="A479">
            <v>116</v>
          </cell>
          <cell r="B479" t="str">
            <v>F</v>
          </cell>
          <cell r="C479">
            <v>3700.99</v>
          </cell>
        </row>
        <row r="480">
          <cell r="A480">
            <v>51</v>
          </cell>
          <cell r="B480" t="str">
            <v>M</v>
          </cell>
          <cell r="C480">
            <v>3918.9199999999901</v>
          </cell>
        </row>
        <row r="481">
          <cell r="A481">
            <v>111</v>
          </cell>
          <cell r="B481" t="str">
            <v>F</v>
          </cell>
          <cell r="C481">
            <v>1920.94999999999</v>
          </cell>
        </row>
        <row r="482">
          <cell r="A482">
            <v>85</v>
          </cell>
          <cell r="B482" t="str">
            <v>F</v>
          </cell>
          <cell r="C482">
            <v>1652.82</v>
          </cell>
        </row>
        <row r="483">
          <cell r="A483">
            <v>89</v>
          </cell>
          <cell r="B483" t="str">
            <v>F</v>
          </cell>
          <cell r="C483">
            <v>3800.56</v>
          </cell>
        </row>
        <row r="484">
          <cell r="A484">
            <v>48</v>
          </cell>
          <cell r="B484" t="str">
            <v>M</v>
          </cell>
          <cell r="C484">
            <v>2563.6099999999901</v>
          </cell>
        </row>
        <row r="485">
          <cell r="A485">
            <v>168</v>
          </cell>
          <cell r="B485" t="str">
            <v>F</v>
          </cell>
          <cell r="C485">
            <v>2785.79</v>
          </cell>
        </row>
        <row r="486">
          <cell r="A486">
            <v>153</v>
          </cell>
          <cell r="B486" t="str">
            <v>M</v>
          </cell>
          <cell r="C486">
            <v>2648.3899999999899</v>
          </cell>
        </row>
        <row r="487">
          <cell r="A487">
            <v>123</v>
          </cell>
          <cell r="B487" t="str">
            <v>F</v>
          </cell>
          <cell r="C487">
            <v>2813.95</v>
          </cell>
        </row>
        <row r="488">
          <cell r="A488">
            <v>161</v>
          </cell>
          <cell r="B488" t="str">
            <v>M</v>
          </cell>
          <cell r="C488">
            <v>2630.04</v>
          </cell>
        </row>
        <row r="489">
          <cell r="A489">
            <v>79</v>
          </cell>
          <cell r="B489" t="str">
            <v>M</v>
          </cell>
          <cell r="C489">
            <v>3197.95999999999</v>
          </cell>
        </row>
        <row r="490">
          <cell r="A490">
            <v>92</v>
          </cell>
          <cell r="B490" t="str">
            <v>F</v>
          </cell>
          <cell r="C490">
            <v>2439.3200000000002</v>
          </cell>
        </row>
        <row r="491">
          <cell r="A491">
            <v>179</v>
          </cell>
          <cell r="B491" t="str">
            <v>M</v>
          </cell>
          <cell r="C491">
            <v>2800.08</v>
          </cell>
        </row>
        <row r="492">
          <cell r="A492">
            <v>146</v>
          </cell>
          <cell r="B492" t="str">
            <v>F</v>
          </cell>
          <cell r="C492">
            <v>2817.9299999999898</v>
          </cell>
        </row>
        <row r="493">
          <cell r="A493">
            <v>133</v>
          </cell>
          <cell r="B493" t="str">
            <v>F</v>
          </cell>
          <cell r="C493">
            <v>2821.9199999999901</v>
          </cell>
        </row>
        <row r="494">
          <cell r="A494">
            <v>60</v>
          </cell>
          <cell r="B494" t="str">
            <v>M</v>
          </cell>
          <cell r="C494">
            <v>1042.27</v>
          </cell>
        </row>
        <row r="495">
          <cell r="A495">
            <v>53</v>
          </cell>
          <cell r="B495" t="str">
            <v>F</v>
          </cell>
          <cell r="C495">
            <v>2456.64</v>
          </cell>
        </row>
        <row r="496">
          <cell r="A496">
            <v>38</v>
          </cell>
          <cell r="B496" t="str">
            <v>F</v>
          </cell>
          <cell r="C496">
            <v>2634.7399999999898</v>
          </cell>
        </row>
        <row r="497">
          <cell r="A497">
            <v>123</v>
          </cell>
          <cell r="B497" t="str">
            <v>F</v>
          </cell>
          <cell r="C497">
            <v>2813.95</v>
          </cell>
        </row>
        <row r="498">
          <cell r="A498">
            <v>61</v>
          </cell>
          <cell r="B498" t="str">
            <v>F</v>
          </cell>
          <cell r="C498">
            <v>2928.83</v>
          </cell>
        </row>
        <row r="499">
          <cell r="A499">
            <v>170</v>
          </cell>
          <cell r="B499" t="str">
            <v>F</v>
          </cell>
          <cell r="C499">
            <v>2340.7799999999902</v>
          </cell>
        </row>
        <row r="500">
          <cell r="A500">
            <v>125</v>
          </cell>
          <cell r="B500" t="str">
            <v>M</v>
          </cell>
          <cell r="C500">
            <v>2689.59</v>
          </cell>
        </row>
        <row r="501">
          <cell r="A501">
            <v>151</v>
          </cell>
          <cell r="B501" t="str">
            <v>F</v>
          </cell>
          <cell r="C501">
            <v>4000.7999999999902</v>
          </cell>
        </row>
        <row r="502">
          <cell r="A502">
            <v>175</v>
          </cell>
          <cell r="B502" t="str">
            <v>F</v>
          </cell>
          <cell r="C502">
            <v>2284.36</v>
          </cell>
        </row>
        <row r="503">
          <cell r="A503">
            <v>31</v>
          </cell>
          <cell r="B503" t="str">
            <v>F</v>
          </cell>
          <cell r="C503">
            <v>3095.33</v>
          </cell>
        </row>
        <row r="504">
          <cell r="A504">
            <v>87</v>
          </cell>
          <cell r="B504" t="str">
            <v>M</v>
          </cell>
          <cell r="C504">
            <v>3121.9099999999899</v>
          </cell>
        </row>
        <row r="505">
          <cell r="A505">
            <v>15</v>
          </cell>
          <cell r="B505" t="str">
            <v>F</v>
          </cell>
          <cell r="C505">
            <v>1793.51999999999</v>
          </cell>
        </row>
        <row r="506">
          <cell r="A506">
            <v>24</v>
          </cell>
          <cell r="B506" t="str">
            <v>F</v>
          </cell>
          <cell r="C506">
            <v>2885.92</v>
          </cell>
        </row>
        <row r="507">
          <cell r="A507">
            <v>170</v>
          </cell>
          <cell r="B507" t="str">
            <v>F</v>
          </cell>
          <cell r="C507">
            <v>2340.7799999999902</v>
          </cell>
        </row>
        <row r="508">
          <cell r="A508">
            <v>1</v>
          </cell>
          <cell r="B508" t="str">
            <v>M</v>
          </cell>
          <cell r="C508">
            <v>3773.92</v>
          </cell>
        </row>
        <row r="509">
          <cell r="A509">
            <v>101</v>
          </cell>
          <cell r="B509" t="str">
            <v>M</v>
          </cell>
          <cell r="C509">
            <v>2561.19</v>
          </cell>
        </row>
        <row r="510">
          <cell r="A510">
            <v>149</v>
          </cell>
          <cell r="B510" t="str">
            <v>F</v>
          </cell>
          <cell r="C510">
            <v>2594.5699999999902</v>
          </cell>
        </row>
        <row r="511">
          <cell r="A511">
            <v>158</v>
          </cell>
          <cell r="B511" t="str">
            <v>M</v>
          </cell>
          <cell r="C511">
            <v>3177.49</v>
          </cell>
        </row>
        <row r="512">
          <cell r="A512">
            <v>62</v>
          </cell>
          <cell r="B512" t="str">
            <v>F</v>
          </cell>
          <cell r="C512">
            <v>2151.78999999999</v>
          </cell>
        </row>
        <row r="513">
          <cell r="A513">
            <v>133</v>
          </cell>
          <cell r="B513" t="str">
            <v>F</v>
          </cell>
          <cell r="C513">
            <v>2821.9199999999901</v>
          </cell>
        </row>
        <row r="514">
          <cell r="A514">
            <v>183</v>
          </cell>
          <cell r="B514" t="str">
            <v>M</v>
          </cell>
          <cell r="C514">
            <v>2236.1199999999899</v>
          </cell>
        </row>
        <row r="515">
          <cell r="A515">
            <v>21</v>
          </cell>
          <cell r="B515" t="str">
            <v>M</v>
          </cell>
          <cell r="C515">
            <v>2891.08</v>
          </cell>
        </row>
        <row r="516">
          <cell r="A516">
            <v>84</v>
          </cell>
          <cell r="B516" t="str">
            <v>F</v>
          </cell>
          <cell r="C516">
            <v>1766.1699999999901</v>
          </cell>
        </row>
        <row r="517">
          <cell r="A517">
            <v>30</v>
          </cell>
          <cell r="B517" t="str">
            <v>F</v>
          </cell>
          <cell r="C517">
            <v>1444.25999999999</v>
          </cell>
        </row>
        <row r="518">
          <cell r="A518">
            <v>139</v>
          </cell>
          <cell r="B518" t="str">
            <v>F</v>
          </cell>
          <cell r="C518">
            <v>1577.97</v>
          </cell>
        </row>
        <row r="519">
          <cell r="A519">
            <v>51</v>
          </cell>
          <cell r="B519" t="str">
            <v>M</v>
          </cell>
          <cell r="C519">
            <v>3918.9199999999901</v>
          </cell>
        </row>
        <row r="520">
          <cell r="A520">
            <v>72</v>
          </cell>
          <cell r="B520" t="str">
            <v>F</v>
          </cell>
          <cell r="C520">
            <v>2365.24999999999</v>
          </cell>
        </row>
        <row r="521">
          <cell r="A521">
            <v>63</v>
          </cell>
          <cell r="B521" t="str">
            <v>M</v>
          </cell>
          <cell r="C521">
            <v>2982.45</v>
          </cell>
        </row>
        <row r="522">
          <cell r="A522">
            <v>158</v>
          </cell>
          <cell r="B522" t="str">
            <v>M</v>
          </cell>
          <cell r="C522">
            <v>3177.49</v>
          </cell>
        </row>
        <row r="523">
          <cell r="A523">
            <v>140</v>
          </cell>
          <cell r="B523" t="str">
            <v>F</v>
          </cell>
          <cell r="C523">
            <v>1907.5999999999899</v>
          </cell>
        </row>
        <row r="524">
          <cell r="A524">
            <v>103</v>
          </cell>
          <cell r="B524" t="str">
            <v>M</v>
          </cell>
          <cell r="C524">
            <v>2155.51999999999</v>
          </cell>
        </row>
        <row r="525">
          <cell r="A525">
            <v>27</v>
          </cell>
          <cell r="B525" t="str">
            <v>M</v>
          </cell>
          <cell r="C525">
            <v>3029.97999999999</v>
          </cell>
        </row>
        <row r="526">
          <cell r="A526">
            <v>183</v>
          </cell>
          <cell r="B526" t="str">
            <v>M</v>
          </cell>
          <cell r="C526">
            <v>2236.1199999999899</v>
          </cell>
        </row>
        <row r="527">
          <cell r="A527">
            <v>76</v>
          </cell>
          <cell r="B527" t="str">
            <v>F</v>
          </cell>
          <cell r="C527">
            <v>2110.5</v>
          </cell>
        </row>
        <row r="528">
          <cell r="A528">
            <v>24</v>
          </cell>
          <cell r="B528" t="str">
            <v>F</v>
          </cell>
          <cell r="C528">
            <v>2885.92</v>
          </cell>
        </row>
        <row r="529">
          <cell r="A529">
            <v>29</v>
          </cell>
          <cell r="B529" t="str">
            <v>F</v>
          </cell>
          <cell r="C529">
            <v>3063.5699999999902</v>
          </cell>
        </row>
        <row r="530">
          <cell r="A530">
            <v>33</v>
          </cell>
          <cell r="B530" t="str">
            <v>F</v>
          </cell>
          <cell r="C530">
            <v>2041.21999999999</v>
          </cell>
        </row>
        <row r="531">
          <cell r="A531">
            <v>143</v>
          </cell>
          <cell r="B531" t="str">
            <v>M</v>
          </cell>
          <cell r="C531">
            <v>2571.33</v>
          </cell>
        </row>
        <row r="532">
          <cell r="A532">
            <v>47</v>
          </cell>
          <cell r="B532" t="str">
            <v>F</v>
          </cell>
          <cell r="C532">
            <v>1836.15</v>
          </cell>
        </row>
        <row r="533">
          <cell r="A533">
            <v>30</v>
          </cell>
          <cell r="B533" t="str">
            <v>F</v>
          </cell>
          <cell r="C533">
            <v>1444.25999999999</v>
          </cell>
        </row>
        <row r="534">
          <cell r="A534">
            <v>85</v>
          </cell>
          <cell r="B534" t="str">
            <v>F</v>
          </cell>
          <cell r="C534">
            <v>1652.82</v>
          </cell>
        </row>
        <row r="535">
          <cell r="A535">
            <v>72</v>
          </cell>
          <cell r="B535" t="str">
            <v>F</v>
          </cell>
          <cell r="C535">
            <v>2365.24999999999</v>
          </cell>
        </row>
        <row r="536">
          <cell r="A536">
            <v>178</v>
          </cell>
          <cell r="B536" t="str">
            <v>M</v>
          </cell>
          <cell r="C536">
            <v>2320.21</v>
          </cell>
        </row>
        <row r="537">
          <cell r="A537">
            <v>1</v>
          </cell>
          <cell r="B537" t="str">
            <v>M</v>
          </cell>
          <cell r="C537">
            <v>3773.92</v>
          </cell>
        </row>
        <row r="538">
          <cell r="A538">
            <v>125</v>
          </cell>
          <cell r="B538" t="str">
            <v>M</v>
          </cell>
          <cell r="C538">
            <v>2689.59</v>
          </cell>
        </row>
        <row r="539">
          <cell r="A539">
            <v>198</v>
          </cell>
          <cell r="B539" t="str">
            <v>M</v>
          </cell>
          <cell r="C539">
            <v>2726.7799999999902</v>
          </cell>
        </row>
        <row r="540">
          <cell r="A540">
            <v>84</v>
          </cell>
          <cell r="B540" t="str">
            <v>F</v>
          </cell>
          <cell r="C540">
            <v>1766.1699999999901</v>
          </cell>
        </row>
        <row r="541">
          <cell r="A541">
            <v>14</v>
          </cell>
          <cell r="B541" t="str">
            <v>M</v>
          </cell>
          <cell r="C541">
            <v>2710.45999999999</v>
          </cell>
        </row>
        <row r="542">
          <cell r="A542">
            <v>108</v>
          </cell>
          <cell r="B542" t="str">
            <v>F</v>
          </cell>
          <cell r="C542">
            <v>3114.84</v>
          </cell>
        </row>
        <row r="543">
          <cell r="A543">
            <v>184</v>
          </cell>
          <cell r="B543" t="str">
            <v>F</v>
          </cell>
          <cell r="C543">
            <v>2442.0100000000002</v>
          </cell>
        </row>
        <row r="544">
          <cell r="A544">
            <v>59</v>
          </cell>
          <cell r="B544" t="str">
            <v>M</v>
          </cell>
          <cell r="C544">
            <v>2942.33</v>
          </cell>
        </row>
        <row r="545">
          <cell r="A545">
            <v>188</v>
          </cell>
          <cell r="B545" t="str">
            <v>F</v>
          </cell>
          <cell r="C545">
            <v>2797.5499999999902</v>
          </cell>
        </row>
        <row r="546">
          <cell r="A546">
            <v>52</v>
          </cell>
          <cell r="B546" t="str">
            <v>M</v>
          </cell>
          <cell r="C546">
            <v>3124.69</v>
          </cell>
        </row>
        <row r="547">
          <cell r="A547">
            <v>9</v>
          </cell>
          <cell r="B547" t="str">
            <v>M</v>
          </cell>
          <cell r="C547">
            <v>2771.7</v>
          </cell>
        </row>
        <row r="548">
          <cell r="A548">
            <v>68</v>
          </cell>
          <cell r="B548" t="str">
            <v>M</v>
          </cell>
          <cell r="C548">
            <v>2286.5299999999902</v>
          </cell>
        </row>
        <row r="549">
          <cell r="A549">
            <v>130</v>
          </cell>
          <cell r="B549" t="str">
            <v>F</v>
          </cell>
          <cell r="C549">
            <v>2503.4299999999998</v>
          </cell>
        </row>
        <row r="550">
          <cell r="A550">
            <v>186</v>
          </cell>
          <cell r="B550" t="str">
            <v>F</v>
          </cell>
          <cell r="C550">
            <v>2509.77</v>
          </cell>
        </row>
        <row r="551">
          <cell r="A551">
            <v>28</v>
          </cell>
          <cell r="B551" t="str">
            <v>F</v>
          </cell>
          <cell r="C551">
            <v>1731.43</v>
          </cell>
        </row>
        <row r="552">
          <cell r="A552">
            <v>97</v>
          </cell>
          <cell r="B552" t="str">
            <v>M</v>
          </cell>
          <cell r="C552">
            <v>2931.14</v>
          </cell>
        </row>
        <row r="553">
          <cell r="A553">
            <v>65</v>
          </cell>
          <cell r="B553" t="str">
            <v>F</v>
          </cell>
          <cell r="C553">
            <v>2807.0899999999901</v>
          </cell>
        </row>
        <row r="554">
          <cell r="A554">
            <v>104</v>
          </cell>
          <cell r="B554" t="str">
            <v>F</v>
          </cell>
          <cell r="C554">
            <v>3273.06</v>
          </cell>
        </row>
        <row r="555">
          <cell r="A555">
            <v>45</v>
          </cell>
          <cell r="B555" t="str">
            <v>M</v>
          </cell>
          <cell r="C555">
            <v>3423.77</v>
          </cell>
        </row>
        <row r="556">
          <cell r="A556">
            <v>170</v>
          </cell>
          <cell r="B556" t="str">
            <v>F</v>
          </cell>
          <cell r="C556">
            <v>2340.7799999999902</v>
          </cell>
        </row>
        <row r="557">
          <cell r="A557">
            <v>29</v>
          </cell>
          <cell r="B557" t="str">
            <v>F</v>
          </cell>
          <cell r="C557">
            <v>3063.5699999999902</v>
          </cell>
        </row>
        <row r="558">
          <cell r="A558">
            <v>151</v>
          </cell>
          <cell r="B558" t="str">
            <v>F</v>
          </cell>
          <cell r="C558">
            <v>4000.7999999999902</v>
          </cell>
        </row>
        <row r="559">
          <cell r="A559">
            <v>146</v>
          </cell>
          <cell r="B559" t="str">
            <v>F</v>
          </cell>
          <cell r="C559">
            <v>2817.9299999999898</v>
          </cell>
        </row>
        <row r="560">
          <cell r="A560">
            <v>112</v>
          </cell>
          <cell r="B560" t="str">
            <v>F</v>
          </cell>
          <cell r="C560">
            <v>2059.8399999999901</v>
          </cell>
        </row>
        <row r="561">
          <cell r="A561">
            <v>38</v>
          </cell>
          <cell r="B561" t="str">
            <v>F</v>
          </cell>
          <cell r="C561">
            <v>2634.7399999999898</v>
          </cell>
        </row>
        <row r="562">
          <cell r="A562">
            <v>87</v>
          </cell>
          <cell r="B562" t="str">
            <v>M</v>
          </cell>
          <cell r="C562">
            <v>3121.9099999999899</v>
          </cell>
        </row>
        <row r="563">
          <cell r="A563">
            <v>39</v>
          </cell>
          <cell r="B563" t="str">
            <v>M</v>
          </cell>
          <cell r="C563">
            <v>3322.9899999999898</v>
          </cell>
        </row>
        <row r="564">
          <cell r="A564">
            <v>29</v>
          </cell>
          <cell r="B564" t="str">
            <v>F</v>
          </cell>
          <cell r="C564">
            <v>3063.5699999999902</v>
          </cell>
        </row>
        <row r="565">
          <cell r="A565">
            <v>15</v>
          </cell>
          <cell r="B565" t="str">
            <v>F</v>
          </cell>
          <cell r="C565">
            <v>1793.51999999999</v>
          </cell>
        </row>
        <row r="566">
          <cell r="A566">
            <v>184</v>
          </cell>
          <cell r="B566" t="str">
            <v>F</v>
          </cell>
          <cell r="C566">
            <v>2442.0100000000002</v>
          </cell>
        </row>
        <row r="567">
          <cell r="A567">
            <v>103</v>
          </cell>
          <cell r="B567" t="str">
            <v>M</v>
          </cell>
          <cell r="C567">
            <v>2155.51999999999</v>
          </cell>
        </row>
        <row r="568">
          <cell r="A568">
            <v>55</v>
          </cell>
          <cell r="B568" t="str">
            <v>M</v>
          </cell>
          <cell r="C568">
            <v>2500.6099999999901</v>
          </cell>
        </row>
        <row r="569">
          <cell r="A569">
            <v>144</v>
          </cell>
          <cell r="B569" t="str">
            <v>M</v>
          </cell>
          <cell r="C569">
            <v>2504.1999999999998</v>
          </cell>
        </row>
        <row r="570">
          <cell r="A570">
            <v>192</v>
          </cell>
          <cell r="B570" t="str">
            <v>M</v>
          </cell>
          <cell r="C570">
            <v>2044.01999999999</v>
          </cell>
        </row>
        <row r="571">
          <cell r="A571">
            <v>81</v>
          </cell>
          <cell r="B571" t="str">
            <v>M</v>
          </cell>
          <cell r="C571">
            <v>2735.3999999999901</v>
          </cell>
        </row>
        <row r="572">
          <cell r="A572">
            <v>67</v>
          </cell>
          <cell r="B572" t="str">
            <v>M</v>
          </cell>
          <cell r="C572">
            <v>2962.03</v>
          </cell>
        </row>
        <row r="573">
          <cell r="A573">
            <v>153</v>
          </cell>
          <cell r="B573" t="str">
            <v>M</v>
          </cell>
          <cell r="C573">
            <v>2648.3899999999899</v>
          </cell>
        </row>
        <row r="574">
          <cell r="A574">
            <v>85</v>
          </cell>
          <cell r="B574" t="str">
            <v>F</v>
          </cell>
          <cell r="C574">
            <v>1652.82</v>
          </cell>
        </row>
        <row r="575">
          <cell r="A575">
            <v>121</v>
          </cell>
          <cell r="B575" t="str">
            <v>F</v>
          </cell>
          <cell r="C575">
            <v>2061.75</v>
          </cell>
        </row>
        <row r="576">
          <cell r="A576">
            <v>99</v>
          </cell>
          <cell r="B576" t="str">
            <v>M</v>
          </cell>
          <cell r="C576">
            <v>2845.08</v>
          </cell>
        </row>
        <row r="577">
          <cell r="A577">
            <v>113</v>
          </cell>
          <cell r="B577" t="str">
            <v>F</v>
          </cell>
          <cell r="C577">
            <v>2622.93</v>
          </cell>
        </row>
        <row r="578">
          <cell r="A578">
            <v>186</v>
          </cell>
          <cell r="B578" t="str">
            <v>F</v>
          </cell>
          <cell r="C578">
            <v>2509.77</v>
          </cell>
        </row>
        <row r="579">
          <cell r="A579">
            <v>45</v>
          </cell>
          <cell r="B579" t="str">
            <v>M</v>
          </cell>
          <cell r="C579">
            <v>3423.77</v>
          </cell>
        </row>
        <row r="580">
          <cell r="A580">
            <v>116</v>
          </cell>
          <cell r="B580" t="str">
            <v>F</v>
          </cell>
          <cell r="C580">
            <v>3700.99</v>
          </cell>
        </row>
        <row r="581">
          <cell r="A581">
            <v>121</v>
          </cell>
          <cell r="B581" t="str">
            <v>F</v>
          </cell>
          <cell r="C581">
            <v>2061.75</v>
          </cell>
        </row>
        <row r="582">
          <cell r="A582">
            <v>19</v>
          </cell>
          <cell r="B582" t="str">
            <v>M</v>
          </cell>
          <cell r="C582">
            <v>1747.4299999999901</v>
          </cell>
        </row>
        <row r="583">
          <cell r="A583">
            <v>51</v>
          </cell>
          <cell r="B583" t="str">
            <v>M</v>
          </cell>
          <cell r="C583">
            <v>3918.9199999999901</v>
          </cell>
        </row>
        <row r="584">
          <cell r="A584">
            <v>38</v>
          </cell>
          <cell r="B584" t="str">
            <v>F</v>
          </cell>
          <cell r="C584">
            <v>2634.7399999999898</v>
          </cell>
        </row>
        <row r="585">
          <cell r="A585">
            <v>24</v>
          </cell>
          <cell r="B585" t="str">
            <v>F</v>
          </cell>
          <cell r="C585">
            <v>2885.92</v>
          </cell>
        </row>
        <row r="586">
          <cell r="A586">
            <v>5</v>
          </cell>
          <cell r="B586" t="str">
            <v>F</v>
          </cell>
          <cell r="C586">
            <v>2727.48</v>
          </cell>
        </row>
        <row r="587">
          <cell r="A587">
            <v>67</v>
          </cell>
          <cell r="B587" t="str">
            <v>M</v>
          </cell>
          <cell r="C587">
            <v>2962.03</v>
          </cell>
        </row>
        <row r="588">
          <cell r="A588">
            <v>53</v>
          </cell>
          <cell r="B588" t="str">
            <v>F</v>
          </cell>
          <cell r="C588">
            <v>2456.64</v>
          </cell>
        </row>
        <row r="589">
          <cell r="A589">
            <v>129</v>
          </cell>
          <cell r="B589" t="str">
            <v>F</v>
          </cell>
          <cell r="C589">
            <v>3981.5799999999899</v>
          </cell>
        </row>
        <row r="590">
          <cell r="A590">
            <v>87</v>
          </cell>
          <cell r="B590" t="str">
            <v>M</v>
          </cell>
          <cell r="C590">
            <v>3121.9099999999899</v>
          </cell>
        </row>
        <row r="591">
          <cell r="A591">
            <v>120</v>
          </cell>
          <cell r="B591" t="str">
            <v>F</v>
          </cell>
          <cell r="C591">
            <v>2565.61</v>
          </cell>
        </row>
        <row r="592">
          <cell r="A592">
            <v>74</v>
          </cell>
          <cell r="B592" t="str">
            <v>M</v>
          </cell>
          <cell r="C592">
            <v>3371.55</v>
          </cell>
        </row>
        <row r="593">
          <cell r="A593">
            <v>194</v>
          </cell>
          <cell r="B593" t="str">
            <v>F</v>
          </cell>
          <cell r="C593">
            <v>2486.1999999999898</v>
          </cell>
        </row>
        <row r="594">
          <cell r="A594">
            <v>98</v>
          </cell>
          <cell r="B594" t="str">
            <v>F</v>
          </cell>
          <cell r="C594">
            <v>2096.2599999999902</v>
          </cell>
        </row>
        <row r="595">
          <cell r="A595">
            <v>95</v>
          </cell>
          <cell r="B595" t="str">
            <v>F</v>
          </cell>
          <cell r="C595">
            <v>2380.98</v>
          </cell>
        </row>
        <row r="596">
          <cell r="A596">
            <v>44</v>
          </cell>
          <cell r="B596" t="str">
            <v>F</v>
          </cell>
          <cell r="C596">
            <v>2003.3999999999901</v>
          </cell>
        </row>
        <row r="597">
          <cell r="A597">
            <v>8</v>
          </cell>
          <cell r="B597" t="str">
            <v>F</v>
          </cell>
          <cell r="C597">
            <v>1768.5999999999899</v>
          </cell>
        </row>
        <row r="598">
          <cell r="A598">
            <v>146</v>
          </cell>
          <cell r="B598" t="str">
            <v>F</v>
          </cell>
          <cell r="C598">
            <v>2817.9299999999898</v>
          </cell>
        </row>
        <row r="599">
          <cell r="A599">
            <v>134</v>
          </cell>
          <cell r="B599" t="str">
            <v>F</v>
          </cell>
          <cell r="C599">
            <v>3404.45999999999</v>
          </cell>
        </row>
        <row r="600">
          <cell r="A600">
            <v>134</v>
          </cell>
          <cell r="B600" t="str">
            <v>F</v>
          </cell>
          <cell r="C600">
            <v>3404.45999999999</v>
          </cell>
        </row>
        <row r="601">
          <cell r="A601">
            <v>34</v>
          </cell>
          <cell r="B601" t="str">
            <v>F</v>
          </cell>
          <cell r="C601">
            <v>2657.8899999999899</v>
          </cell>
        </row>
        <row r="602">
          <cell r="A602">
            <v>147</v>
          </cell>
          <cell r="B602" t="str">
            <v>M</v>
          </cell>
          <cell r="C602">
            <v>3101.0099999999902</v>
          </cell>
        </row>
        <row r="603">
          <cell r="A603">
            <v>51</v>
          </cell>
          <cell r="B603" t="str">
            <v>M</v>
          </cell>
          <cell r="C603">
            <v>3918.9199999999901</v>
          </cell>
        </row>
        <row r="604">
          <cell r="A604">
            <v>39</v>
          </cell>
          <cell r="B604" t="str">
            <v>M</v>
          </cell>
          <cell r="C604">
            <v>3322.9899999999898</v>
          </cell>
        </row>
        <row r="605">
          <cell r="A605">
            <v>108</v>
          </cell>
          <cell r="B605" t="str">
            <v>F</v>
          </cell>
          <cell r="C605">
            <v>3114.84</v>
          </cell>
        </row>
        <row r="606">
          <cell r="A606">
            <v>171</v>
          </cell>
          <cell r="B606" t="str">
            <v>F</v>
          </cell>
          <cell r="C606">
            <v>3485.06</v>
          </cell>
        </row>
        <row r="607">
          <cell r="A607">
            <v>81</v>
          </cell>
          <cell r="B607" t="str">
            <v>M</v>
          </cell>
          <cell r="C607">
            <v>2735.3999999999901</v>
          </cell>
        </row>
        <row r="608">
          <cell r="A608">
            <v>79</v>
          </cell>
          <cell r="B608" t="str">
            <v>M</v>
          </cell>
          <cell r="C608">
            <v>3197.95999999999</v>
          </cell>
        </row>
        <row r="609">
          <cell r="A609">
            <v>46</v>
          </cell>
          <cell r="B609" t="str">
            <v>F</v>
          </cell>
          <cell r="C609">
            <v>3510.3699999999899</v>
          </cell>
        </row>
        <row r="610">
          <cell r="A610">
            <v>33</v>
          </cell>
          <cell r="B610" t="str">
            <v>F</v>
          </cell>
          <cell r="C610">
            <v>2041.21999999999</v>
          </cell>
        </row>
        <row r="611">
          <cell r="A611">
            <v>146</v>
          </cell>
          <cell r="B611" t="str">
            <v>F</v>
          </cell>
          <cell r="C611">
            <v>2817.9299999999898</v>
          </cell>
        </row>
        <row r="612">
          <cell r="A612">
            <v>3</v>
          </cell>
          <cell r="B612" t="str">
            <v>M</v>
          </cell>
          <cell r="C612">
            <v>2054.9499999999998</v>
          </cell>
        </row>
        <row r="613">
          <cell r="A613">
            <v>27</v>
          </cell>
          <cell r="B613" t="str">
            <v>M</v>
          </cell>
          <cell r="C613">
            <v>3029.97999999999</v>
          </cell>
        </row>
        <row r="614">
          <cell r="A614">
            <v>67</v>
          </cell>
          <cell r="B614" t="str">
            <v>M</v>
          </cell>
          <cell r="C614">
            <v>2962.03</v>
          </cell>
        </row>
        <row r="615">
          <cell r="A615">
            <v>160</v>
          </cell>
          <cell r="B615" t="str">
            <v>F</v>
          </cell>
          <cell r="C615">
            <v>2700.9699999999898</v>
          </cell>
        </row>
        <row r="616">
          <cell r="A616">
            <v>62</v>
          </cell>
          <cell r="B616" t="str">
            <v>F</v>
          </cell>
          <cell r="C616">
            <v>2151.78999999999</v>
          </cell>
        </row>
        <row r="617">
          <cell r="A617">
            <v>198</v>
          </cell>
          <cell r="B617" t="str">
            <v>M</v>
          </cell>
          <cell r="C617">
            <v>2726.7799999999902</v>
          </cell>
        </row>
        <row r="618">
          <cell r="A618">
            <v>28</v>
          </cell>
          <cell r="B618" t="str">
            <v>F</v>
          </cell>
          <cell r="C618">
            <v>1731.43</v>
          </cell>
        </row>
        <row r="619">
          <cell r="A619">
            <v>18</v>
          </cell>
          <cell r="B619" t="str">
            <v>F</v>
          </cell>
          <cell r="C619">
            <v>3225.02</v>
          </cell>
        </row>
        <row r="620">
          <cell r="A620">
            <v>151</v>
          </cell>
          <cell r="B620" t="str">
            <v>F</v>
          </cell>
          <cell r="C620">
            <v>4000.7999999999902</v>
          </cell>
        </row>
        <row r="621">
          <cell r="A621">
            <v>189</v>
          </cell>
          <cell r="B621" t="str">
            <v>M</v>
          </cell>
          <cell r="C621">
            <v>3063.68</v>
          </cell>
        </row>
        <row r="622">
          <cell r="A622">
            <v>173</v>
          </cell>
          <cell r="B622" t="str">
            <v>M</v>
          </cell>
          <cell r="C622">
            <v>3127.77</v>
          </cell>
        </row>
        <row r="623">
          <cell r="A623">
            <v>38</v>
          </cell>
          <cell r="B623" t="str">
            <v>F</v>
          </cell>
          <cell r="C623">
            <v>2634.7399999999898</v>
          </cell>
        </row>
        <row r="624">
          <cell r="A624">
            <v>136</v>
          </cell>
          <cell r="B624" t="str">
            <v>M</v>
          </cell>
          <cell r="C624">
            <v>2856.3799999999901</v>
          </cell>
        </row>
        <row r="625">
          <cell r="A625">
            <v>92</v>
          </cell>
          <cell r="B625" t="str">
            <v>F</v>
          </cell>
          <cell r="C625">
            <v>2439.3200000000002</v>
          </cell>
        </row>
        <row r="626">
          <cell r="A626">
            <v>200</v>
          </cell>
          <cell r="B626" t="str">
            <v>F</v>
          </cell>
          <cell r="C626">
            <v>3156.95</v>
          </cell>
        </row>
        <row r="627">
          <cell r="A627">
            <v>194</v>
          </cell>
          <cell r="B627" t="str">
            <v>F</v>
          </cell>
          <cell r="C627">
            <v>2486.1999999999898</v>
          </cell>
        </row>
        <row r="628">
          <cell r="A628">
            <v>112</v>
          </cell>
          <cell r="B628" t="str">
            <v>F</v>
          </cell>
          <cell r="C628">
            <v>2059.8399999999901</v>
          </cell>
        </row>
        <row r="629">
          <cell r="A629">
            <v>166</v>
          </cell>
          <cell r="B629" t="str">
            <v>F</v>
          </cell>
          <cell r="C629">
            <v>3257.91</v>
          </cell>
        </row>
        <row r="630">
          <cell r="A630">
            <v>66</v>
          </cell>
          <cell r="B630" t="str">
            <v>M</v>
          </cell>
          <cell r="C630">
            <v>1590.12</v>
          </cell>
        </row>
        <row r="631">
          <cell r="A631">
            <v>185</v>
          </cell>
          <cell r="B631" t="str">
            <v>M</v>
          </cell>
          <cell r="C631">
            <v>2395.81</v>
          </cell>
        </row>
        <row r="632">
          <cell r="A632">
            <v>193</v>
          </cell>
          <cell r="B632" t="str">
            <v>M</v>
          </cell>
          <cell r="C632">
            <v>2547.62</v>
          </cell>
        </row>
        <row r="633">
          <cell r="A633">
            <v>178</v>
          </cell>
          <cell r="B633" t="str">
            <v>M</v>
          </cell>
          <cell r="C633">
            <v>2320.21</v>
          </cell>
        </row>
        <row r="634">
          <cell r="A634">
            <v>123</v>
          </cell>
          <cell r="B634" t="str">
            <v>F</v>
          </cell>
          <cell r="C634">
            <v>2813.95</v>
          </cell>
        </row>
        <row r="635">
          <cell r="A635">
            <v>161</v>
          </cell>
          <cell r="B635" t="str">
            <v>M</v>
          </cell>
          <cell r="C635">
            <v>2630.04</v>
          </cell>
        </row>
        <row r="636">
          <cell r="A636">
            <v>163</v>
          </cell>
          <cell r="B636" t="str">
            <v>F</v>
          </cell>
          <cell r="C636">
            <v>1789.1199999999899</v>
          </cell>
        </row>
        <row r="637">
          <cell r="A637">
            <v>196</v>
          </cell>
          <cell r="B637" t="str">
            <v>M</v>
          </cell>
          <cell r="C637">
            <v>2714.1099999999901</v>
          </cell>
        </row>
        <row r="638">
          <cell r="A638">
            <v>53</v>
          </cell>
          <cell r="B638" t="str">
            <v>F</v>
          </cell>
          <cell r="C638">
            <v>2456.64</v>
          </cell>
        </row>
        <row r="639">
          <cell r="A639">
            <v>68</v>
          </cell>
          <cell r="B639" t="str">
            <v>M</v>
          </cell>
          <cell r="C639">
            <v>2286.5299999999902</v>
          </cell>
        </row>
        <row r="640">
          <cell r="A640">
            <v>105</v>
          </cell>
          <cell r="B640" t="str">
            <v>F</v>
          </cell>
          <cell r="C640">
            <v>1868.73</v>
          </cell>
        </row>
        <row r="641">
          <cell r="A641">
            <v>60</v>
          </cell>
          <cell r="B641" t="str">
            <v>M</v>
          </cell>
          <cell r="C641">
            <v>1042.27</v>
          </cell>
        </row>
        <row r="642">
          <cell r="A642">
            <v>36</v>
          </cell>
          <cell r="B642" t="str">
            <v>F</v>
          </cell>
          <cell r="C642">
            <v>2310.81</v>
          </cell>
        </row>
        <row r="643">
          <cell r="A643">
            <v>47</v>
          </cell>
          <cell r="B643" t="str">
            <v>F</v>
          </cell>
          <cell r="C643">
            <v>1836.15</v>
          </cell>
        </row>
        <row r="644">
          <cell r="A644">
            <v>89</v>
          </cell>
          <cell r="B644" t="str">
            <v>F</v>
          </cell>
          <cell r="C644">
            <v>3800.56</v>
          </cell>
        </row>
        <row r="645">
          <cell r="A645">
            <v>158</v>
          </cell>
          <cell r="B645" t="str">
            <v>M</v>
          </cell>
          <cell r="C645">
            <v>3177.49</v>
          </cell>
        </row>
        <row r="646">
          <cell r="A646">
            <v>110</v>
          </cell>
          <cell r="B646" t="str">
            <v>M</v>
          </cell>
          <cell r="C646">
            <v>2404.04</v>
          </cell>
        </row>
        <row r="647">
          <cell r="A647">
            <v>177</v>
          </cell>
          <cell r="B647" t="str">
            <v>F</v>
          </cell>
          <cell r="C647">
            <v>2497.4499999999898</v>
          </cell>
        </row>
        <row r="648">
          <cell r="A648">
            <v>157</v>
          </cell>
          <cell r="B648" t="str">
            <v>F</v>
          </cell>
          <cell r="C648">
            <v>3052.95</v>
          </cell>
        </row>
        <row r="649">
          <cell r="A649">
            <v>31</v>
          </cell>
          <cell r="B649" t="str">
            <v>F</v>
          </cell>
          <cell r="C649">
            <v>3095.33</v>
          </cell>
        </row>
        <row r="650">
          <cell r="A650">
            <v>127</v>
          </cell>
          <cell r="B650" t="str">
            <v>M</v>
          </cell>
          <cell r="C650">
            <v>2404.2599999999902</v>
          </cell>
        </row>
        <row r="651">
          <cell r="A651">
            <v>14</v>
          </cell>
          <cell r="B651" t="str">
            <v>M</v>
          </cell>
          <cell r="C651">
            <v>2710.45999999999</v>
          </cell>
        </row>
        <row r="652">
          <cell r="A652">
            <v>191</v>
          </cell>
          <cell r="B652" t="str">
            <v>F</v>
          </cell>
          <cell r="C652">
            <v>2873.94</v>
          </cell>
        </row>
        <row r="653">
          <cell r="A653">
            <v>46</v>
          </cell>
          <cell r="B653" t="str">
            <v>F</v>
          </cell>
          <cell r="C653">
            <v>3510.3699999999899</v>
          </cell>
        </row>
        <row r="654">
          <cell r="A654">
            <v>67</v>
          </cell>
          <cell r="B654" t="str">
            <v>M</v>
          </cell>
          <cell r="C654">
            <v>2962.03</v>
          </cell>
        </row>
        <row r="655">
          <cell r="A655">
            <v>43</v>
          </cell>
          <cell r="B655" t="str">
            <v>F</v>
          </cell>
          <cell r="C655">
            <v>2667.38</v>
          </cell>
        </row>
        <row r="656">
          <cell r="A656">
            <v>177</v>
          </cell>
          <cell r="B656" t="str">
            <v>F</v>
          </cell>
          <cell r="C656">
            <v>2497.4499999999898</v>
          </cell>
        </row>
        <row r="657">
          <cell r="A657">
            <v>194</v>
          </cell>
          <cell r="B657" t="str">
            <v>F</v>
          </cell>
          <cell r="C657">
            <v>2486.1999999999898</v>
          </cell>
        </row>
        <row r="658">
          <cell r="A658">
            <v>16</v>
          </cell>
          <cell r="B658" t="str">
            <v>F</v>
          </cell>
          <cell r="C658">
            <v>3561.98</v>
          </cell>
        </row>
        <row r="659">
          <cell r="A659">
            <v>170</v>
          </cell>
          <cell r="B659" t="str">
            <v>F</v>
          </cell>
          <cell r="C659">
            <v>2340.7799999999902</v>
          </cell>
        </row>
        <row r="660">
          <cell r="A660">
            <v>160</v>
          </cell>
          <cell r="B660" t="str">
            <v>F</v>
          </cell>
          <cell r="C660">
            <v>2700.9699999999898</v>
          </cell>
        </row>
        <row r="661">
          <cell r="A661">
            <v>31</v>
          </cell>
          <cell r="B661" t="str">
            <v>F</v>
          </cell>
          <cell r="C661">
            <v>3095.33</v>
          </cell>
        </row>
        <row r="662">
          <cell r="A662">
            <v>131</v>
          </cell>
          <cell r="B662" t="str">
            <v>M</v>
          </cell>
          <cell r="C662">
            <v>2850.7</v>
          </cell>
        </row>
        <row r="663">
          <cell r="A663">
            <v>132</v>
          </cell>
          <cell r="B663" t="str">
            <v>M</v>
          </cell>
          <cell r="C663">
            <v>3104.14</v>
          </cell>
        </row>
        <row r="664">
          <cell r="A664">
            <v>122</v>
          </cell>
          <cell r="B664" t="str">
            <v>F</v>
          </cell>
          <cell r="C664">
            <v>2615.06</v>
          </cell>
        </row>
        <row r="665">
          <cell r="A665">
            <v>12</v>
          </cell>
          <cell r="B665" t="str">
            <v>M</v>
          </cell>
          <cell r="C665">
            <v>2031.76</v>
          </cell>
        </row>
        <row r="666">
          <cell r="A666">
            <v>168</v>
          </cell>
          <cell r="B666" t="str">
            <v>F</v>
          </cell>
          <cell r="C666">
            <v>2785.79</v>
          </cell>
        </row>
        <row r="667">
          <cell r="A667">
            <v>22</v>
          </cell>
          <cell r="B667" t="str">
            <v>F</v>
          </cell>
          <cell r="C667">
            <v>3533.5299999999902</v>
          </cell>
        </row>
        <row r="668">
          <cell r="A668">
            <v>46</v>
          </cell>
          <cell r="B668" t="str">
            <v>F</v>
          </cell>
          <cell r="C668">
            <v>3510.3699999999899</v>
          </cell>
        </row>
        <row r="669">
          <cell r="A669">
            <v>14</v>
          </cell>
          <cell r="B669" t="str">
            <v>M</v>
          </cell>
          <cell r="C669">
            <v>2710.45999999999</v>
          </cell>
        </row>
        <row r="670">
          <cell r="A670">
            <v>18</v>
          </cell>
          <cell r="B670" t="str">
            <v>F</v>
          </cell>
          <cell r="C670">
            <v>3225.02</v>
          </cell>
        </row>
        <row r="671">
          <cell r="A671">
            <v>51</v>
          </cell>
          <cell r="B671" t="str">
            <v>M</v>
          </cell>
          <cell r="C671">
            <v>3918.9199999999901</v>
          </cell>
        </row>
        <row r="672">
          <cell r="A672">
            <v>25</v>
          </cell>
          <cell r="B672" t="str">
            <v>M</v>
          </cell>
          <cell r="C672">
            <v>1963.25</v>
          </cell>
        </row>
        <row r="673">
          <cell r="A673">
            <v>69</v>
          </cell>
          <cell r="B673" t="str">
            <v>M</v>
          </cell>
          <cell r="C673">
            <v>3308.45999999999</v>
          </cell>
        </row>
        <row r="674">
          <cell r="A674">
            <v>122</v>
          </cell>
          <cell r="B674" t="str">
            <v>F</v>
          </cell>
          <cell r="C674">
            <v>2615.06</v>
          </cell>
        </row>
        <row r="675">
          <cell r="A675">
            <v>10</v>
          </cell>
          <cell r="B675" t="str">
            <v>M</v>
          </cell>
          <cell r="C675">
            <v>1183</v>
          </cell>
        </row>
        <row r="676">
          <cell r="A676">
            <v>65</v>
          </cell>
          <cell r="B676" t="str">
            <v>F</v>
          </cell>
          <cell r="C676">
            <v>2807.0899999999901</v>
          </cell>
        </row>
        <row r="677">
          <cell r="A677">
            <v>170</v>
          </cell>
          <cell r="B677" t="str">
            <v>F</v>
          </cell>
          <cell r="C677">
            <v>2340.7799999999902</v>
          </cell>
        </row>
        <row r="678">
          <cell r="A678">
            <v>27</v>
          </cell>
          <cell r="B678" t="str">
            <v>M</v>
          </cell>
          <cell r="C678">
            <v>3029.97999999999</v>
          </cell>
        </row>
        <row r="679">
          <cell r="A679">
            <v>1</v>
          </cell>
          <cell r="B679" t="str">
            <v>M</v>
          </cell>
          <cell r="C679">
            <v>3773.92</v>
          </cell>
        </row>
        <row r="680">
          <cell r="A680">
            <v>159</v>
          </cell>
          <cell r="B680" t="str">
            <v>M</v>
          </cell>
          <cell r="C680">
            <v>1764.94</v>
          </cell>
        </row>
        <row r="681">
          <cell r="A681">
            <v>63</v>
          </cell>
          <cell r="B681" t="str">
            <v>M</v>
          </cell>
          <cell r="C681">
            <v>2982.45</v>
          </cell>
        </row>
        <row r="682">
          <cell r="A682">
            <v>192</v>
          </cell>
          <cell r="B682" t="str">
            <v>M</v>
          </cell>
          <cell r="C682">
            <v>2044.01999999999</v>
          </cell>
        </row>
        <row r="683">
          <cell r="A683">
            <v>163</v>
          </cell>
          <cell r="B683" t="str">
            <v>F</v>
          </cell>
          <cell r="C683">
            <v>1789.1199999999899</v>
          </cell>
        </row>
        <row r="684">
          <cell r="A684">
            <v>135</v>
          </cell>
          <cell r="B684" t="str">
            <v>F</v>
          </cell>
          <cell r="C684">
            <v>2277.89</v>
          </cell>
        </row>
        <row r="685">
          <cell r="A685">
            <v>25</v>
          </cell>
          <cell r="B685" t="str">
            <v>M</v>
          </cell>
          <cell r="C685">
            <v>1963.25</v>
          </cell>
        </row>
        <row r="686">
          <cell r="A686">
            <v>121</v>
          </cell>
          <cell r="B686" t="str">
            <v>F</v>
          </cell>
          <cell r="C686">
            <v>2061.75</v>
          </cell>
        </row>
        <row r="687">
          <cell r="A687">
            <v>92</v>
          </cell>
          <cell r="B687" t="str">
            <v>F</v>
          </cell>
          <cell r="C687">
            <v>2439.3200000000002</v>
          </cell>
        </row>
        <row r="688">
          <cell r="A688">
            <v>123</v>
          </cell>
          <cell r="B688" t="str">
            <v>F</v>
          </cell>
          <cell r="C688">
            <v>2813.95</v>
          </cell>
        </row>
        <row r="689">
          <cell r="A689">
            <v>30</v>
          </cell>
          <cell r="B689" t="str">
            <v>F</v>
          </cell>
          <cell r="C689">
            <v>1444.25999999999</v>
          </cell>
        </row>
        <row r="690">
          <cell r="A690">
            <v>73</v>
          </cell>
          <cell r="B690" t="str">
            <v>M</v>
          </cell>
          <cell r="C690">
            <v>2067.75</v>
          </cell>
        </row>
        <row r="691">
          <cell r="A691">
            <v>16</v>
          </cell>
          <cell r="B691" t="str">
            <v>F</v>
          </cell>
          <cell r="C691">
            <v>3561.98</v>
          </cell>
        </row>
        <row r="692">
          <cell r="A692">
            <v>160</v>
          </cell>
          <cell r="B692" t="str">
            <v>F</v>
          </cell>
          <cell r="C692">
            <v>2700.9699999999898</v>
          </cell>
        </row>
        <row r="693">
          <cell r="A693">
            <v>185</v>
          </cell>
          <cell r="B693" t="str">
            <v>M</v>
          </cell>
          <cell r="C693">
            <v>2395.81</v>
          </cell>
        </row>
        <row r="694">
          <cell r="A694">
            <v>95</v>
          </cell>
          <cell r="B694" t="str">
            <v>F</v>
          </cell>
          <cell r="C694">
            <v>2380.98</v>
          </cell>
        </row>
        <row r="695">
          <cell r="A695">
            <v>5</v>
          </cell>
          <cell r="B695" t="str">
            <v>F</v>
          </cell>
          <cell r="C695">
            <v>2727.48</v>
          </cell>
        </row>
        <row r="696">
          <cell r="A696">
            <v>8</v>
          </cell>
          <cell r="B696" t="str">
            <v>F</v>
          </cell>
          <cell r="C696">
            <v>1768.5999999999899</v>
          </cell>
        </row>
        <row r="697">
          <cell r="A697">
            <v>6</v>
          </cell>
          <cell r="B697" t="str">
            <v>M</v>
          </cell>
          <cell r="C697">
            <v>2272.54</v>
          </cell>
        </row>
        <row r="698">
          <cell r="A698">
            <v>105</v>
          </cell>
          <cell r="B698" t="str">
            <v>F</v>
          </cell>
          <cell r="C698">
            <v>1868.73</v>
          </cell>
        </row>
        <row r="699">
          <cell r="A699">
            <v>194</v>
          </cell>
          <cell r="B699" t="str">
            <v>F</v>
          </cell>
          <cell r="C699">
            <v>2486.1999999999898</v>
          </cell>
        </row>
        <row r="700">
          <cell r="A700">
            <v>115</v>
          </cell>
          <cell r="B700" t="str">
            <v>M</v>
          </cell>
          <cell r="C700">
            <v>2760.23</v>
          </cell>
        </row>
        <row r="701">
          <cell r="A701">
            <v>25</v>
          </cell>
          <cell r="B701" t="str">
            <v>M</v>
          </cell>
          <cell r="C701">
            <v>1963.25</v>
          </cell>
        </row>
        <row r="702">
          <cell r="A702">
            <v>154</v>
          </cell>
          <cell r="B702" t="str">
            <v>M</v>
          </cell>
          <cell r="C702">
            <v>1976.4399999999901</v>
          </cell>
        </row>
        <row r="703">
          <cell r="A703">
            <v>41</v>
          </cell>
          <cell r="B703" t="str">
            <v>M</v>
          </cell>
          <cell r="C703">
            <v>3191.8999999999901</v>
          </cell>
        </row>
        <row r="704">
          <cell r="A704">
            <v>106</v>
          </cell>
          <cell r="B704" t="str">
            <v>M</v>
          </cell>
          <cell r="C704">
            <v>2859.99999999999</v>
          </cell>
        </row>
        <row r="705">
          <cell r="A705">
            <v>112</v>
          </cell>
          <cell r="B705" t="str">
            <v>F</v>
          </cell>
          <cell r="C705">
            <v>2059.8399999999901</v>
          </cell>
        </row>
        <row r="706">
          <cell r="A706">
            <v>59</v>
          </cell>
          <cell r="B706" t="str">
            <v>M</v>
          </cell>
          <cell r="C706">
            <v>2942.33</v>
          </cell>
        </row>
        <row r="707">
          <cell r="A707">
            <v>10</v>
          </cell>
          <cell r="B707" t="str">
            <v>M</v>
          </cell>
          <cell r="C707">
            <v>1183</v>
          </cell>
        </row>
        <row r="708">
          <cell r="A708">
            <v>88</v>
          </cell>
          <cell r="B708" t="str">
            <v>F</v>
          </cell>
          <cell r="C708">
            <v>2659.22</v>
          </cell>
        </row>
        <row r="709">
          <cell r="A709">
            <v>180</v>
          </cell>
          <cell r="B709" t="str">
            <v>M</v>
          </cell>
          <cell r="C709">
            <v>2710.77</v>
          </cell>
        </row>
        <row r="710">
          <cell r="A710">
            <v>194</v>
          </cell>
          <cell r="B710" t="str">
            <v>F</v>
          </cell>
          <cell r="C710">
            <v>2486.1999999999898</v>
          </cell>
        </row>
        <row r="711">
          <cell r="A711">
            <v>90</v>
          </cell>
          <cell r="B711" t="str">
            <v>F</v>
          </cell>
          <cell r="C711">
            <v>3210.29</v>
          </cell>
        </row>
        <row r="712">
          <cell r="A712">
            <v>76</v>
          </cell>
          <cell r="B712" t="str">
            <v>F</v>
          </cell>
          <cell r="C712">
            <v>2110.5</v>
          </cell>
        </row>
        <row r="713">
          <cell r="A713">
            <v>10</v>
          </cell>
          <cell r="B713" t="str">
            <v>M</v>
          </cell>
          <cell r="C713">
            <v>1183</v>
          </cell>
        </row>
        <row r="714">
          <cell r="A714">
            <v>64</v>
          </cell>
          <cell r="B714" t="str">
            <v>F</v>
          </cell>
          <cell r="C714">
            <v>2702.72999999999</v>
          </cell>
        </row>
        <row r="715">
          <cell r="A715">
            <v>67</v>
          </cell>
          <cell r="B715" t="str">
            <v>M</v>
          </cell>
          <cell r="C715">
            <v>2962.03</v>
          </cell>
        </row>
        <row r="716">
          <cell r="A716">
            <v>113</v>
          </cell>
          <cell r="B716" t="str">
            <v>F</v>
          </cell>
          <cell r="C716">
            <v>2622.93</v>
          </cell>
        </row>
        <row r="717">
          <cell r="A717">
            <v>180</v>
          </cell>
          <cell r="B717" t="str">
            <v>M</v>
          </cell>
          <cell r="C717">
            <v>2710.77</v>
          </cell>
        </row>
        <row r="718">
          <cell r="A718">
            <v>55</v>
          </cell>
          <cell r="B718" t="str">
            <v>M</v>
          </cell>
          <cell r="C718">
            <v>2500.6099999999901</v>
          </cell>
        </row>
        <row r="719">
          <cell r="A719">
            <v>92</v>
          </cell>
          <cell r="B719" t="str">
            <v>F</v>
          </cell>
          <cell r="C719">
            <v>2439.3200000000002</v>
          </cell>
        </row>
        <row r="720">
          <cell r="A720">
            <v>47</v>
          </cell>
          <cell r="B720" t="str">
            <v>F</v>
          </cell>
          <cell r="C720">
            <v>1836.15</v>
          </cell>
        </row>
        <row r="721">
          <cell r="A721">
            <v>86</v>
          </cell>
          <cell r="B721" t="str">
            <v>M</v>
          </cell>
          <cell r="C721">
            <v>3622.22</v>
          </cell>
        </row>
        <row r="722">
          <cell r="A722">
            <v>21</v>
          </cell>
          <cell r="B722" t="str">
            <v>M</v>
          </cell>
          <cell r="C722">
            <v>2891.08</v>
          </cell>
        </row>
        <row r="723">
          <cell r="A723">
            <v>168</v>
          </cell>
          <cell r="B723" t="str">
            <v>F</v>
          </cell>
          <cell r="C723">
            <v>2785.79</v>
          </cell>
        </row>
        <row r="724">
          <cell r="A724">
            <v>198</v>
          </cell>
          <cell r="B724" t="str">
            <v>M</v>
          </cell>
          <cell r="C724">
            <v>2726.7799999999902</v>
          </cell>
        </row>
        <row r="725">
          <cell r="A725">
            <v>156</v>
          </cell>
          <cell r="B725" t="str">
            <v>M</v>
          </cell>
          <cell r="C725">
            <v>2314.1499999999901</v>
          </cell>
        </row>
        <row r="726">
          <cell r="A726">
            <v>73</v>
          </cell>
          <cell r="B726" t="str">
            <v>M</v>
          </cell>
          <cell r="C726">
            <v>2067.75</v>
          </cell>
        </row>
        <row r="727">
          <cell r="A727">
            <v>74</v>
          </cell>
          <cell r="B727" t="str">
            <v>M</v>
          </cell>
          <cell r="C727">
            <v>3371.55</v>
          </cell>
        </row>
        <row r="728">
          <cell r="A728">
            <v>12</v>
          </cell>
          <cell r="B728" t="str">
            <v>M</v>
          </cell>
          <cell r="C728">
            <v>2031.76</v>
          </cell>
        </row>
        <row r="729">
          <cell r="A729">
            <v>97</v>
          </cell>
          <cell r="B729" t="str">
            <v>M</v>
          </cell>
          <cell r="C729">
            <v>2931.14</v>
          </cell>
        </row>
        <row r="730">
          <cell r="A730">
            <v>87</v>
          </cell>
          <cell r="B730" t="str">
            <v>M</v>
          </cell>
          <cell r="C730">
            <v>3121.9099999999899</v>
          </cell>
        </row>
        <row r="731">
          <cell r="A731">
            <v>3</v>
          </cell>
          <cell r="B731" t="str">
            <v>M</v>
          </cell>
          <cell r="C731">
            <v>2054.9499999999998</v>
          </cell>
        </row>
        <row r="732">
          <cell r="A732">
            <v>155</v>
          </cell>
          <cell r="B732" t="str">
            <v>M</v>
          </cell>
          <cell r="C732">
            <v>2346.25</v>
          </cell>
        </row>
        <row r="733">
          <cell r="A733">
            <v>103</v>
          </cell>
          <cell r="B733" t="str">
            <v>M</v>
          </cell>
          <cell r="C733">
            <v>2155.51999999999</v>
          </cell>
        </row>
        <row r="734">
          <cell r="A734">
            <v>116</v>
          </cell>
          <cell r="B734" t="str">
            <v>F</v>
          </cell>
          <cell r="C734">
            <v>3700.99</v>
          </cell>
        </row>
        <row r="735">
          <cell r="A735">
            <v>116</v>
          </cell>
          <cell r="B735" t="str">
            <v>F</v>
          </cell>
          <cell r="C735">
            <v>3700.99</v>
          </cell>
        </row>
        <row r="736">
          <cell r="A736">
            <v>138</v>
          </cell>
          <cell r="B736" t="str">
            <v>F</v>
          </cell>
          <cell r="C736">
            <v>2949.71</v>
          </cell>
        </row>
        <row r="737">
          <cell r="A737">
            <v>57</v>
          </cell>
          <cell r="B737" t="str">
            <v>M</v>
          </cell>
          <cell r="C737">
            <v>2802.5999999999899</v>
          </cell>
        </row>
        <row r="738">
          <cell r="A738">
            <v>99</v>
          </cell>
          <cell r="B738" t="str">
            <v>M</v>
          </cell>
          <cell r="C738">
            <v>2845.08</v>
          </cell>
        </row>
        <row r="739">
          <cell r="A739">
            <v>94</v>
          </cell>
          <cell r="B739" t="str">
            <v>M</v>
          </cell>
          <cell r="C739">
            <v>2209.74999999999</v>
          </cell>
        </row>
        <row r="740">
          <cell r="A740">
            <v>51</v>
          </cell>
          <cell r="B740" t="str">
            <v>M</v>
          </cell>
          <cell r="C740">
            <v>3918.9199999999901</v>
          </cell>
        </row>
        <row r="741">
          <cell r="A741">
            <v>53</v>
          </cell>
          <cell r="B741" t="str">
            <v>F</v>
          </cell>
          <cell r="C741">
            <v>2456.64</v>
          </cell>
        </row>
        <row r="742">
          <cell r="A742">
            <v>196</v>
          </cell>
          <cell r="B742" t="str">
            <v>M</v>
          </cell>
          <cell r="C742">
            <v>2714.1099999999901</v>
          </cell>
        </row>
        <row r="743">
          <cell r="A743">
            <v>173</v>
          </cell>
          <cell r="B743" t="str">
            <v>M</v>
          </cell>
          <cell r="C743">
            <v>3127.77</v>
          </cell>
        </row>
        <row r="744">
          <cell r="A744">
            <v>66</v>
          </cell>
          <cell r="B744" t="str">
            <v>M</v>
          </cell>
          <cell r="C744">
            <v>1590.12</v>
          </cell>
        </row>
        <row r="745">
          <cell r="A745">
            <v>142</v>
          </cell>
          <cell r="B745" t="str">
            <v>F</v>
          </cell>
          <cell r="C745">
            <v>2866.51</v>
          </cell>
        </row>
        <row r="746">
          <cell r="A746">
            <v>135</v>
          </cell>
          <cell r="B746" t="str">
            <v>F</v>
          </cell>
          <cell r="C746">
            <v>2277.89</v>
          </cell>
        </row>
        <row r="747">
          <cell r="A747">
            <v>77</v>
          </cell>
          <cell r="B747" t="str">
            <v>M</v>
          </cell>
          <cell r="C747">
            <v>2285.7599999999902</v>
          </cell>
        </row>
        <row r="748">
          <cell r="A748">
            <v>132</v>
          </cell>
          <cell r="B748" t="str">
            <v>M</v>
          </cell>
          <cell r="C748">
            <v>3104.14</v>
          </cell>
        </row>
        <row r="749">
          <cell r="A749">
            <v>82</v>
          </cell>
          <cell r="B749" t="str">
            <v>M</v>
          </cell>
          <cell r="C749">
            <v>2714.75</v>
          </cell>
        </row>
        <row r="750">
          <cell r="A750">
            <v>118</v>
          </cell>
          <cell r="B750" t="str">
            <v>M</v>
          </cell>
          <cell r="C750">
            <v>3299.74</v>
          </cell>
        </row>
        <row r="751">
          <cell r="A751">
            <v>174</v>
          </cell>
          <cell r="B751" t="str">
            <v>F</v>
          </cell>
          <cell r="C751">
            <v>3536.94</v>
          </cell>
        </row>
        <row r="752">
          <cell r="A752">
            <v>8</v>
          </cell>
          <cell r="B752" t="str">
            <v>F</v>
          </cell>
          <cell r="C752">
            <v>1768.5999999999899</v>
          </cell>
        </row>
        <row r="753">
          <cell r="A753">
            <v>141</v>
          </cell>
          <cell r="B753" t="str">
            <v>F</v>
          </cell>
          <cell r="C753">
            <v>2888.96</v>
          </cell>
        </row>
        <row r="754">
          <cell r="A754">
            <v>4</v>
          </cell>
          <cell r="B754" t="str">
            <v>F</v>
          </cell>
          <cell r="C754">
            <v>2970.49999999999</v>
          </cell>
        </row>
        <row r="755">
          <cell r="A755">
            <v>55</v>
          </cell>
          <cell r="B755" t="str">
            <v>M</v>
          </cell>
          <cell r="C755">
            <v>2500.6099999999901</v>
          </cell>
        </row>
        <row r="756">
          <cell r="A756">
            <v>50</v>
          </cell>
          <cell r="B756" t="str">
            <v>F</v>
          </cell>
          <cell r="C756">
            <v>2266.8799999999901</v>
          </cell>
        </row>
        <row r="757">
          <cell r="A757">
            <v>65</v>
          </cell>
          <cell r="B757" t="str">
            <v>F</v>
          </cell>
          <cell r="C757">
            <v>2807.0899999999901</v>
          </cell>
        </row>
        <row r="758">
          <cell r="A758">
            <v>74</v>
          </cell>
          <cell r="B758" t="str">
            <v>M</v>
          </cell>
          <cell r="C758">
            <v>3371.55</v>
          </cell>
        </row>
        <row r="759">
          <cell r="A759">
            <v>80</v>
          </cell>
          <cell r="B759" t="str">
            <v>F</v>
          </cell>
          <cell r="C759">
            <v>3459.09</v>
          </cell>
        </row>
        <row r="760">
          <cell r="A760">
            <v>119</v>
          </cell>
          <cell r="B760" t="str">
            <v>M</v>
          </cell>
          <cell r="C760">
            <v>2612.5</v>
          </cell>
        </row>
        <row r="761">
          <cell r="A761">
            <v>84</v>
          </cell>
          <cell r="B761" t="str">
            <v>F</v>
          </cell>
          <cell r="C761">
            <v>1766.1699999999901</v>
          </cell>
        </row>
        <row r="762">
          <cell r="A762">
            <v>104</v>
          </cell>
          <cell r="B762" t="str">
            <v>F</v>
          </cell>
          <cell r="C762">
            <v>3273.06</v>
          </cell>
        </row>
        <row r="763">
          <cell r="A763">
            <v>98</v>
          </cell>
          <cell r="B763" t="str">
            <v>F</v>
          </cell>
          <cell r="C763">
            <v>2096.2599999999902</v>
          </cell>
        </row>
        <row r="764">
          <cell r="A764">
            <v>43</v>
          </cell>
          <cell r="B764" t="str">
            <v>F</v>
          </cell>
          <cell r="C764">
            <v>2667.38</v>
          </cell>
        </row>
        <row r="765">
          <cell r="A765">
            <v>48</v>
          </cell>
          <cell r="B765" t="str">
            <v>M</v>
          </cell>
          <cell r="C765">
            <v>2563.6099999999901</v>
          </cell>
        </row>
        <row r="766">
          <cell r="A766">
            <v>114</v>
          </cell>
          <cell r="B766" t="str">
            <v>M</v>
          </cell>
          <cell r="C766">
            <v>2891.3199999999902</v>
          </cell>
        </row>
        <row r="767">
          <cell r="A767">
            <v>58</v>
          </cell>
          <cell r="B767" t="str">
            <v>F</v>
          </cell>
          <cell r="C767">
            <v>2980.8799999999901</v>
          </cell>
        </row>
        <row r="768">
          <cell r="A768">
            <v>108</v>
          </cell>
          <cell r="B768" t="str">
            <v>F</v>
          </cell>
          <cell r="C768">
            <v>3114.84</v>
          </cell>
        </row>
        <row r="769">
          <cell r="A769">
            <v>67</v>
          </cell>
          <cell r="B769" t="str">
            <v>M</v>
          </cell>
          <cell r="C769">
            <v>2962.03</v>
          </cell>
        </row>
        <row r="770">
          <cell r="A770">
            <v>113</v>
          </cell>
          <cell r="B770" t="str">
            <v>F</v>
          </cell>
          <cell r="C770">
            <v>2622.93</v>
          </cell>
        </row>
        <row r="771">
          <cell r="A771">
            <v>9</v>
          </cell>
          <cell r="B771" t="str">
            <v>M</v>
          </cell>
          <cell r="C771">
            <v>2771.7</v>
          </cell>
        </row>
        <row r="772">
          <cell r="A772">
            <v>86</v>
          </cell>
          <cell r="B772" t="str">
            <v>M</v>
          </cell>
          <cell r="C772">
            <v>3622.22</v>
          </cell>
        </row>
        <row r="773">
          <cell r="A773">
            <v>56</v>
          </cell>
          <cell r="B773" t="str">
            <v>F</v>
          </cell>
          <cell r="C773">
            <v>2542.1099999999901</v>
          </cell>
        </row>
        <row r="774">
          <cell r="A774">
            <v>136</v>
          </cell>
          <cell r="B774" t="str">
            <v>M</v>
          </cell>
          <cell r="C774">
            <v>2856.3799999999901</v>
          </cell>
        </row>
        <row r="775">
          <cell r="A775">
            <v>93</v>
          </cell>
          <cell r="B775" t="str">
            <v>M</v>
          </cell>
          <cell r="C775">
            <v>2470.89</v>
          </cell>
        </row>
        <row r="776">
          <cell r="A776">
            <v>117</v>
          </cell>
          <cell r="B776" t="str">
            <v>F</v>
          </cell>
          <cell r="C776">
            <v>2634.1899999999901</v>
          </cell>
        </row>
        <row r="777">
          <cell r="A777">
            <v>116</v>
          </cell>
          <cell r="B777" t="str">
            <v>F</v>
          </cell>
          <cell r="C777">
            <v>3700.99</v>
          </cell>
        </row>
        <row r="778">
          <cell r="A778">
            <v>2</v>
          </cell>
          <cell r="B778" t="str">
            <v>F</v>
          </cell>
          <cell r="C778">
            <v>3017.95</v>
          </cell>
        </row>
        <row r="779">
          <cell r="A779">
            <v>135</v>
          </cell>
          <cell r="B779" t="str">
            <v>F</v>
          </cell>
          <cell r="C779">
            <v>2277.89</v>
          </cell>
        </row>
        <row r="780">
          <cell r="A780">
            <v>197</v>
          </cell>
          <cell r="B780" t="str">
            <v>F</v>
          </cell>
          <cell r="C780">
            <v>1744.83</v>
          </cell>
        </row>
        <row r="781">
          <cell r="A781">
            <v>49</v>
          </cell>
          <cell r="B781" t="str">
            <v>M</v>
          </cell>
          <cell r="C781">
            <v>2693.59</v>
          </cell>
        </row>
        <row r="782">
          <cell r="A782">
            <v>52</v>
          </cell>
          <cell r="B782" t="str">
            <v>M</v>
          </cell>
          <cell r="C782">
            <v>3124.69</v>
          </cell>
        </row>
        <row r="783">
          <cell r="A783">
            <v>79</v>
          </cell>
          <cell r="B783" t="str">
            <v>M</v>
          </cell>
          <cell r="C783">
            <v>3197.95999999999</v>
          </cell>
        </row>
        <row r="784">
          <cell r="A784">
            <v>106</v>
          </cell>
          <cell r="B784" t="str">
            <v>M</v>
          </cell>
          <cell r="C784">
            <v>2859.99999999999</v>
          </cell>
        </row>
        <row r="785">
          <cell r="A785">
            <v>36</v>
          </cell>
          <cell r="B785" t="str">
            <v>F</v>
          </cell>
          <cell r="C785">
            <v>2310.81</v>
          </cell>
        </row>
        <row r="786">
          <cell r="A786">
            <v>85</v>
          </cell>
          <cell r="B786" t="str">
            <v>F</v>
          </cell>
          <cell r="C786">
            <v>1652.82</v>
          </cell>
        </row>
        <row r="787">
          <cell r="A787">
            <v>126</v>
          </cell>
          <cell r="B787" t="str">
            <v>M</v>
          </cell>
          <cell r="C787">
            <v>2676.98</v>
          </cell>
        </row>
        <row r="788">
          <cell r="A788">
            <v>75</v>
          </cell>
          <cell r="B788" t="str">
            <v>F</v>
          </cell>
          <cell r="C788">
            <v>2350.7999999999902</v>
          </cell>
        </row>
        <row r="789">
          <cell r="A789">
            <v>95</v>
          </cell>
          <cell r="B789" t="str">
            <v>F</v>
          </cell>
          <cell r="C789">
            <v>2380.98</v>
          </cell>
        </row>
        <row r="790">
          <cell r="A790">
            <v>93</v>
          </cell>
          <cell r="B790" t="str">
            <v>M</v>
          </cell>
          <cell r="C790">
            <v>2470.89</v>
          </cell>
        </row>
        <row r="791">
          <cell r="A791">
            <v>175</v>
          </cell>
          <cell r="B791" t="str">
            <v>F</v>
          </cell>
          <cell r="C791">
            <v>2284.36</v>
          </cell>
        </row>
        <row r="792">
          <cell r="A792">
            <v>164</v>
          </cell>
          <cell r="B792" t="str">
            <v>M</v>
          </cell>
          <cell r="C792">
            <v>3193.3999999999901</v>
          </cell>
        </row>
        <row r="793">
          <cell r="A793">
            <v>79</v>
          </cell>
          <cell r="B793" t="str">
            <v>M</v>
          </cell>
          <cell r="C793">
            <v>3197.95999999999</v>
          </cell>
        </row>
        <row r="794">
          <cell r="A794">
            <v>43</v>
          </cell>
          <cell r="B794" t="str">
            <v>F</v>
          </cell>
          <cell r="C794">
            <v>2667.38</v>
          </cell>
        </row>
        <row r="795">
          <cell r="A795">
            <v>151</v>
          </cell>
          <cell r="B795" t="str">
            <v>F</v>
          </cell>
          <cell r="C795">
            <v>4000.7999999999902</v>
          </cell>
        </row>
        <row r="796">
          <cell r="A796">
            <v>111</v>
          </cell>
          <cell r="B796" t="str">
            <v>F</v>
          </cell>
          <cell r="C796">
            <v>1920.94999999999</v>
          </cell>
        </row>
        <row r="797">
          <cell r="A797">
            <v>38</v>
          </cell>
          <cell r="B797" t="str">
            <v>F</v>
          </cell>
          <cell r="C797">
            <v>2634.7399999999898</v>
          </cell>
        </row>
        <row r="798">
          <cell r="A798">
            <v>144</v>
          </cell>
          <cell r="B798" t="str">
            <v>M</v>
          </cell>
          <cell r="C798">
            <v>2504.1999999999998</v>
          </cell>
        </row>
        <row r="799">
          <cell r="A799">
            <v>42</v>
          </cell>
          <cell r="B799" t="str">
            <v>M</v>
          </cell>
          <cell r="C799">
            <v>2374.1399999999899</v>
          </cell>
        </row>
        <row r="800">
          <cell r="A800">
            <v>16</v>
          </cell>
          <cell r="B800" t="str">
            <v>F</v>
          </cell>
          <cell r="C800">
            <v>3561.98</v>
          </cell>
        </row>
        <row r="801">
          <cell r="A801">
            <v>157</v>
          </cell>
          <cell r="B801" t="str">
            <v>F</v>
          </cell>
          <cell r="C801">
            <v>3052.95</v>
          </cell>
        </row>
        <row r="802">
          <cell r="A802">
            <v>182</v>
          </cell>
          <cell r="B802" t="str">
            <v>M</v>
          </cell>
          <cell r="C802">
            <v>2271.7600000000002</v>
          </cell>
        </row>
        <row r="803">
          <cell r="A803">
            <v>111</v>
          </cell>
          <cell r="B803" t="str">
            <v>F</v>
          </cell>
          <cell r="C803">
            <v>1920.94999999999</v>
          </cell>
        </row>
        <row r="804">
          <cell r="A804">
            <v>89</v>
          </cell>
          <cell r="B804" t="str">
            <v>F</v>
          </cell>
          <cell r="C804">
            <v>3800.56</v>
          </cell>
        </row>
        <row r="805">
          <cell r="A805">
            <v>131</v>
          </cell>
          <cell r="B805" t="str">
            <v>M</v>
          </cell>
          <cell r="C805">
            <v>2850.7</v>
          </cell>
        </row>
        <row r="806">
          <cell r="A806">
            <v>106</v>
          </cell>
          <cell r="B806" t="str">
            <v>M</v>
          </cell>
          <cell r="C806">
            <v>2859.99999999999</v>
          </cell>
        </row>
        <row r="807">
          <cell r="A807">
            <v>147</v>
          </cell>
          <cell r="B807" t="str">
            <v>M</v>
          </cell>
          <cell r="C807">
            <v>3101.0099999999902</v>
          </cell>
        </row>
        <row r="808">
          <cell r="A808">
            <v>165</v>
          </cell>
          <cell r="B808" t="str">
            <v>F</v>
          </cell>
          <cell r="C808">
            <v>2562.04</v>
          </cell>
        </row>
        <row r="809">
          <cell r="A809">
            <v>131</v>
          </cell>
          <cell r="B809" t="str">
            <v>M</v>
          </cell>
          <cell r="C809">
            <v>2850.7</v>
          </cell>
        </row>
        <row r="810">
          <cell r="A810">
            <v>188</v>
          </cell>
          <cell r="B810" t="str">
            <v>F</v>
          </cell>
          <cell r="C810">
            <v>2797.5499999999902</v>
          </cell>
        </row>
        <row r="811">
          <cell r="A811">
            <v>67</v>
          </cell>
          <cell r="B811" t="str">
            <v>M</v>
          </cell>
          <cell r="C811">
            <v>2962.03</v>
          </cell>
        </row>
        <row r="812">
          <cell r="A812">
            <v>109</v>
          </cell>
          <cell r="B812" t="str">
            <v>M</v>
          </cell>
          <cell r="C812">
            <v>3385.06</v>
          </cell>
        </row>
        <row r="813">
          <cell r="A813">
            <v>38</v>
          </cell>
          <cell r="B813" t="str">
            <v>F</v>
          </cell>
          <cell r="C813">
            <v>2634.7399999999898</v>
          </cell>
        </row>
        <row r="814">
          <cell r="A814">
            <v>90</v>
          </cell>
          <cell r="B814" t="str">
            <v>F</v>
          </cell>
          <cell r="C814">
            <v>3210.29</v>
          </cell>
        </row>
        <row r="815">
          <cell r="A815">
            <v>102</v>
          </cell>
          <cell r="B815" t="str">
            <v>F</v>
          </cell>
          <cell r="C815">
            <v>3813.69</v>
          </cell>
        </row>
        <row r="816">
          <cell r="A816">
            <v>11</v>
          </cell>
          <cell r="B816" t="str">
            <v>F</v>
          </cell>
          <cell r="C816">
            <v>2990.45999999999</v>
          </cell>
        </row>
        <row r="817">
          <cell r="A817">
            <v>173</v>
          </cell>
          <cell r="B817" t="str">
            <v>M</v>
          </cell>
          <cell r="C817">
            <v>3127.77</v>
          </cell>
        </row>
        <row r="818">
          <cell r="A818">
            <v>65</v>
          </cell>
          <cell r="B818" t="str">
            <v>F</v>
          </cell>
          <cell r="C818">
            <v>2807.0899999999901</v>
          </cell>
        </row>
        <row r="819">
          <cell r="A819">
            <v>18</v>
          </cell>
          <cell r="B819" t="str">
            <v>F</v>
          </cell>
          <cell r="C819">
            <v>3225.02</v>
          </cell>
        </row>
        <row r="820">
          <cell r="A820">
            <v>126</v>
          </cell>
          <cell r="B820" t="str">
            <v>M</v>
          </cell>
          <cell r="C820">
            <v>2676.98</v>
          </cell>
        </row>
        <row r="821">
          <cell r="A821">
            <v>135</v>
          </cell>
          <cell r="B821" t="str">
            <v>F</v>
          </cell>
          <cell r="C821">
            <v>2277.89</v>
          </cell>
        </row>
        <row r="822">
          <cell r="A822">
            <v>31</v>
          </cell>
          <cell r="B822" t="str">
            <v>F</v>
          </cell>
          <cell r="C822">
            <v>3095.33</v>
          </cell>
        </row>
        <row r="823">
          <cell r="A823">
            <v>150</v>
          </cell>
          <cell r="B823" t="str">
            <v>F</v>
          </cell>
          <cell r="C823">
            <v>1820.95</v>
          </cell>
        </row>
        <row r="824">
          <cell r="A824">
            <v>42</v>
          </cell>
          <cell r="B824" t="str">
            <v>M</v>
          </cell>
          <cell r="C824">
            <v>2374.1399999999899</v>
          </cell>
        </row>
        <row r="825">
          <cell r="A825">
            <v>46</v>
          </cell>
          <cell r="B825" t="str">
            <v>F</v>
          </cell>
          <cell r="C825">
            <v>3510.3699999999899</v>
          </cell>
        </row>
        <row r="826">
          <cell r="A826">
            <v>154</v>
          </cell>
          <cell r="B826" t="str">
            <v>M</v>
          </cell>
          <cell r="C826">
            <v>1976.4399999999901</v>
          </cell>
        </row>
        <row r="827">
          <cell r="A827">
            <v>139</v>
          </cell>
          <cell r="B827" t="str">
            <v>F</v>
          </cell>
          <cell r="C827">
            <v>1577.97</v>
          </cell>
        </row>
        <row r="828">
          <cell r="A828">
            <v>98</v>
          </cell>
          <cell r="B828" t="str">
            <v>F</v>
          </cell>
          <cell r="C828">
            <v>2096.2599999999902</v>
          </cell>
        </row>
        <row r="829">
          <cell r="A829">
            <v>68</v>
          </cell>
          <cell r="B829" t="str">
            <v>M</v>
          </cell>
          <cell r="C829">
            <v>2286.5299999999902</v>
          </cell>
        </row>
        <row r="830">
          <cell r="A830">
            <v>37</v>
          </cell>
          <cell r="B830" t="str">
            <v>M</v>
          </cell>
          <cell r="C830">
            <v>4418.24</v>
          </cell>
        </row>
        <row r="831">
          <cell r="A831">
            <v>187</v>
          </cell>
          <cell r="B831" t="str">
            <v>M</v>
          </cell>
          <cell r="C831">
            <v>2831.08</v>
          </cell>
        </row>
        <row r="832">
          <cell r="A832">
            <v>155</v>
          </cell>
          <cell r="B832" t="str">
            <v>M</v>
          </cell>
          <cell r="C832">
            <v>2346.25</v>
          </cell>
        </row>
        <row r="833">
          <cell r="A833">
            <v>187</v>
          </cell>
          <cell r="B833" t="str">
            <v>M</v>
          </cell>
          <cell r="C833">
            <v>2831.08</v>
          </cell>
        </row>
        <row r="834">
          <cell r="A834">
            <v>123</v>
          </cell>
          <cell r="B834" t="str">
            <v>F</v>
          </cell>
          <cell r="C834">
            <v>2813.95</v>
          </cell>
        </row>
        <row r="835">
          <cell r="A835">
            <v>93</v>
          </cell>
          <cell r="B835" t="str">
            <v>M</v>
          </cell>
          <cell r="C835">
            <v>2470.89</v>
          </cell>
        </row>
        <row r="836">
          <cell r="A836">
            <v>102</v>
          </cell>
          <cell r="B836" t="str">
            <v>F</v>
          </cell>
          <cell r="C836">
            <v>3813.69</v>
          </cell>
        </row>
        <row r="837">
          <cell r="A837">
            <v>188</v>
          </cell>
          <cell r="B837" t="str">
            <v>F</v>
          </cell>
          <cell r="C837">
            <v>2797.5499999999902</v>
          </cell>
        </row>
        <row r="838">
          <cell r="A838">
            <v>26</v>
          </cell>
          <cell r="B838" t="str">
            <v>F</v>
          </cell>
          <cell r="C838">
            <v>2606.6099999999901</v>
          </cell>
        </row>
        <row r="839">
          <cell r="A839">
            <v>94</v>
          </cell>
          <cell r="B839" t="str">
            <v>M</v>
          </cell>
          <cell r="C839">
            <v>2209.74999999999</v>
          </cell>
        </row>
        <row r="840">
          <cell r="A840">
            <v>119</v>
          </cell>
          <cell r="B840" t="str">
            <v>M</v>
          </cell>
          <cell r="C840">
            <v>2612.5</v>
          </cell>
        </row>
        <row r="841">
          <cell r="A841">
            <v>89</v>
          </cell>
          <cell r="B841" t="str">
            <v>F</v>
          </cell>
          <cell r="C841">
            <v>3800.56</v>
          </cell>
        </row>
        <row r="842">
          <cell r="A842">
            <v>27</v>
          </cell>
          <cell r="B842" t="str">
            <v>M</v>
          </cell>
          <cell r="C842">
            <v>3029.97999999999</v>
          </cell>
        </row>
        <row r="843">
          <cell r="A843">
            <v>78</v>
          </cell>
          <cell r="B843" t="str">
            <v>M</v>
          </cell>
          <cell r="C843">
            <v>3396.95</v>
          </cell>
        </row>
        <row r="844">
          <cell r="A844">
            <v>191</v>
          </cell>
          <cell r="B844" t="str">
            <v>F</v>
          </cell>
          <cell r="C844">
            <v>2873.94</v>
          </cell>
        </row>
        <row r="845">
          <cell r="A845">
            <v>4</v>
          </cell>
          <cell r="B845" t="str">
            <v>F</v>
          </cell>
          <cell r="C845">
            <v>2970.49999999999</v>
          </cell>
        </row>
        <row r="846">
          <cell r="A846">
            <v>129</v>
          </cell>
          <cell r="B846" t="str">
            <v>F</v>
          </cell>
          <cell r="C846">
            <v>3981.5799999999899</v>
          </cell>
        </row>
        <row r="847">
          <cell r="A847">
            <v>159</v>
          </cell>
          <cell r="B847" t="str">
            <v>M</v>
          </cell>
          <cell r="C847">
            <v>1764.94</v>
          </cell>
        </row>
        <row r="848">
          <cell r="A848">
            <v>141</v>
          </cell>
          <cell r="B848" t="str">
            <v>F</v>
          </cell>
          <cell r="C848">
            <v>2888.96</v>
          </cell>
        </row>
        <row r="849">
          <cell r="A849">
            <v>149</v>
          </cell>
          <cell r="B849" t="str">
            <v>F</v>
          </cell>
          <cell r="C849">
            <v>2594.5699999999902</v>
          </cell>
        </row>
        <row r="850">
          <cell r="A850">
            <v>159</v>
          </cell>
          <cell r="B850" t="str">
            <v>M</v>
          </cell>
          <cell r="C850">
            <v>1764.94</v>
          </cell>
        </row>
        <row r="851">
          <cell r="A851">
            <v>77</v>
          </cell>
          <cell r="B851" t="str">
            <v>M</v>
          </cell>
          <cell r="C851">
            <v>2285.7599999999902</v>
          </cell>
        </row>
        <row r="852">
          <cell r="A852">
            <v>175</v>
          </cell>
          <cell r="B852" t="str">
            <v>F</v>
          </cell>
          <cell r="C852">
            <v>2284.36</v>
          </cell>
        </row>
        <row r="853">
          <cell r="A853">
            <v>180</v>
          </cell>
          <cell r="B853" t="str">
            <v>M</v>
          </cell>
          <cell r="C853">
            <v>2710.77</v>
          </cell>
        </row>
        <row r="854">
          <cell r="A854">
            <v>9</v>
          </cell>
          <cell r="B854" t="str">
            <v>M</v>
          </cell>
          <cell r="C854">
            <v>2771.7</v>
          </cell>
        </row>
        <row r="855">
          <cell r="A855">
            <v>18</v>
          </cell>
          <cell r="B855" t="str">
            <v>F</v>
          </cell>
          <cell r="C855">
            <v>3225.02</v>
          </cell>
        </row>
        <row r="856">
          <cell r="A856">
            <v>173</v>
          </cell>
          <cell r="B856" t="str">
            <v>M</v>
          </cell>
          <cell r="C856">
            <v>3127.77</v>
          </cell>
        </row>
        <row r="857">
          <cell r="A857">
            <v>87</v>
          </cell>
          <cell r="B857" t="str">
            <v>M</v>
          </cell>
          <cell r="C857">
            <v>3121.9099999999899</v>
          </cell>
        </row>
        <row r="858">
          <cell r="A858">
            <v>113</v>
          </cell>
          <cell r="B858" t="str">
            <v>F</v>
          </cell>
          <cell r="C858">
            <v>2622.93</v>
          </cell>
        </row>
        <row r="859">
          <cell r="A859">
            <v>182</v>
          </cell>
          <cell r="B859" t="str">
            <v>M</v>
          </cell>
          <cell r="C859">
            <v>2271.7600000000002</v>
          </cell>
        </row>
        <row r="860">
          <cell r="A860">
            <v>99</v>
          </cell>
          <cell r="B860" t="str">
            <v>M</v>
          </cell>
          <cell r="C860">
            <v>2845.08</v>
          </cell>
        </row>
        <row r="861">
          <cell r="A861">
            <v>63</v>
          </cell>
          <cell r="B861" t="str">
            <v>M</v>
          </cell>
          <cell r="C861">
            <v>2982.45</v>
          </cell>
        </row>
        <row r="862">
          <cell r="A862">
            <v>17</v>
          </cell>
          <cell r="B862" t="str">
            <v>F</v>
          </cell>
          <cell r="C862">
            <v>2546.1799999999998</v>
          </cell>
        </row>
        <row r="863">
          <cell r="A863">
            <v>25</v>
          </cell>
          <cell r="B863" t="str">
            <v>M</v>
          </cell>
          <cell r="C863">
            <v>1963.25</v>
          </cell>
        </row>
        <row r="864">
          <cell r="A864">
            <v>151</v>
          </cell>
          <cell r="B864" t="str">
            <v>F</v>
          </cell>
          <cell r="C864">
            <v>4000.7999999999902</v>
          </cell>
        </row>
        <row r="865">
          <cell r="A865">
            <v>160</v>
          </cell>
          <cell r="B865" t="str">
            <v>F</v>
          </cell>
          <cell r="C865">
            <v>2700.9699999999898</v>
          </cell>
        </row>
        <row r="866">
          <cell r="A866">
            <v>157</v>
          </cell>
          <cell r="B866" t="str">
            <v>F</v>
          </cell>
          <cell r="C866">
            <v>3052.95</v>
          </cell>
        </row>
        <row r="867">
          <cell r="A867">
            <v>179</v>
          </cell>
          <cell r="B867" t="str">
            <v>M</v>
          </cell>
          <cell r="C867">
            <v>2800.08</v>
          </cell>
        </row>
        <row r="868">
          <cell r="A868">
            <v>4</v>
          </cell>
          <cell r="B868" t="str">
            <v>F</v>
          </cell>
          <cell r="C868">
            <v>2970.49999999999</v>
          </cell>
        </row>
        <row r="869">
          <cell r="A869">
            <v>164</v>
          </cell>
          <cell r="B869" t="str">
            <v>M</v>
          </cell>
          <cell r="C869">
            <v>3193.3999999999901</v>
          </cell>
        </row>
        <row r="870">
          <cell r="A870">
            <v>19</v>
          </cell>
          <cell r="B870" t="str">
            <v>M</v>
          </cell>
          <cell r="C870">
            <v>1747.4299999999901</v>
          </cell>
        </row>
        <row r="871">
          <cell r="A871">
            <v>25</v>
          </cell>
          <cell r="B871" t="str">
            <v>M</v>
          </cell>
          <cell r="C871">
            <v>1963.25</v>
          </cell>
        </row>
        <row r="872">
          <cell r="A872">
            <v>121</v>
          </cell>
          <cell r="B872" t="str">
            <v>F</v>
          </cell>
          <cell r="C872">
            <v>2061.75</v>
          </cell>
        </row>
        <row r="873">
          <cell r="A873">
            <v>7</v>
          </cell>
          <cell r="B873" t="str">
            <v>F</v>
          </cell>
          <cell r="C873">
            <v>2981.51999999999</v>
          </cell>
        </row>
        <row r="874">
          <cell r="A874">
            <v>147</v>
          </cell>
          <cell r="B874" t="str">
            <v>M</v>
          </cell>
          <cell r="C874">
            <v>3101.0099999999902</v>
          </cell>
        </row>
        <row r="875">
          <cell r="A875">
            <v>112</v>
          </cell>
          <cell r="B875" t="str">
            <v>F</v>
          </cell>
          <cell r="C875">
            <v>2059.8399999999901</v>
          </cell>
        </row>
        <row r="876">
          <cell r="A876">
            <v>14</v>
          </cell>
          <cell r="B876" t="str">
            <v>M</v>
          </cell>
          <cell r="C876">
            <v>2710.45999999999</v>
          </cell>
        </row>
        <row r="877">
          <cell r="A877">
            <v>96</v>
          </cell>
          <cell r="B877" t="str">
            <v>F</v>
          </cell>
          <cell r="C877">
            <v>2070.72999999999</v>
          </cell>
        </row>
        <row r="878">
          <cell r="A878">
            <v>160</v>
          </cell>
          <cell r="B878" t="str">
            <v>F</v>
          </cell>
          <cell r="C878">
            <v>2700.9699999999898</v>
          </cell>
        </row>
        <row r="879">
          <cell r="A879">
            <v>13</v>
          </cell>
          <cell r="B879" t="str">
            <v>M</v>
          </cell>
          <cell r="C879">
            <v>2749.72999999999</v>
          </cell>
        </row>
        <row r="880">
          <cell r="A880">
            <v>129</v>
          </cell>
          <cell r="B880" t="str">
            <v>F</v>
          </cell>
          <cell r="C880">
            <v>3981.5799999999899</v>
          </cell>
        </row>
        <row r="881">
          <cell r="A881">
            <v>5</v>
          </cell>
          <cell r="B881" t="str">
            <v>F</v>
          </cell>
          <cell r="C881">
            <v>2727.48</v>
          </cell>
        </row>
        <row r="882">
          <cell r="A882">
            <v>115</v>
          </cell>
          <cell r="B882" t="str">
            <v>M</v>
          </cell>
          <cell r="C882">
            <v>2760.23</v>
          </cell>
        </row>
        <row r="883">
          <cell r="A883">
            <v>160</v>
          </cell>
          <cell r="B883" t="str">
            <v>F</v>
          </cell>
          <cell r="C883">
            <v>2700.9699999999898</v>
          </cell>
        </row>
        <row r="884">
          <cell r="A884">
            <v>111</v>
          </cell>
          <cell r="B884" t="str">
            <v>F</v>
          </cell>
          <cell r="C884">
            <v>1920.94999999999</v>
          </cell>
        </row>
        <row r="885">
          <cell r="A885">
            <v>24</v>
          </cell>
          <cell r="B885" t="str">
            <v>F</v>
          </cell>
          <cell r="C885">
            <v>2885.92</v>
          </cell>
        </row>
        <row r="886">
          <cell r="A886">
            <v>132</v>
          </cell>
          <cell r="B886" t="str">
            <v>M</v>
          </cell>
          <cell r="C886">
            <v>3104.14</v>
          </cell>
        </row>
        <row r="887">
          <cell r="A887">
            <v>165</v>
          </cell>
          <cell r="B887" t="str">
            <v>F</v>
          </cell>
          <cell r="C887">
            <v>2562.04</v>
          </cell>
        </row>
        <row r="888">
          <cell r="A888">
            <v>175</v>
          </cell>
          <cell r="B888" t="str">
            <v>F</v>
          </cell>
          <cell r="C888">
            <v>2284.36</v>
          </cell>
        </row>
        <row r="889">
          <cell r="A889">
            <v>110</v>
          </cell>
          <cell r="B889" t="str">
            <v>M</v>
          </cell>
          <cell r="C889">
            <v>2404.04</v>
          </cell>
        </row>
        <row r="890">
          <cell r="A890">
            <v>29</v>
          </cell>
          <cell r="B890" t="str">
            <v>F</v>
          </cell>
          <cell r="C890">
            <v>3063.5699999999902</v>
          </cell>
        </row>
        <row r="891">
          <cell r="A891">
            <v>10</v>
          </cell>
          <cell r="B891" t="str">
            <v>M</v>
          </cell>
          <cell r="C891">
            <v>1183</v>
          </cell>
        </row>
        <row r="892">
          <cell r="A892">
            <v>164</v>
          </cell>
          <cell r="B892" t="str">
            <v>M</v>
          </cell>
          <cell r="C892">
            <v>3193.3999999999901</v>
          </cell>
        </row>
        <row r="893">
          <cell r="A893">
            <v>124</v>
          </cell>
          <cell r="B893" t="str">
            <v>F</v>
          </cell>
          <cell r="C893">
            <v>3331.35</v>
          </cell>
        </row>
        <row r="894">
          <cell r="A894">
            <v>53</v>
          </cell>
          <cell r="B894" t="str">
            <v>F</v>
          </cell>
          <cell r="C894">
            <v>2456.64</v>
          </cell>
        </row>
        <row r="895">
          <cell r="A895">
            <v>53</v>
          </cell>
          <cell r="B895" t="str">
            <v>F</v>
          </cell>
          <cell r="C895">
            <v>2456.64</v>
          </cell>
        </row>
        <row r="896">
          <cell r="A896">
            <v>171</v>
          </cell>
          <cell r="B896" t="str">
            <v>F</v>
          </cell>
          <cell r="C896">
            <v>3485.06</v>
          </cell>
        </row>
        <row r="897">
          <cell r="A897">
            <v>174</v>
          </cell>
          <cell r="B897" t="str">
            <v>F</v>
          </cell>
          <cell r="C897">
            <v>3536.94</v>
          </cell>
        </row>
        <row r="898">
          <cell r="A898">
            <v>112</v>
          </cell>
          <cell r="B898" t="str">
            <v>F</v>
          </cell>
          <cell r="C898">
            <v>2059.8399999999901</v>
          </cell>
        </row>
        <row r="899">
          <cell r="A899">
            <v>61</v>
          </cell>
          <cell r="B899" t="str">
            <v>F</v>
          </cell>
          <cell r="C899">
            <v>2928.83</v>
          </cell>
        </row>
        <row r="900">
          <cell r="A900">
            <v>26</v>
          </cell>
          <cell r="B900" t="str">
            <v>F</v>
          </cell>
          <cell r="C900">
            <v>2606.6099999999901</v>
          </cell>
        </row>
        <row r="901">
          <cell r="A901">
            <v>2</v>
          </cell>
          <cell r="B901" t="str">
            <v>F</v>
          </cell>
          <cell r="C901">
            <v>3017.95</v>
          </cell>
        </row>
        <row r="902">
          <cell r="A902">
            <v>102</v>
          </cell>
          <cell r="B902" t="str">
            <v>F</v>
          </cell>
          <cell r="C902">
            <v>3813.69</v>
          </cell>
        </row>
        <row r="903">
          <cell r="A903">
            <v>180</v>
          </cell>
          <cell r="B903" t="str">
            <v>M</v>
          </cell>
          <cell r="C903">
            <v>2710.77</v>
          </cell>
        </row>
        <row r="904">
          <cell r="A904">
            <v>184</v>
          </cell>
          <cell r="B904" t="str">
            <v>F</v>
          </cell>
          <cell r="C904">
            <v>2442.0100000000002</v>
          </cell>
        </row>
        <row r="905">
          <cell r="A905">
            <v>136</v>
          </cell>
          <cell r="B905" t="str">
            <v>M</v>
          </cell>
          <cell r="C905">
            <v>2856.3799999999901</v>
          </cell>
        </row>
        <row r="906">
          <cell r="A906">
            <v>93</v>
          </cell>
          <cell r="B906" t="str">
            <v>M</v>
          </cell>
          <cell r="C906">
            <v>2470.89</v>
          </cell>
        </row>
        <row r="907">
          <cell r="A907">
            <v>54</v>
          </cell>
          <cell r="B907" t="str">
            <v>M</v>
          </cell>
          <cell r="C907">
            <v>2839.4099999999899</v>
          </cell>
        </row>
        <row r="908">
          <cell r="A908">
            <v>141</v>
          </cell>
          <cell r="B908" t="str">
            <v>F</v>
          </cell>
          <cell r="C908">
            <v>2888.96</v>
          </cell>
        </row>
        <row r="909">
          <cell r="A909">
            <v>90</v>
          </cell>
          <cell r="B909" t="str">
            <v>F</v>
          </cell>
          <cell r="C909">
            <v>3210.29</v>
          </cell>
        </row>
        <row r="910">
          <cell r="A910">
            <v>187</v>
          </cell>
          <cell r="B910" t="str">
            <v>M</v>
          </cell>
          <cell r="C910">
            <v>2831.08</v>
          </cell>
        </row>
        <row r="911">
          <cell r="A911">
            <v>140</v>
          </cell>
          <cell r="B911" t="str">
            <v>F</v>
          </cell>
          <cell r="C911">
            <v>1907.5999999999899</v>
          </cell>
        </row>
        <row r="912">
          <cell r="A912">
            <v>114</v>
          </cell>
          <cell r="B912" t="str">
            <v>M</v>
          </cell>
          <cell r="C912">
            <v>2891.3199999999902</v>
          </cell>
        </row>
        <row r="913">
          <cell r="A913">
            <v>68</v>
          </cell>
          <cell r="B913" t="str">
            <v>M</v>
          </cell>
          <cell r="C913">
            <v>2286.5299999999902</v>
          </cell>
        </row>
        <row r="914">
          <cell r="A914">
            <v>183</v>
          </cell>
          <cell r="B914" t="str">
            <v>M</v>
          </cell>
          <cell r="C914">
            <v>2236.1199999999899</v>
          </cell>
        </row>
        <row r="915">
          <cell r="A915">
            <v>60</v>
          </cell>
          <cell r="B915" t="str">
            <v>M</v>
          </cell>
          <cell r="C915">
            <v>1042.27</v>
          </cell>
        </row>
        <row r="916">
          <cell r="A916">
            <v>164</v>
          </cell>
          <cell r="B916" t="str">
            <v>M</v>
          </cell>
          <cell r="C916">
            <v>3193.3999999999901</v>
          </cell>
        </row>
        <row r="917">
          <cell r="A917">
            <v>19</v>
          </cell>
          <cell r="B917" t="str">
            <v>M</v>
          </cell>
          <cell r="C917">
            <v>1747.4299999999901</v>
          </cell>
        </row>
        <row r="918">
          <cell r="A918">
            <v>140</v>
          </cell>
          <cell r="B918" t="str">
            <v>F</v>
          </cell>
          <cell r="C918">
            <v>1907.5999999999899</v>
          </cell>
        </row>
        <row r="919">
          <cell r="A919">
            <v>127</v>
          </cell>
          <cell r="B919" t="str">
            <v>M</v>
          </cell>
          <cell r="C919">
            <v>2404.2599999999902</v>
          </cell>
        </row>
        <row r="920">
          <cell r="A920">
            <v>96</v>
          </cell>
          <cell r="B920" t="str">
            <v>F</v>
          </cell>
          <cell r="C920">
            <v>2070.72999999999</v>
          </cell>
        </row>
        <row r="921">
          <cell r="A921">
            <v>116</v>
          </cell>
          <cell r="B921" t="str">
            <v>F</v>
          </cell>
          <cell r="C921">
            <v>3700.99</v>
          </cell>
        </row>
        <row r="922">
          <cell r="A922">
            <v>83</v>
          </cell>
          <cell r="B922" t="str">
            <v>M</v>
          </cell>
          <cell r="C922">
            <v>2399.3200000000002</v>
          </cell>
        </row>
        <row r="923">
          <cell r="A923">
            <v>31</v>
          </cell>
          <cell r="B923" t="str">
            <v>F</v>
          </cell>
          <cell r="C923">
            <v>3095.33</v>
          </cell>
        </row>
        <row r="924">
          <cell r="A924">
            <v>109</v>
          </cell>
          <cell r="B924" t="str">
            <v>M</v>
          </cell>
          <cell r="C924">
            <v>3385.06</v>
          </cell>
        </row>
        <row r="925">
          <cell r="A925">
            <v>120</v>
          </cell>
          <cell r="B925" t="str">
            <v>F</v>
          </cell>
          <cell r="C925">
            <v>2565.61</v>
          </cell>
        </row>
        <row r="926">
          <cell r="A926">
            <v>29</v>
          </cell>
          <cell r="B926" t="str">
            <v>F</v>
          </cell>
          <cell r="C926">
            <v>3063.5699999999902</v>
          </cell>
        </row>
        <row r="927">
          <cell r="A927">
            <v>143</v>
          </cell>
          <cell r="B927" t="str">
            <v>M</v>
          </cell>
          <cell r="C927">
            <v>2571.33</v>
          </cell>
        </row>
        <row r="928">
          <cell r="A928">
            <v>194</v>
          </cell>
          <cell r="B928" t="str">
            <v>F</v>
          </cell>
          <cell r="C928">
            <v>2486.1999999999898</v>
          </cell>
        </row>
        <row r="929">
          <cell r="A929">
            <v>36</v>
          </cell>
          <cell r="B929" t="str">
            <v>F</v>
          </cell>
          <cell r="C929">
            <v>2310.81</v>
          </cell>
        </row>
        <row r="930">
          <cell r="A930">
            <v>170</v>
          </cell>
          <cell r="B930" t="str">
            <v>F</v>
          </cell>
          <cell r="C930">
            <v>2340.7799999999902</v>
          </cell>
        </row>
        <row r="931">
          <cell r="A931">
            <v>145</v>
          </cell>
          <cell r="B931" t="str">
            <v>F</v>
          </cell>
          <cell r="C931">
            <v>2073.5499999999902</v>
          </cell>
        </row>
        <row r="932">
          <cell r="A932">
            <v>49</v>
          </cell>
          <cell r="B932" t="str">
            <v>M</v>
          </cell>
          <cell r="C932">
            <v>2693.59</v>
          </cell>
        </row>
        <row r="933">
          <cell r="A933">
            <v>170</v>
          </cell>
          <cell r="B933" t="str">
            <v>F</v>
          </cell>
          <cell r="C933">
            <v>2340.7799999999902</v>
          </cell>
        </row>
        <row r="934">
          <cell r="A934">
            <v>77</v>
          </cell>
          <cell r="B934" t="str">
            <v>M</v>
          </cell>
          <cell r="C934">
            <v>2285.7599999999902</v>
          </cell>
        </row>
        <row r="935">
          <cell r="A935">
            <v>162</v>
          </cell>
          <cell r="B935" t="str">
            <v>M</v>
          </cell>
          <cell r="C935">
            <v>2190.64</v>
          </cell>
        </row>
        <row r="936">
          <cell r="A936">
            <v>89</v>
          </cell>
          <cell r="B936" t="str">
            <v>F</v>
          </cell>
          <cell r="C936">
            <v>3800.56</v>
          </cell>
        </row>
        <row r="937">
          <cell r="A937">
            <v>183</v>
          </cell>
          <cell r="B937" t="str">
            <v>M</v>
          </cell>
          <cell r="C937">
            <v>2236.1199999999899</v>
          </cell>
        </row>
        <row r="938">
          <cell r="A938">
            <v>18</v>
          </cell>
          <cell r="B938" t="str">
            <v>F</v>
          </cell>
          <cell r="C938">
            <v>3225.02</v>
          </cell>
        </row>
        <row r="939">
          <cell r="A939">
            <v>14</v>
          </cell>
          <cell r="B939" t="str">
            <v>M</v>
          </cell>
          <cell r="C939">
            <v>2710.45999999999</v>
          </cell>
        </row>
        <row r="940">
          <cell r="A940">
            <v>136</v>
          </cell>
          <cell r="B940" t="str">
            <v>M</v>
          </cell>
          <cell r="C940">
            <v>2856.3799999999901</v>
          </cell>
        </row>
        <row r="941">
          <cell r="A941">
            <v>107</v>
          </cell>
          <cell r="B941" t="str">
            <v>M</v>
          </cell>
          <cell r="C941">
            <v>3859.93</v>
          </cell>
        </row>
        <row r="942">
          <cell r="A942">
            <v>55</v>
          </cell>
          <cell r="B942" t="str">
            <v>M</v>
          </cell>
          <cell r="C942">
            <v>2500.6099999999901</v>
          </cell>
        </row>
        <row r="943">
          <cell r="A943">
            <v>80</v>
          </cell>
          <cell r="B943" t="str">
            <v>F</v>
          </cell>
          <cell r="C943">
            <v>3459.09</v>
          </cell>
        </row>
        <row r="944">
          <cell r="A944">
            <v>83</v>
          </cell>
          <cell r="B944" t="str">
            <v>M</v>
          </cell>
          <cell r="C944">
            <v>2399.3200000000002</v>
          </cell>
        </row>
        <row r="945">
          <cell r="A945">
            <v>12</v>
          </cell>
          <cell r="B945" t="str">
            <v>M</v>
          </cell>
          <cell r="C945">
            <v>2031.76</v>
          </cell>
        </row>
        <row r="946">
          <cell r="A946">
            <v>179</v>
          </cell>
          <cell r="B946" t="str">
            <v>M</v>
          </cell>
          <cell r="C946">
            <v>2800.08</v>
          </cell>
        </row>
        <row r="947">
          <cell r="A947">
            <v>81</v>
          </cell>
          <cell r="B947" t="str">
            <v>M</v>
          </cell>
          <cell r="C947">
            <v>2735.3999999999901</v>
          </cell>
        </row>
        <row r="948">
          <cell r="A948">
            <v>181</v>
          </cell>
          <cell r="B948" t="str">
            <v>M</v>
          </cell>
          <cell r="C948">
            <v>2605.3199999999902</v>
          </cell>
        </row>
        <row r="949">
          <cell r="A949">
            <v>10</v>
          </cell>
          <cell r="B949" t="str">
            <v>M</v>
          </cell>
          <cell r="C949">
            <v>1183</v>
          </cell>
        </row>
        <row r="950">
          <cell r="A950">
            <v>120</v>
          </cell>
          <cell r="B950" t="str">
            <v>F</v>
          </cell>
          <cell r="C950">
            <v>2565.61</v>
          </cell>
        </row>
        <row r="951">
          <cell r="A951">
            <v>44</v>
          </cell>
          <cell r="B951" t="str">
            <v>F</v>
          </cell>
          <cell r="C951">
            <v>2003.3999999999901</v>
          </cell>
        </row>
        <row r="952">
          <cell r="A952">
            <v>91</v>
          </cell>
          <cell r="B952" t="str">
            <v>M</v>
          </cell>
          <cell r="C952">
            <v>3648.07</v>
          </cell>
        </row>
        <row r="953">
          <cell r="A953">
            <v>60</v>
          </cell>
          <cell r="B953" t="str">
            <v>M</v>
          </cell>
          <cell r="C953">
            <v>1042.27</v>
          </cell>
        </row>
        <row r="954">
          <cell r="A954">
            <v>24</v>
          </cell>
          <cell r="B954" t="str">
            <v>F</v>
          </cell>
          <cell r="C954">
            <v>2885.92</v>
          </cell>
        </row>
        <row r="955">
          <cell r="A955">
            <v>173</v>
          </cell>
          <cell r="B955" t="str">
            <v>M</v>
          </cell>
          <cell r="C955">
            <v>3127.77</v>
          </cell>
        </row>
        <row r="956">
          <cell r="A956">
            <v>153</v>
          </cell>
          <cell r="B956" t="str">
            <v>M</v>
          </cell>
          <cell r="C956">
            <v>2648.3899999999899</v>
          </cell>
        </row>
        <row r="957">
          <cell r="A957">
            <v>42</v>
          </cell>
          <cell r="B957" t="str">
            <v>M</v>
          </cell>
          <cell r="C957">
            <v>2374.1399999999899</v>
          </cell>
        </row>
        <row r="958">
          <cell r="A958">
            <v>136</v>
          </cell>
          <cell r="B958" t="str">
            <v>M</v>
          </cell>
          <cell r="C958">
            <v>2856.3799999999901</v>
          </cell>
        </row>
        <row r="959">
          <cell r="A959">
            <v>191</v>
          </cell>
          <cell r="B959" t="str">
            <v>F</v>
          </cell>
          <cell r="C959">
            <v>2873.94</v>
          </cell>
        </row>
        <row r="960">
          <cell r="A960">
            <v>128</v>
          </cell>
          <cell r="B960" t="str">
            <v>M</v>
          </cell>
          <cell r="C960">
            <v>2183.25</v>
          </cell>
        </row>
        <row r="961">
          <cell r="A961">
            <v>149</v>
          </cell>
          <cell r="B961" t="str">
            <v>F</v>
          </cell>
          <cell r="C961">
            <v>2594.5699999999902</v>
          </cell>
        </row>
        <row r="962">
          <cell r="A962">
            <v>5</v>
          </cell>
          <cell r="B962" t="str">
            <v>F</v>
          </cell>
          <cell r="C962">
            <v>2727.48</v>
          </cell>
        </row>
        <row r="963">
          <cell r="A963">
            <v>126</v>
          </cell>
          <cell r="B963" t="str">
            <v>M</v>
          </cell>
          <cell r="C963">
            <v>2676.98</v>
          </cell>
        </row>
        <row r="964">
          <cell r="A964">
            <v>135</v>
          </cell>
          <cell r="B964" t="str">
            <v>F</v>
          </cell>
          <cell r="C964">
            <v>2277.89</v>
          </cell>
        </row>
        <row r="965">
          <cell r="A965">
            <v>68</v>
          </cell>
          <cell r="B965" t="str">
            <v>M</v>
          </cell>
          <cell r="C965">
            <v>2286.5299999999902</v>
          </cell>
        </row>
        <row r="966">
          <cell r="A966">
            <v>95</v>
          </cell>
          <cell r="B966" t="str">
            <v>F</v>
          </cell>
          <cell r="C966">
            <v>2380.98</v>
          </cell>
        </row>
        <row r="967">
          <cell r="A967">
            <v>102</v>
          </cell>
          <cell r="B967" t="str">
            <v>F</v>
          </cell>
          <cell r="C967">
            <v>3813.69</v>
          </cell>
        </row>
        <row r="968">
          <cell r="A968">
            <v>81</v>
          </cell>
          <cell r="B968" t="str">
            <v>M</v>
          </cell>
          <cell r="C968">
            <v>2735.3999999999901</v>
          </cell>
        </row>
        <row r="969">
          <cell r="A969">
            <v>8</v>
          </cell>
          <cell r="B969" t="str">
            <v>F</v>
          </cell>
          <cell r="C969">
            <v>1768.5999999999899</v>
          </cell>
        </row>
        <row r="970">
          <cell r="A970">
            <v>143</v>
          </cell>
          <cell r="B970" t="str">
            <v>M</v>
          </cell>
          <cell r="C970">
            <v>2571.33</v>
          </cell>
        </row>
        <row r="971">
          <cell r="A971">
            <v>49</v>
          </cell>
          <cell r="B971" t="str">
            <v>M</v>
          </cell>
          <cell r="C971">
            <v>2693.59</v>
          </cell>
        </row>
        <row r="972">
          <cell r="A972">
            <v>70</v>
          </cell>
          <cell r="B972" t="str">
            <v>M</v>
          </cell>
          <cell r="C972">
            <v>2946.5599999999899</v>
          </cell>
        </row>
        <row r="973">
          <cell r="A973">
            <v>26</v>
          </cell>
          <cell r="B973" t="str">
            <v>F</v>
          </cell>
          <cell r="C973">
            <v>2606.6099999999901</v>
          </cell>
        </row>
        <row r="974">
          <cell r="A974">
            <v>180</v>
          </cell>
          <cell r="B974" t="str">
            <v>M</v>
          </cell>
          <cell r="C974">
            <v>2710.77</v>
          </cell>
        </row>
        <row r="975">
          <cell r="A975">
            <v>142</v>
          </cell>
          <cell r="B975" t="str">
            <v>F</v>
          </cell>
          <cell r="C975">
            <v>2866.51</v>
          </cell>
        </row>
        <row r="976">
          <cell r="A976">
            <v>129</v>
          </cell>
          <cell r="B976" t="str">
            <v>F</v>
          </cell>
          <cell r="C976">
            <v>3981.5799999999899</v>
          </cell>
        </row>
        <row r="977">
          <cell r="A977">
            <v>197</v>
          </cell>
          <cell r="B977" t="str">
            <v>F</v>
          </cell>
          <cell r="C977">
            <v>1744.83</v>
          </cell>
        </row>
        <row r="978">
          <cell r="A978">
            <v>178</v>
          </cell>
          <cell r="B978" t="str">
            <v>M</v>
          </cell>
          <cell r="C978">
            <v>2320.21</v>
          </cell>
        </row>
        <row r="979">
          <cell r="A979">
            <v>11</v>
          </cell>
          <cell r="B979" t="str">
            <v>F</v>
          </cell>
          <cell r="C979">
            <v>2990.45999999999</v>
          </cell>
        </row>
        <row r="980">
          <cell r="A980">
            <v>62</v>
          </cell>
          <cell r="B980" t="str">
            <v>F</v>
          </cell>
          <cell r="C980">
            <v>2151.78999999999</v>
          </cell>
        </row>
        <row r="981">
          <cell r="A981">
            <v>153</v>
          </cell>
          <cell r="B981" t="str">
            <v>M</v>
          </cell>
          <cell r="C981">
            <v>2648.3899999999899</v>
          </cell>
        </row>
        <row r="982">
          <cell r="A982">
            <v>102</v>
          </cell>
          <cell r="B982" t="str">
            <v>F</v>
          </cell>
          <cell r="C982">
            <v>3813.69</v>
          </cell>
        </row>
        <row r="983">
          <cell r="A983">
            <v>96</v>
          </cell>
          <cell r="B983" t="str">
            <v>F</v>
          </cell>
          <cell r="C983">
            <v>2070.72999999999</v>
          </cell>
        </row>
        <row r="984">
          <cell r="A984">
            <v>45</v>
          </cell>
          <cell r="B984" t="str">
            <v>M</v>
          </cell>
          <cell r="C984">
            <v>3423.77</v>
          </cell>
        </row>
        <row r="985">
          <cell r="A985">
            <v>117</v>
          </cell>
          <cell r="B985" t="str">
            <v>F</v>
          </cell>
          <cell r="C985">
            <v>2634.1899999999901</v>
          </cell>
        </row>
        <row r="986">
          <cell r="A986">
            <v>148</v>
          </cell>
          <cell r="B986" t="str">
            <v>M</v>
          </cell>
          <cell r="C986">
            <v>2738.99</v>
          </cell>
        </row>
        <row r="987">
          <cell r="A987">
            <v>173</v>
          </cell>
          <cell r="B987" t="str">
            <v>M</v>
          </cell>
          <cell r="C987">
            <v>3127.77</v>
          </cell>
        </row>
        <row r="988">
          <cell r="A988">
            <v>182</v>
          </cell>
          <cell r="B988" t="str">
            <v>M</v>
          </cell>
          <cell r="C988">
            <v>2271.7600000000002</v>
          </cell>
        </row>
        <row r="989">
          <cell r="A989">
            <v>39</v>
          </cell>
          <cell r="B989" t="str">
            <v>M</v>
          </cell>
          <cell r="C989">
            <v>3322.9899999999898</v>
          </cell>
        </row>
        <row r="990">
          <cell r="A990">
            <v>177</v>
          </cell>
          <cell r="B990" t="str">
            <v>F</v>
          </cell>
          <cell r="C990">
            <v>2497.4499999999898</v>
          </cell>
        </row>
        <row r="991">
          <cell r="A991">
            <v>116</v>
          </cell>
          <cell r="B991" t="str">
            <v>F</v>
          </cell>
          <cell r="C991">
            <v>3700.99</v>
          </cell>
        </row>
        <row r="992">
          <cell r="A992">
            <v>175</v>
          </cell>
          <cell r="B992" t="str">
            <v>F</v>
          </cell>
          <cell r="C992">
            <v>2284.36</v>
          </cell>
        </row>
        <row r="993">
          <cell r="A993">
            <v>160</v>
          </cell>
          <cell r="B993" t="str">
            <v>F</v>
          </cell>
          <cell r="C993">
            <v>2700.9699999999898</v>
          </cell>
        </row>
        <row r="994">
          <cell r="A994">
            <v>127</v>
          </cell>
          <cell r="B994" t="str">
            <v>M</v>
          </cell>
          <cell r="C994">
            <v>2404.2599999999902</v>
          </cell>
        </row>
        <row r="995">
          <cell r="A995">
            <v>86</v>
          </cell>
          <cell r="B995" t="str">
            <v>M</v>
          </cell>
          <cell r="C995">
            <v>3622.22</v>
          </cell>
        </row>
        <row r="996">
          <cell r="A996">
            <v>13</v>
          </cell>
          <cell r="B996" t="str">
            <v>M</v>
          </cell>
          <cell r="C996">
            <v>2749.72999999999</v>
          </cell>
        </row>
        <row r="997">
          <cell r="A997">
            <v>124</v>
          </cell>
          <cell r="B997" t="str">
            <v>F</v>
          </cell>
          <cell r="C997">
            <v>3331.35</v>
          </cell>
        </row>
        <row r="998">
          <cell r="A998">
            <v>181</v>
          </cell>
          <cell r="B998" t="str">
            <v>M</v>
          </cell>
          <cell r="C998">
            <v>2605.3199999999902</v>
          </cell>
        </row>
        <row r="999">
          <cell r="A999">
            <v>171</v>
          </cell>
          <cell r="B999" t="str">
            <v>F</v>
          </cell>
          <cell r="C999">
            <v>3485.06</v>
          </cell>
        </row>
        <row r="1000">
          <cell r="A1000">
            <v>147</v>
          </cell>
          <cell r="B1000" t="str">
            <v>M</v>
          </cell>
          <cell r="C1000">
            <v>3101.0099999999902</v>
          </cell>
        </row>
        <row r="1001">
          <cell r="A1001">
            <v>156</v>
          </cell>
          <cell r="B1001" t="str">
            <v>M</v>
          </cell>
          <cell r="C1001">
            <v>2314.1499999999901</v>
          </cell>
        </row>
        <row r="1002">
          <cell r="A1002">
            <v>197</v>
          </cell>
          <cell r="B1002" t="str">
            <v>F</v>
          </cell>
          <cell r="C1002">
            <v>1744.83</v>
          </cell>
        </row>
        <row r="1003">
          <cell r="A1003">
            <v>109</v>
          </cell>
          <cell r="B1003" t="str">
            <v>M</v>
          </cell>
          <cell r="C1003">
            <v>3385.06</v>
          </cell>
        </row>
        <row r="1004">
          <cell r="A1004">
            <v>82</v>
          </cell>
          <cell r="B1004" t="str">
            <v>M</v>
          </cell>
          <cell r="C1004">
            <v>2714.75</v>
          </cell>
        </row>
        <row r="1005">
          <cell r="A1005">
            <v>196</v>
          </cell>
          <cell r="B1005" t="str">
            <v>M</v>
          </cell>
          <cell r="C1005">
            <v>2714.1099999999901</v>
          </cell>
        </row>
        <row r="1006">
          <cell r="A1006">
            <v>174</v>
          </cell>
          <cell r="B1006" t="str">
            <v>F</v>
          </cell>
          <cell r="C1006">
            <v>3536.94</v>
          </cell>
        </row>
        <row r="1007">
          <cell r="A1007">
            <v>129</v>
          </cell>
          <cell r="B1007" t="str">
            <v>F</v>
          </cell>
          <cell r="C1007">
            <v>3981.5799999999899</v>
          </cell>
        </row>
        <row r="1008">
          <cell r="A1008">
            <v>82</v>
          </cell>
          <cell r="B1008" t="str">
            <v>M</v>
          </cell>
          <cell r="C1008">
            <v>2714.75</v>
          </cell>
        </row>
        <row r="1009">
          <cell r="A1009">
            <v>4</v>
          </cell>
          <cell r="B1009" t="str">
            <v>F</v>
          </cell>
          <cell r="C1009">
            <v>2970.49999999999</v>
          </cell>
        </row>
        <row r="1010">
          <cell r="A1010">
            <v>75</v>
          </cell>
          <cell r="B1010" t="str">
            <v>F</v>
          </cell>
          <cell r="C1010">
            <v>2350.7999999999902</v>
          </cell>
        </row>
        <row r="1011">
          <cell r="A1011">
            <v>150</v>
          </cell>
          <cell r="B1011" t="str">
            <v>F</v>
          </cell>
          <cell r="C1011">
            <v>1820.95</v>
          </cell>
        </row>
        <row r="1012">
          <cell r="A1012">
            <v>40</v>
          </cell>
          <cell r="B1012" t="str">
            <v>F</v>
          </cell>
          <cell r="C1012">
            <v>2330.2599999999902</v>
          </cell>
        </row>
        <row r="1013">
          <cell r="A1013">
            <v>84</v>
          </cell>
          <cell r="B1013" t="str">
            <v>F</v>
          </cell>
          <cell r="C1013">
            <v>1766.1699999999901</v>
          </cell>
        </row>
        <row r="1014">
          <cell r="A1014">
            <v>187</v>
          </cell>
          <cell r="B1014" t="str">
            <v>M</v>
          </cell>
          <cell r="C1014">
            <v>2831.08</v>
          </cell>
        </row>
        <row r="1015">
          <cell r="A1015">
            <v>137</v>
          </cell>
          <cell r="B1015" t="str">
            <v>M</v>
          </cell>
          <cell r="C1015">
            <v>3001.57</v>
          </cell>
        </row>
        <row r="1016">
          <cell r="A1016">
            <v>175</v>
          </cell>
          <cell r="B1016" t="str">
            <v>F</v>
          </cell>
          <cell r="C1016">
            <v>2284.36</v>
          </cell>
        </row>
        <row r="1017">
          <cell r="A1017">
            <v>65</v>
          </cell>
          <cell r="B1017" t="str">
            <v>F</v>
          </cell>
          <cell r="C1017">
            <v>2807.0899999999901</v>
          </cell>
        </row>
        <row r="1018">
          <cell r="A1018">
            <v>192</v>
          </cell>
          <cell r="B1018" t="str">
            <v>M</v>
          </cell>
          <cell r="C1018">
            <v>2044.01999999999</v>
          </cell>
        </row>
        <row r="1019">
          <cell r="A1019">
            <v>186</v>
          </cell>
          <cell r="B1019" t="str">
            <v>F</v>
          </cell>
          <cell r="C1019">
            <v>2509.77</v>
          </cell>
        </row>
        <row r="1020">
          <cell r="A1020">
            <v>151</v>
          </cell>
          <cell r="B1020" t="str">
            <v>F</v>
          </cell>
          <cell r="C1020">
            <v>4000.7999999999902</v>
          </cell>
        </row>
        <row r="1021">
          <cell r="A1021">
            <v>119</v>
          </cell>
          <cell r="B1021" t="str">
            <v>M</v>
          </cell>
          <cell r="C1021">
            <v>2612.5</v>
          </cell>
        </row>
        <row r="1022">
          <cell r="A1022">
            <v>59</v>
          </cell>
          <cell r="B1022" t="str">
            <v>M</v>
          </cell>
          <cell r="C1022">
            <v>2942.33</v>
          </cell>
        </row>
        <row r="1023">
          <cell r="A1023">
            <v>143</v>
          </cell>
          <cell r="B1023" t="str">
            <v>M</v>
          </cell>
          <cell r="C1023">
            <v>2571.33</v>
          </cell>
        </row>
        <row r="1024">
          <cell r="A1024">
            <v>107</v>
          </cell>
          <cell r="B1024" t="str">
            <v>M</v>
          </cell>
          <cell r="C1024">
            <v>3859.93</v>
          </cell>
        </row>
        <row r="1025">
          <cell r="A1025">
            <v>190</v>
          </cell>
          <cell r="B1025" t="str">
            <v>F</v>
          </cell>
          <cell r="C1025">
            <v>3084.26999999999</v>
          </cell>
        </row>
        <row r="1026">
          <cell r="A1026">
            <v>120</v>
          </cell>
          <cell r="B1026" t="str">
            <v>F</v>
          </cell>
          <cell r="C1026">
            <v>2565.61</v>
          </cell>
        </row>
        <row r="1027">
          <cell r="A1027">
            <v>137</v>
          </cell>
          <cell r="B1027" t="str">
            <v>M</v>
          </cell>
          <cell r="C1027">
            <v>3001.57</v>
          </cell>
        </row>
        <row r="1028">
          <cell r="A1028">
            <v>30</v>
          </cell>
          <cell r="B1028" t="str">
            <v>F</v>
          </cell>
          <cell r="C1028">
            <v>1444.25999999999</v>
          </cell>
        </row>
        <row r="1029">
          <cell r="A1029">
            <v>103</v>
          </cell>
          <cell r="B1029" t="str">
            <v>M</v>
          </cell>
          <cell r="C1029">
            <v>2155.51999999999</v>
          </cell>
        </row>
        <row r="1030">
          <cell r="A1030">
            <v>28</v>
          </cell>
          <cell r="B1030" t="str">
            <v>F</v>
          </cell>
          <cell r="C1030">
            <v>1731.43</v>
          </cell>
        </row>
        <row r="1031">
          <cell r="A1031">
            <v>29</v>
          </cell>
          <cell r="B1031" t="str">
            <v>F</v>
          </cell>
          <cell r="C1031">
            <v>3063.5699999999902</v>
          </cell>
        </row>
        <row r="1032">
          <cell r="A1032">
            <v>102</v>
          </cell>
          <cell r="B1032" t="str">
            <v>F</v>
          </cell>
          <cell r="C1032">
            <v>3813.69</v>
          </cell>
        </row>
        <row r="1033">
          <cell r="A1033">
            <v>154</v>
          </cell>
          <cell r="B1033" t="str">
            <v>M</v>
          </cell>
          <cell r="C1033">
            <v>1976.4399999999901</v>
          </cell>
        </row>
        <row r="1034">
          <cell r="A1034">
            <v>67</v>
          </cell>
          <cell r="B1034" t="str">
            <v>M</v>
          </cell>
          <cell r="C1034">
            <v>2962.03</v>
          </cell>
        </row>
        <row r="1035">
          <cell r="A1035">
            <v>170</v>
          </cell>
          <cell r="B1035" t="str">
            <v>F</v>
          </cell>
          <cell r="C1035">
            <v>2340.7799999999902</v>
          </cell>
        </row>
        <row r="1036">
          <cell r="A1036">
            <v>179</v>
          </cell>
          <cell r="B1036" t="str">
            <v>M</v>
          </cell>
          <cell r="C1036">
            <v>2800.08</v>
          </cell>
        </row>
        <row r="1037">
          <cell r="A1037">
            <v>156</v>
          </cell>
          <cell r="B1037" t="str">
            <v>M</v>
          </cell>
          <cell r="C1037">
            <v>2314.1499999999901</v>
          </cell>
        </row>
        <row r="1038">
          <cell r="A1038">
            <v>61</v>
          </cell>
          <cell r="B1038" t="str">
            <v>F</v>
          </cell>
          <cell r="C1038">
            <v>2928.83</v>
          </cell>
        </row>
        <row r="1039">
          <cell r="A1039">
            <v>32</v>
          </cell>
          <cell r="B1039" t="str">
            <v>M</v>
          </cell>
          <cell r="C1039">
            <v>3062.03999999999</v>
          </cell>
        </row>
        <row r="1040">
          <cell r="A1040">
            <v>192</v>
          </cell>
          <cell r="B1040" t="str">
            <v>M</v>
          </cell>
          <cell r="C1040">
            <v>2044.01999999999</v>
          </cell>
        </row>
        <row r="1041">
          <cell r="A1041">
            <v>17</v>
          </cell>
          <cell r="B1041" t="str">
            <v>F</v>
          </cell>
          <cell r="C1041">
            <v>2546.1799999999998</v>
          </cell>
        </row>
        <row r="1042">
          <cell r="A1042">
            <v>198</v>
          </cell>
          <cell r="B1042" t="str">
            <v>M</v>
          </cell>
          <cell r="C1042">
            <v>2726.7799999999902</v>
          </cell>
        </row>
        <row r="1043">
          <cell r="A1043">
            <v>167</v>
          </cell>
          <cell r="B1043" t="str">
            <v>F</v>
          </cell>
          <cell r="C1043">
            <v>2609.11</v>
          </cell>
        </row>
        <row r="1044">
          <cell r="A1044">
            <v>152</v>
          </cell>
          <cell r="B1044" t="str">
            <v>F</v>
          </cell>
          <cell r="C1044">
            <v>3049.8199999999902</v>
          </cell>
        </row>
        <row r="1045">
          <cell r="A1045">
            <v>47</v>
          </cell>
          <cell r="B1045" t="str">
            <v>F</v>
          </cell>
          <cell r="C1045">
            <v>1836.15</v>
          </cell>
        </row>
        <row r="1046">
          <cell r="A1046">
            <v>192</v>
          </cell>
          <cell r="B1046" t="str">
            <v>M</v>
          </cell>
          <cell r="C1046">
            <v>2044.01999999999</v>
          </cell>
        </row>
        <row r="1047">
          <cell r="A1047">
            <v>71</v>
          </cell>
          <cell r="B1047" t="str">
            <v>M</v>
          </cell>
          <cell r="C1047">
            <v>3426.6699999999901</v>
          </cell>
        </row>
        <row r="1048">
          <cell r="A1048">
            <v>121</v>
          </cell>
          <cell r="B1048" t="str">
            <v>F</v>
          </cell>
          <cell r="C1048">
            <v>2061.75</v>
          </cell>
        </row>
        <row r="1049">
          <cell r="A1049">
            <v>188</v>
          </cell>
          <cell r="B1049" t="str">
            <v>F</v>
          </cell>
          <cell r="C1049">
            <v>2797.5499999999902</v>
          </cell>
        </row>
        <row r="1050">
          <cell r="A1050">
            <v>187</v>
          </cell>
          <cell r="B1050" t="str">
            <v>M</v>
          </cell>
          <cell r="C1050">
            <v>2831.08</v>
          </cell>
        </row>
        <row r="1051">
          <cell r="A1051">
            <v>110</v>
          </cell>
          <cell r="B1051" t="str">
            <v>M</v>
          </cell>
          <cell r="C1051">
            <v>2404.04</v>
          </cell>
        </row>
        <row r="1052">
          <cell r="A1052">
            <v>2</v>
          </cell>
          <cell r="B1052" t="str">
            <v>F</v>
          </cell>
          <cell r="C1052">
            <v>3017.95</v>
          </cell>
        </row>
        <row r="1053">
          <cell r="A1053">
            <v>145</v>
          </cell>
          <cell r="B1053" t="str">
            <v>F</v>
          </cell>
          <cell r="C1053">
            <v>2073.5499999999902</v>
          </cell>
        </row>
        <row r="1054">
          <cell r="A1054">
            <v>161</v>
          </cell>
          <cell r="B1054" t="str">
            <v>M</v>
          </cell>
          <cell r="C1054">
            <v>2630.04</v>
          </cell>
        </row>
        <row r="1055">
          <cell r="A1055">
            <v>76</v>
          </cell>
          <cell r="B1055" t="str">
            <v>F</v>
          </cell>
          <cell r="C1055">
            <v>2110.5</v>
          </cell>
        </row>
        <row r="1056">
          <cell r="A1056">
            <v>35</v>
          </cell>
          <cell r="B1056" t="str">
            <v>M</v>
          </cell>
          <cell r="C1056">
            <v>3303.7</v>
          </cell>
        </row>
        <row r="1057">
          <cell r="A1057">
            <v>137</v>
          </cell>
          <cell r="B1057" t="str">
            <v>M</v>
          </cell>
          <cell r="C1057">
            <v>3001.57</v>
          </cell>
        </row>
        <row r="1058">
          <cell r="A1058">
            <v>180</v>
          </cell>
          <cell r="B1058" t="str">
            <v>M</v>
          </cell>
          <cell r="C1058">
            <v>2710.77</v>
          </cell>
        </row>
        <row r="1059">
          <cell r="A1059">
            <v>55</v>
          </cell>
          <cell r="B1059" t="str">
            <v>M</v>
          </cell>
          <cell r="C1059">
            <v>2500.6099999999901</v>
          </cell>
        </row>
        <row r="1060">
          <cell r="A1060">
            <v>143</v>
          </cell>
          <cell r="B1060" t="str">
            <v>M</v>
          </cell>
          <cell r="C1060">
            <v>2571.33</v>
          </cell>
        </row>
        <row r="1061">
          <cell r="A1061">
            <v>73</v>
          </cell>
          <cell r="B1061" t="str">
            <v>M</v>
          </cell>
          <cell r="C1061">
            <v>2067.75</v>
          </cell>
        </row>
        <row r="1062">
          <cell r="A1062">
            <v>115</v>
          </cell>
          <cell r="B1062" t="str">
            <v>M</v>
          </cell>
          <cell r="C1062">
            <v>2760.23</v>
          </cell>
        </row>
        <row r="1063">
          <cell r="A1063">
            <v>169</v>
          </cell>
          <cell r="B1063" t="str">
            <v>M</v>
          </cell>
          <cell r="C1063">
            <v>2720.42</v>
          </cell>
        </row>
        <row r="1064">
          <cell r="A1064">
            <v>16</v>
          </cell>
          <cell r="B1064" t="str">
            <v>F</v>
          </cell>
          <cell r="C1064">
            <v>3561.98</v>
          </cell>
        </row>
        <row r="1065">
          <cell r="A1065">
            <v>4</v>
          </cell>
          <cell r="B1065" t="str">
            <v>F</v>
          </cell>
          <cell r="C1065">
            <v>2970.49999999999</v>
          </cell>
        </row>
        <row r="1066">
          <cell r="A1066">
            <v>171</v>
          </cell>
          <cell r="B1066" t="str">
            <v>F</v>
          </cell>
          <cell r="C1066">
            <v>3485.06</v>
          </cell>
        </row>
        <row r="1067">
          <cell r="A1067">
            <v>80</v>
          </cell>
          <cell r="B1067" t="str">
            <v>F</v>
          </cell>
          <cell r="C1067">
            <v>3459.09</v>
          </cell>
        </row>
        <row r="1068">
          <cell r="A1068">
            <v>155</v>
          </cell>
          <cell r="B1068" t="str">
            <v>M</v>
          </cell>
          <cell r="C1068">
            <v>2346.25</v>
          </cell>
        </row>
        <row r="1069">
          <cell r="A1069">
            <v>28</v>
          </cell>
          <cell r="B1069" t="str">
            <v>F</v>
          </cell>
          <cell r="C1069">
            <v>1731.43</v>
          </cell>
        </row>
        <row r="1070">
          <cell r="A1070">
            <v>72</v>
          </cell>
          <cell r="B1070" t="str">
            <v>F</v>
          </cell>
          <cell r="C1070">
            <v>2365.24999999999</v>
          </cell>
        </row>
        <row r="1071">
          <cell r="A1071">
            <v>170</v>
          </cell>
          <cell r="B1071" t="str">
            <v>F</v>
          </cell>
          <cell r="C1071">
            <v>2340.7799999999902</v>
          </cell>
        </row>
        <row r="1072">
          <cell r="A1072">
            <v>100</v>
          </cell>
          <cell r="B1072" t="str">
            <v>M</v>
          </cell>
          <cell r="C1072">
            <v>3062.92</v>
          </cell>
        </row>
        <row r="1073">
          <cell r="A1073">
            <v>147</v>
          </cell>
          <cell r="B1073" t="str">
            <v>M</v>
          </cell>
          <cell r="C1073">
            <v>3101.0099999999902</v>
          </cell>
        </row>
        <row r="1074">
          <cell r="A1074">
            <v>146</v>
          </cell>
          <cell r="B1074" t="str">
            <v>F</v>
          </cell>
          <cell r="C1074">
            <v>2817.9299999999898</v>
          </cell>
        </row>
        <row r="1075">
          <cell r="A1075">
            <v>150</v>
          </cell>
          <cell r="B1075" t="str">
            <v>F</v>
          </cell>
          <cell r="C1075">
            <v>1820.95</v>
          </cell>
        </row>
        <row r="1076">
          <cell r="A1076">
            <v>17</v>
          </cell>
          <cell r="B1076" t="str">
            <v>F</v>
          </cell>
          <cell r="C1076">
            <v>2546.1799999999998</v>
          </cell>
        </row>
        <row r="1077">
          <cell r="A1077">
            <v>130</v>
          </cell>
          <cell r="B1077" t="str">
            <v>F</v>
          </cell>
          <cell r="C1077">
            <v>2503.4299999999998</v>
          </cell>
        </row>
        <row r="1078">
          <cell r="A1078">
            <v>189</v>
          </cell>
          <cell r="B1078" t="str">
            <v>M</v>
          </cell>
          <cell r="C1078">
            <v>3063.68</v>
          </cell>
        </row>
        <row r="1079">
          <cell r="A1079">
            <v>91</v>
          </cell>
          <cell r="B1079" t="str">
            <v>M</v>
          </cell>
          <cell r="C1079">
            <v>3648.07</v>
          </cell>
        </row>
        <row r="1080">
          <cell r="A1080">
            <v>146</v>
          </cell>
          <cell r="B1080" t="str">
            <v>F</v>
          </cell>
          <cell r="C1080">
            <v>2817.9299999999898</v>
          </cell>
        </row>
        <row r="1081">
          <cell r="A1081">
            <v>12</v>
          </cell>
          <cell r="B1081" t="str">
            <v>M</v>
          </cell>
          <cell r="C1081">
            <v>2031.76</v>
          </cell>
        </row>
        <row r="1082">
          <cell r="A1082">
            <v>106</v>
          </cell>
          <cell r="B1082" t="str">
            <v>M</v>
          </cell>
          <cell r="C1082">
            <v>2859.99999999999</v>
          </cell>
        </row>
        <row r="1083">
          <cell r="A1083">
            <v>135</v>
          </cell>
          <cell r="B1083" t="str">
            <v>F</v>
          </cell>
          <cell r="C1083">
            <v>2277.89</v>
          </cell>
        </row>
        <row r="1084">
          <cell r="A1084">
            <v>71</v>
          </cell>
          <cell r="B1084" t="str">
            <v>M</v>
          </cell>
          <cell r="C1084">
            <v>3426.6699999999901</v>
          </cell>
        </row>
        <row r="1085">
          <cell r="A1085">
            <v>127</v>
          </cell>
          <cell r="B1085" t="str">
            <v>M</v>
          </cell>
          <cell r="C1085">
            <v>2404.2599999999902</v>
          </cell>
        </row>
        <row r="1086">
          <cell r="A1086">
            <v>81</v>
          </cell>
          <cell r="B1086" t="str">
            <v>M</v>
          </cell>
          <cell r="C1086">
            <v>2735.3999999999901</v>
          </cell>
        </row>
        <row r="1087">
          <cell r="A1087">
            <v>58</v>
          </cell>
          <cell r="B1087" t="str">
            <v>F</v>
          </cell>
          <cell r="C1087">
            <v>2980.8799999999901</v>
          </cell>
        </row>
        <row r="1088">
          <cell r="A1088">
            <v>18</v>
          </cell>
          <cell r="B1088" t="str">
            <v>F</v>
          </cell>
          <cell r="C1088">
            <v>3225.02</v>
          </cell>
        </row>
        <row r="1089">
          <cell r="A1089">
            <v>130</v>
          </cell>
          <cell r="B1089" t="str">
            <v>F</v>
          </cell>
          <cell r="C1089">
            <v>2503.4299999999998</v>
          </cell>
        </row>
        <row r="1090">
          <cell r="A1090">
            <v>131</v>
          </cell>
          <cell r="B1090" t="str">
            <v>M</v>
          </cell>
          <cell r="C1090">
            <v>2850.7</v>
          </cell>
        </row>
        <row r="1091">
          <cell r="A1091">
            <v>13</v>
          </cell>
          <cell r="B1091" t="str">
            <v>M</v>
          </cell>
          <cell r="C1091">
            <v>2749.72999999999</v>
          </cell>
        </row>
        <row r="1092">
          <cell r="A1092">
            <v>31</v>
          </cell>
          <cell r="B1092" t="str">
            <v>F</v>
          </cell>
          <cell r="C1092">
            <v>3095.33</v>
          </cell>
        </row>
        <row r="1093">
          <cell r="A1093">
            <v>48</v>
          </cell>
          <cell r="B1093" t="str">
            <v>M</v>
          </cell>
          <cell r="C1093">
            <v>2563.6099999999901</v>
          </cell>
        </row>
        <row r="1094">
          <cell r="A1094">
            <v>63</v>
          </cell>
          <cell r="B1094" t="str">
            <v>M</v>
          </cell>
          <cell r="C1094">
            <v>2982.45</v>
          </cell>
        </row>
        <row r="1095">
          <cell r="A1095">
            <v>6</v>
          </cell>
          <cell r="B1095" t="str">
            <v>M</v>
          </cell>
          <cell r="C1095">
            <v>2272.54</v>
          </cell>
        </row>
        <row r="1096">
          <cell r="A1096">
            <v>9</v>
          </cell>
          <cell r="B1096" t="str">
            <v>M</v>
          </cell>
          <cell r="C1096">
            <v>2771.7</v>
          </cell>
        </row>
        <row r="1097">
          <cell r="A1097">
            <v>175</v>
          </cell>
          <cell r="B1097" t="str">
            <v>F</v>
          </cell>
          <cell r="C1097">
            <v>2284.36</v>
          </cell>
        </row>
        <row r="1098">
          <cell r="A1098">
            <v>178</v>
          </cell>
          <cell r="B1098" t="str">
            <v>M</v>
          </cell>
          <cell r="C1098">
            <v>2320.21</v>
          </cell>
        </row>
        <row r="1099">
          <cell r="A1099">
            <v>186</v>
          </cell>
          <cell r="B1099" t="str">
            <v>F</v>
          </cell>
          <cell r="C1099">
            <v>2509.77</v>
          </cell>
        </row>
        <row r="1100">
          <cell r="A1100">
            <v>31</v>
          </cell>
          <cell r="B1100" t="str">
            <v>F</v>
          </cell>
          <cell r="C1100">
            <v>3095.33</v>
          </cell>
        </row>
        <row r="1101">
          <cell r="A1101">
            <v>126</v>
          </cell>
          <cell r="B1101" t="str">
            <v>M</v>
          </cell>
          <cell r="C1101">
            <v>2676.98</v>
          </cell>
        </row>
        <row r="1102">
          <cell r="A1102">
            <v>48</v>
          </cell>
          <cell r="B1102" t="str">
            <v>M</v>
          </cell>
          <cell r="C1102">
            <v>2563.6099999999901</v>
          </cell>
        </row>
        <row r="1103">
          <cell r="A1103">
            <v>88</v>
          </cell>
          <cell r="B1103" t="str">
            <v>F</v>
          </cell>
          <cell r="C1103">
            <v>2659.22</v>
          </cell>
        </row>
        <row r="1104">
          <cell r="A1104">
            <v>147</v>
          </cell>
          <cell r="B1104" t="str">
            <v>M</v>
          </cell>
          <cell r="C1104">
            <v>3101.0099999999902</v>
          </cell>
        </row>
        <row r="1105">
          <cell r="A1105">
            <v>63</v>
          </cell>
          <cell r="B1105" t="str">
            <v>M</v>
          </cell>
          <cell r="C1105">
            <v>2982.45</v>
          </cell>
        </row>
        <row r="1106">
          <cell r="A1106">
            <v>50</v>
          </cell>
          <cell r="B1106" t="str">
            <v>F</v>
          </cell>
          <cell r="C1106">
            <v>2266.8799999999901</v>
          </cell>
        </row>
        <row r="1107">
          <cell r="A1107">
            <v>33</v>
          </cell>
          <cell r="B1107" t="str">
            <v>F</v>
          </cell>
          <cell r="C1107">
            <v>2041.21999999999</v>
          </cell>
        </row>
        <row r="1108">
          <cell r="A1108">
            <v>50</v>
          </cell>
          <cell r="B1108" t="str">
            <v>F</v>
          </cell>
          <cell r="C1108">
            <v>2266.8799999999901</v>
          </cell>
        </row>
        <row r="1109">
          <cell r="A1109">
            <v>44</v>
          </cell>
          <cell r="B1109" t="str">
            <v>F</v>
          </cell>
          <cell r="C1109">
            <v>2003.3999999999901</v>
          </cell>
        </row>
        <row r="1110">
          <cell r="A1110">
            <v>101</v>
          </cell>
          <cell r="B1110" t="str">
            <v>M</v>
          </cell>
          <cell r="C1110">
            <v>2561.19</v>
          </cell>
        </row>
        <row r="1111">
          <cell r="A1111">
            <v>114</v>
          </cell>
          <cell r="B1111" t="str">
            <v>M</v>
          </cell>
          <cell r="C1111">
            <v>2891.3199999999902</v>
          </cell>
        </row>
        <row r="1112">
          <cell r="A1112">
            <v>151</v>
          </cell>
          <cell r="B1112" t="str">
            <v>F</v>
          </cell>
          <cell r="C1112">
            <v>4000.7999999999902</v>
          </cell>
        </row>
        <row r="1113">
          <cell r="A1113">
            <v>71</v>
          </cell>
          <cell r="B1113" t="str">
            <v>M</v>
          </cell>
          <cell r="C1113">
            <v>3426.6699999999901</v>
          </cell>
        </row>
        <row r="1114">
          <cell r="A1114">
            <v>177</v>
          </cell>
          <cell r="B1114" t="str">
            <v>F</v>
          </cell>
          <cell r="C1114">
            <v>2497.4499999999898</v>
          </cell>
        </row>
        <row r="1115">
          <cell r="A1115">
            <v>153</v>
          </cell>
          <cell r="B1115" t="str">
            <v>M</v>
          </cell>
          <cell r="C1115">
            <v>2648.3899999999899</v>
          </cell>
        </row>
        <row r="1116">
          <cell r="A1116">
            <v>185</v>
          </cell>
          <cell r="B1116" t="str">
            <v>M</v>
          </cell>
          <cell r="C1116">
            <v>2395.81</v>
          </cell>
        </row>
        <row r="1117">
          <cell r="A1117">
            <v>154</v>
          </cell>
          <cell r="B1117" t="str">
            <v>M</v>
          </cell>
          <cell r="C1117">
            <v>1976.4399999999901</v>
          </cell>
        </row>
        <row r="1118">
          <cell r="A1118">
            <v>93</v>
          </cell>
          <cell r="B1118" t="str">
            <v>M</v>
          </cell>
          <cell r="C1118">
            <v>2470.89</v>
          </cell>
        </row>
        <row r="1119">
          <cell r="A1119">
            <v>199</v>
          </cell>
          <cell r="B1119" t="str">
            <v>M</v>
          </cell>
          <cell r="C1119">
            <v>2795.3799999999901</v>
          </cell>
        </row>
        <row r="1120">
          <cell r="A1120">
            <v>106</v>
          </cell>
          <cell r="B1120" t="str">
            <v>M</v>
          </cell>
          <cell r="C1120">
            <v>2859.99999999999</v>
          </cell>
        </row>
        <row r="1121">
          <cell r="A1121">
            <v>144</v>
          </cell>
          <cell r="B1121" t="str">
            <v>M</v>
          </cell>
          <cell r="C1121">
            <v>2504.1999999999998</v>
          </cell>
        </row>
        <row r="1122">
          <cell r="A1122">
            <v>53</v>
          </cell>
          <cell r="B1122" t="str">
            <v>F</v>
          </cell>
          <cell r="C1122">
            <v>2456.64</v>
          </cell>
        </row>
        <row r="1123">
          <cell r="A1123">
            <v>103</v>
          </cell>
          <cell r="B1123" t="str">
            <v>M</v>
          </cell>
          <cell r="C1123">
            <v>2155.51999999999</v>
          </cell>
        </row>
        <row r="1124">
          <cell r="A1124">
            <v>116</v>
          </cell>
          <cell r="B1124" t="str">
            <v>F</v>
          </cell>
          <cell r="C1124">
            <v>3700.99</v>
          </cell>
        </row>
        <row r="1125">
          <cell r="A1125">
            <v>188</v>
          </cell>
          <cell r="B1125" t="str">
            <v>F</v>
          </cell>
          <cell r="C1125">
            <v>2797.5499999999902</v>
          </cell>
        </row>
        <row r="1126">
          <cell r="A1126">
            <v>23</v>
          </cell>
          <cell r="B1126" t="str">
            <v>F</v>
          </cell>
          <cell r="C1126">
            <v>2834.16</v>
          </cell>
        </row>
        <row r="1127">
          <cell r="A1127">
            <v>164</v>
          </cell>
          <cell r="B1127" t="str">
            <v>M</v>
          </cell>
          <cell r="C1127">
            <v>3193.3999999999901</v>
          </cell>
        </row>
        <row r="1128">
          <cell r="A1128">
            <v>122</v>
          </cell>
          <cell r="B1128" t="str">
            <v>F</v>
          </cell>
          <cell r="C1128">
            <v>2615.06</v>
          </cell>
        </row>
        <row r="1129">
          <cell r="A1129">
            <v>5</v>
          </cell>
          <cell r="B1129" t="str">
            <v>F</v>
          </cell>
          <cell r="C1129">
            <v>2727.48</v>
          </cell>
        </row>
        <row r="1130">
          <cell r="A1130">
            <v>199</v>
          </cell>
          <cell r="B1130" t="str">
            <v>M</v>
          </cell>
          <cell r="C1130">
            <v>2795.3799999999901</v>
          </cell>
        </row>
        <row r="1131">
          <cell r="A1131">
            <v>89</v>
          </cell>
          <cell r="B1131" t="str">
            <v>F</v>
          </cell>
          <cell r="C1131">
            <v>3800.56</v>
          </cell>
        </row>
        <row r="1132">
          <cell r="A1132">
            <v>200</v>
          </cell>
          <cell r="B1132" t="str">
            <v>F</v>
          </cell>
          <cell r="C1132">
            <v>3156.95</v>
          </cell>
        </row>
        <row r="1133">
          <cell r="A1133">
            <v>18</v>
          </cell>
          <cell r="B1133" t="str">
            <v>F</v>
          </cell>
          <cell r="C1133">
            <v>3225.02</v>
          </cell>
        </row>
        <row r="1134">
          <cell r="A1134">
            <v>57</v>
          </cell>
          <cell r="B1134" t="str">
            <v>M</v>
          </cell>
          <cell r="C1134">
            <v>2802.5999999999899</v>
          </cell>
        </row>
        <row r="1135">
          <cell r="A1135">
            <v>42</v>
          </cell>
          <cell r="B1135" t="str">
            <v>M</v>
          </cell>
          <cell r="C1135">
            <v>2374.1399999999899</v>
          </cell>
        </row>
        <row r="1136">
          <cell r="A1136">
            <v>167</v>
          </cell>
          <cell r="B1136" t="str">
            <v>F</v>
          </cell>
          <cell r="C1136">
            <v>2609.11</v>
          </cell>
        </row>
        <row r="1137">
          <cell r="A1137">
            <v>135</v>
          </cell>
          <cell r="B1137" t="str">
            <v>F</v>
          </cell>
          <cell r="C1137">
            <v>2277.89</v>
          </cell>
        </row>
        <row r="1138">
          <cell r="A1138">
            <v>45</v>
          </cell>
          <cell r="B1138" t="str">
            <v>M</v>
          </cell>
          <cell r="C1138">
            <v>3423.77</v>
          </cell>
        </row>
        <row r="1139">
          <cell r="A1139">
            <v>195</v>
          </cell>
          <cell r="B1139" t="str">
            <v>M</v>
          </cell>
          <cell r="C1139">
            <v>2592.77</v>
          </cell>
        </row>
        <row r="1140">
          <cell r="A1140">
            <v>126</v>
          </cell>
          <cell r="B1140" t="str">
            <v>M</v>
          </cell>
          <cell r="C1140">
            <v>2676.98</v>
          </cell>
        </row>
        <row r="1141">
          <cell r="A1141">
            <v>54</v>
          </cell>
          <cell r="B1141" t="str">
            <v>M</v>
          </cell>
          <cell r="C1141">
            <v>2839.4099999999899</v>
          </cell>
        </row>
        <row r="1142">
          <cell r="A1142">
            <v>35</v>
          </cell>
          <cell r="B1142" t="str">
            <v>M</v>
          </cell>
          <cell r="C1142">
            <v>3303.7</v>
          </cell>
        </row>
        <row r="1143">
          <cell r="A1143">
            <v>188</v>
          </cell>
          <cell r="B1143" t="str">
            <v>F</v>
          </cell>
          <cell r="C1143">
            <v>2797.5499999999902</v>
          </cell>
        </row>
        <row r="1144">
          <cell r="A1144">
            <v>78</v>
          </cell>
          <cell r="B1144" t="str">
            <v>M</v>
          </cell>
          <cell r="C1144">
            <v>3396.95</v>
          </cell>
        </row>
        <row r="1145">
          <cell r="A1145">
            <v>141</v>
          </cell>
          <cell r="B1145" t="str">
            <v>F</v>
          </cell>
          <cell r="C1145">
            <v>2888.96</v>
          </cell>
        </row>
        <row r="1146">
          <cell r="A1146">
            <v>121</v>
          </cell>
          <cell r="B1146" t="str">
            <v>F</v>
          </cell>
          <cell r="C1146">
            <v>2061.75</v>
          </cell>
        </row>
        <row r="1147">
          <cell r="A1147">
            <v>56</v>
          </cell>
          <cell r="B1147" t="str">
            <v>F</v>
          </cell>
          <cell r="C1147">
            <v>2542.1099999999901</v>
          </cell>
        </row>
        <row r="1148">
          <cell r="A1148">
            <v>37</v>
          </cell>
          <cell r="B1148" t="str">
            <v>M</v>
          </cell>
          <cell r="C1148">
            <v>4418.24</v>
          </cell>
        </row>
        <row r="1149">
          <cell r="A1149">
            <v>39</v>
          </cell>
          <cell r="B1149" t="str">
            <v>M</v>
          </cell>
          <cell r="C1149">
            <v>3322.9899999999898</v>
          </cell>
        </row>
        <row r="1150">
          <cell r="A1150">
            <v>64</v>
          </cell>
          <cell r="B1150" t="str">
            <v>F</v>
          </cell>
          <cell r="C1150">
            <v>2702.72999999999</v>
          </cell>
        </row>
        <row r="1151">
          <cell r="A1151">
            <v>191</v>
          </cell>
          <cell r="B1151" t="str">
            <v>F</v>
          </cell>
          <cell r="C1151">
            <v>2873.94</v>
          </cell>
        </row>
        <row r="1152">
          <cell r="A1152">
            <v>198</v>
          </cell>
          <cell r="B1152" t="str">
            <v>M</v>
          </cell>
          <cell r="C1152">
            <v>2726.7799999999902</v>
          </cell>
        </row>
        <row r="1153">
          <cell r="A1153">
            <v>186</v>
          </cell>
          <cell r="B1153" t="str">
            <v>F</v>
          </cell>
          <cell r="C1153">
            <v>2509.77</v>
          </cell>
        </row>
        <row r="1154">
          <cell r="A1154">
            <v>25</v>
          </cell>
          <cell r="B1154" t="str">
            <v>M</v>
          </cell>
          <cell r="C1154">
            <v>1963.25</v>
          </cell>
        </row>
        <row r="1155">
          <cell r="A1155">
            <v>183</v>
          </cell>
          <cell r="B1155" t="str">
            <v>M</v>
          </cell>
          <cell r="C1155">
            <v>2236.1199999999899</v>
          </cell>
        </row>
        <row r="1156">
          <cell r="A1156">
            <v>74</v>
          </cell>
          <cell r="B1156" t="str">
            <v>M</v>
          </cell>
          <cell r="C1156">
            <v>3371.55</v>
          </cell>
        </row>
        <row r="1157">
          <cell r="A1157">
            <v>90</v>
          </cell>
          <cell r="B1157" t="str">
            <v>F</v>
          </cell>
          <cell r="C1157">
            <v>3210.29</v>
          </cell>
        </row>
        <row r="1158">
          <cell r="A1158">
            <v>41</v>
          </cell>
          <cell r="B1158" t="str">
            <v>M</v>
          </cell>
          <cell r="C1158">
            <v>3191.8999999999901</v>
          </cell>
        </row>
        <row r="1159">
          <cell r="A1159">
            <v>126</v>
          </cell>
          <cell r="B1159" t="str">
            <v>M</v>
          </cell>
          <cell r="C1159">
            <v>2676.98</v>
          </cell>
        </row>
        <row r="1160">
          <cell r="A1160">
            <v>176</v>
          </cell>
          <cell r="B1160" t="str">
            <v>F</v>
          </cell>
          <cell r="C1160">
            <v>2225.54</v>
          </cell>
        </row>
        <row r="1161">
          <cell r="A1161">
            <v>149</v>
          </cell>
          <cell r="B1161" t="str">
            <v>F</v>
          </cell>
          <cell r="C1161">
            <v>2594.5699999999902</v>
          </cell>
        </row>
        <row r="1162">
          <cell r="A1162">
            <v>63</v>
          </cell>
          <cell r="B1162" t="str">
            <v>M</v>
          </cell>
          <cell r="C1162">
            <v>2982.45</v>
          </cell>
        </row>
        <row r="1163">
          <cell r="A1163">
            <v>196</v>
          </cell>
          <cell r="B1163" t="str">
            <v>M</v>
          </cell>
          <cell r="C1163">
            <v>2714.1099999999901</v>
          </cell>
        </row>
        <row r="1164">
          <cell r="A1164">
            <v>97</v>
          </cell>
          <cell r="B1164" t="str">
            <v>M</v>
          </cell>
          <cell r="C1164">
            <v>2931.14</v>
          </cell>
        </row>
        <row r="1165">
          <cell r="A1165">
            <v>74</v>
          </cell>
          <cell r="B1165" t="str">
            <v>M</v>
          </cell>
          <cell r="C1165">
            <v>3371.55</v>
          </cell>
        </row>
        <row r="1166">
          <cell r="A1166">
            <v>37</v>
          </cell>
          <cell r="B1166" t="str">
            <v>M</v>
          </cell>
          <cell r="C1166">
            <v>4418.24</v>
          </cell>
        </row>
        <row r="1167">
          <cell r="A1167">
            <v>5</v>
          </cell>
          <cell r="B1167" t="str">
            <v>F</v>
          </cell>
          <cell r="C1167">
            <v>2727.48</v>
          </cell>
        </row>
        <row r="1168">
          <cell r="A1168">
            <v>148</v>
          </cell>
          <cell r="B1168" t="str">
            <v>M</v>
          </cell>
          <cell r="C1168">
            <v>2738.99</v>
          </cell>
        </row>
        <row r="1169">
          <cell r="A1169">
            <v>91</v>
          </cell>
          <cell r="B1169" t="str">
            <v>M</v>
          </cell>
          <cell r="C1169">
            <v>3648.07</v>
          </cell>
        </row>
        <row r="1170">
          <cell r="A1170">
            <v>97</v>
          </cell>
          <cell r="B1170" t="str">
            <v>M</v>
          </cell>
          <cell r="C1170">
            <v>2931.14</v>
          </cell>
        </row>
        <row r="1171">
          <cell r="A1171">
            <v>9</v>
          </cell>
          <cell r="B1171" t="str">
            <v>M</v>
          </cell>
          <cell r="C1171">
            <v>2771.7</v>
          </cell>
        </row>
        <row r="1172">
          <cell r="A1172">
            <v>109</v>
          </cell>
          <cell r="B1172" t="str">
            <v>M</v>
          </cell>
          <cell r="C1172">
            <v>3385.06</v>
          </cell>
        </row>
        <row r="1173">
          <cell r="A1173">
            <v>32</v>
          </cell>
          <cell r="B1173" t="str">
            <v>M</v>
          </cell>
          <cell r="C1173">
            <v>3062.03999999999</v>
          </cell>
        </row>
        <row r="1174">
          <cell r="A1174">
            <v>20</v>
          </cell>
          <cell r="B1174" t="str">
            <v>F</v>
          </cell>
          <cell r="C1174">
            <v>3080.13</v>
          </cell>
        </row>
        <row r="1175">
          <cell r="A1175">
            <v>193</v>
          </cell>
          <cell r="B1175" t="str">
            <v>M</v>
          </cell>
          <cell r="C1175">
            <v>2547.62</v>
          </cell>
        </row>
        <row r="1176">
          <cell r="A1176">
            <v>56</v>
          </cell>
          <cell r="B1176" t="str">
            <v>F</v>
          </cell>
          <cell r="C1176">
            <v>2542.1099999999901</v>
          </cell>
        </row>
        <row r="1177">
          <cell r="A1177">
            <v>171</v>
          </cell>
          <cell r="B1177" t="str">
            <v>F</v>
          </cell>
          <cell r="C1177">
            <v>3485.06</v>
          </cell>
        </row>
        <row r="1178">
          <cell r="A1178">
            <v>106</v>
          </cell>
          <cell r="B1178" t="str">
            <v>M</v>
          </cell>
          <cell r="C1178">
            <v>2859.99999999999</v>
          </cell>
        </row>
        <row r="1179">
          <cell r="A1179">
            <v>139</v>
          </cell>
          <cell r="B1179" t="str">
            <v>F</v>
          </cell>
          <cell r="C1179">
            <v>1577.97</v>
          </cell>
        </row>
        <row r="1180">
          <cell r="A1180">
            <v>141</v>
          </cell>
          <cell r="B1180" t="str">
            <v>F</v>
          </cell>
          <cell r="C1180">
            <v>2888.96</v>
          </cell>
        </row>
        <row r="1181">
          <cell r="A1181">
            <v>95</v>
          </cell>
          <cell r="B1181" t="str">
            <v>F</v>
          </cell>
          <cell r="C1181">
            <v>2380.98</v>
          </cell>
        </row>
        <row r="1182">
          <cell r="A1182">
            <v>138</v>
          </cell>
          <cell r="B1182" t="str">
            <v>F</v>
          </cell>
          <cell r="C1182">
            <v>2949.71</v>
          </cell>
        </row>
        <row r="1183">
          <cell r="A1183">
            <v>168</v>
          </cell>
          <cell r="B1183" t="str">
            <v>F</v>
          </cell>
          <cell r="C1183">
            <v>2785.79</v>
          </cell>
        </row>
        <row r="1184">
          <cell r="A1184">
            <v>6</v>
          </cell>
          <cell r="B1184" t="str">
            <v>M</v>
          </cell>
          <cell r="C1184">
            <v>2272.54</v>
          </cell>
        </row>
        <row r="1185">
          <cell r="A1185">
            <v>116</v>
          </cell>
          <cell r="B1185" t="str">
            <v>F</v>
          </cell>
          <cell r="C1185">
            <v>3700.99</v>
          </cell>
        </row>
        <row r="1186">
          <cell r="A1186">
            <v>28</v>
          </cell>
          <cell r="B1186" t="str">
            <v>F</v>
          </cell>
          <cell r="C1186">
            <v>1731.43</v>
          </cell>
        </row>
        <row r="1187">
          <cell r="A1187">
            <v>173</v>
          </cell>
          <cell r="B1187" t="str">
            <v>M</v>
          </cell>
          <cell r="C1187">
            <v>3127.77</v>
          </cell>
        </row>
        <row r="1188">
          <cell r="A1188">
            <v>124</v>
          </cell>
          <cell r="B1188" t="str">
            <v>F</v>
          </cell>
          <cell r="C1188">
            <v>3331.35</v>
          </cell>
        </row>
        <row r="1189">
          <cell r="A1189">
            <v>175</v>
          </cell>
          <cell r="B1189" t="str">
            <v>F</v>
          </cell>
          <cell r="C1189">
            <v>2284.36</v>
          </cell>
        </row>
        <row r="1190">
          <cell r="A1190">
            <v>27</v>
          </cell>
          <cell r="B1190" t="str">
            <v>M</v>
          </cell>
          <cell r="C1190">
            <v>3029.97999999999</v>
          </cell>
        </row>
        <row r="1191">
          <cell r="A1191">
            <v>164</v>
          </cell>
          <cell r="B1191" t="str">
            <v>M</v>
          </cell>
          <cell r="C1191">
            <v>3193.3999999999901</v>
          </cell>
        </row>
        <row r="1192">
          <cell r="A1192">
            <v>65</v>
          </cell>
          <cell r="B1192" t="str">
            <v>F</v>
          </cell>
          <cell r="C1192">
            <v>2807.0899999999901</v>
          </cell>
        </row>
        <row r="1193">
          <cell r="A1193">
            <v>78</v>
          </cell>
          <cell r="B1193" t="str">
            <v>M</v>
          </cell>
          <cell r="C1193">
            <v>3396.95</v>
          </cell>
        </row>
        <row r="1194">
          <cell r="A1194">
            <v>94</v>
          </cell>
          <cell r="B1194" t="str">
            <v>M</v>
          </cell>
          <cell r="C1194">
            <v>2209.74999999999</v>
          </cell>
        </row>
        <row r="1195">
          <cell r="A1195">
            <v>110</v>
          </cell>
          <cell r="B1195" t="str">
            <v>M</v>
          </cell>
          <cell r="C1195">
            <v>2404.04</v>
          </cell>
        </row>
        <row r="1196">
          <cell r="A1196">
            <v>20</v>
          </cell>
          <cell r="B1196" t="str">
            <v>F</v>
          </cell>
          <cell r="C1196">
            <v>3080.13</v>
          </cell>
        </row>
        <row r="1197">
          <cell r="A1197">
            <v>199</v>
          </cell>
          <cell r="B1197" t="str">
            <v>M</v>
          </cell>
          <cell r="C1197">
            <v>2795.3799999999901</v>
          </cell>
        </row>
        <row r="1198">
          <cell r="A1198">
            <v>38</v>
          </cell>
          <cell r="B1198" t="str">
            <v>F</v>
          </cell>
          <cell r="C1198">
            <v>2634.7399999999898</v>
          </cell>
        </row>
        <row r="1199">
          <cell r="A1199">
            <v>7</v>
          </cell>
          <cell r="B1199" t="str">
            <v>F</v>
          </cell>
          <cell r="C1199">
            <v>2981.51999999999</v>
          </cell>
        </row>
        <row r="1200">
          <cell r="A1200">
            <v>62</v>
          </cell>
          <cell r="B1200" t="str">
            <v>F</v>
          </cell>
          <cell r="C1200">
            <v>2151.78999999999</v>
          </cell>
        </row>
        <row r="1201">
          <cell r="A1201">
            <v>42</v>
          </cell>
          <cell r="B1201" t="str">
            <v>M</v>
          </cell>
          <cell r="C1201">
            <v>2374.1399999999899</v>
          </cell>
        </row>
        <row r="1202">
          <cell r="A1202">
            <v>42</v>
          </cell>
          <cell r="B1202" t="str">
            <v>M</v>
          </cell>
          <cell r="C1202">
            <v>2374.1399999999899</v>
          </cell>
        </row>
        <row r="1203">
          <cell r="A1203">
            <v>64</v>
          </cell>
          <cell r="B1203" t="str">
            <v>F</v>
          </cell>
          <cell r="C1203">
            <v>2702.72999999999</v>
          </cell>
        </row>
        <row r="1204">
          <cell r="A1204">
            <v>55</v>
          </cell>
          <cell r="B1204" t="str">
            <v>M</v>
          </cell>
          <cell r="C1204">
            <v>2500.6099999999901</v>
          </cell>
        </row>
        <row r="1205">
          <cell r="A1205">
            <v>154</v>
          </cell>
          <cell r="B1205" t="str">
            <v>M</v>
          </cell>
          <cell r="C1205">
            <v>1976.4399999999901</v>
          </cell>
        </row>
        <row r="1206">
          <cell r="A1206">
            <v>172</v>
          </cell>
          <cell r="B1206" t="str">
            <v>M</v>
          </cell>
          <cell r="C1206">
            <v>2363.5100000000002</v>
          </cell>
        </row>
        <row r="1207">
          <cell r="A1207">
            <v>76</v>
          </cell>
          <cell r="B1207" t="str">
            <v>F</v>
          </cell>
          <cell r="C1207">
            <v>2110.5</v>
          </cell>
        </row>
        <row r="1208">
          <cell r="A1208">
            <v>94</v>
          </cell>
          <cell r="B1208" t="str">
            <v>M</v>
          </cell>
          <cell r="C1208">
            <v>2209.74999999999</v>
          </cell>
        </row>
        <row r="1209">
          <cell r="A1209">
            <v>199</v>
          </cell>
          <cell r="B1209" t="str">
            <v>M</v>
          </cell>
          <cell r="C1209">
            <v>2795.3799999999901</v>
          </cell>
        </row>
        <row r="1210">
          <cell r="A1210">
            <v>98</v>
          </cell>
          <cell r="B1210" t="str">
            <v>F</v>
          </cell>
          <cell r="C1210">
            <v>2096.2599999999902</v>
          </cell>
        </row>
        <row r="1211">
          <cell r="A1211">
            <v>127</v>
          </cell>
          <cell r="B1211" t="str">
            <v>M</v>
          </cell>
          <cell r="C1211">
            <v>2404.2599999999902</v>
          </cell>
        </row>
        <row r="1212">
          <cell r="A1212">
            <v>63</v>
          </cell>
          <cell r="B1212" t="str">
            <v>M</v>
          </cell>
          <cell r="C1212">
            <v>2982.45</v>
          </cell>
        </row>
        <row r="1213">
          <cell r="A1213">
            <v>116</v>
          </cell>
          <cell r="B1213" t="str">
            <v>F</v>
          </cell>
          <cell r="C1213">
            <v>3700.99</v>
          </cell>
        </row>
        <row r="1214">
          <cell r="A1214">
            <v>4</v>
          </cell>
          <cell r="B1214" t="str">
            <v>F</v>
          </cell>
          <cell r="C1214">
            <v>2970.49999999999</v>
          </cell>
        </row>
        <row r="1215">
          <cell r="A1215">
            <v>13</v>
          </cell>
          <cell r="B1215" t="str">
            <v>M</v>
          </cell>
          <cell r="C1215">
            <v>2749.72999999999</v>
          </cell>
        </row>
        <row r="1216">
          <cell r="A1216">
            <v>161</v>
          </cell>
          <cell r="B1216" t="str">
            <v>M</v>
          </cell>
          <cell r="C1216">
            <v>2630.04</v>
          </cell>
        </row>
        <row r="1217">
          <cell r="A1217">
            <v>18</v>
          </cell>
          <cell r="B1217" t="str">
            <v>F</v>
          </cell>
          <cell r="C1217">
            <v>3225.02</v>
          </cell>
        </row>
        <row r="1218">
          <cell r="A1218">
            <v>162</v>
          </cell>
          <cell r="B1218" t="str">
            <v>M</v>
          </cell>
          <cell r="C1218">
            <v>2190.64</v>
          </cell>
        </row>
        <row r="1219">
          <cell r="A1219">
            <v>96</v>
          </cell>
          <cell r="B1219" t="str">
            <v>F</v>
          </cell>
          <cell r="C1219">
            <v>2070.72999999999</v>
          </cell>
        </row>
        <row r="1220">
          <cell r="A1220">
            <v>117</v>
          </cell>
          <cell r="B1220" t="str">
            <v>F</v>
          </cell>
          <cell r="C1220">
            <v>2634.1899999999901</v>
          </cell>
        </row>
        <row r="1221">
          <cell r="A1221">
            <v>187</v>
          </cell>
          <cell r="B1221" t="str">
            <v>M</v>
          </cell>
          <cell r="C1221">
            <v>2831.08</v>
          </cell>
        </row>
        <row r="1222">
          <cell r="A1222">
            <v>162</v>
          </cell>
          <cell r="B1222" t="str">
            <v>M</v>
          </cell>
          <cell r="C1222">
            <v>2190.64</v>
          </cell>
        </row>
        <row r="1223">
          <cell r="A1223">
            <v>112</v>
          </cell>
          <cell r="B1223" t="str">
            <v>F</v>
          </cell>
          <cell r="C1223">
            <v>2059.8399999999901</v>
          </cell>
        </row>
        <row r="1224">
          <cell r="A1224">
            <v>99</v>
          </cell>
          <cell r="B1224" t="str">
            <v>M</v>
          </cell>
          <cell r="C1224">
            <v>2845.08</v>
          </cell>
        </row>
        <row r="1225">
          <cell r="A1225">
            <v>54</v>
          </cell>
          <cell r="B1225" t="str">
            <v>M</v>
          </cell>
          <cell r="C1225">
            <v>2839.4099999999899</v>
          </cell>
        </row>
        <row r="1226">
          <cell r="A1226">
            <v>161</v>
          </cell>
          <cell r="B1226" t="str">
            <v>M</v>
          </cell>
          <cell r="C1226">
            <v>2630.04</v>
          </cell>
        </row>
        <row r="1227">
          <cell r="A1227">
            <v>161</v>
          </cell>
          <cell r="B1227" t="str">
            <v>M</v>
          </cell>
          <cell r="C1227">
            <v>2630.04</v>
          </cell>
        </row>
        <row r="1228">
          <cell r="A1228">
            <v>158</v>
          </cell>
          <cell r="B1228" t="str">
            <v>M</v>
          </cell>
          <cell r="C1228">
            <v>3177.49</v>
          </cell>
        </row>
        <row r="1229">
          <cell r="A1229">
            <v>24</v>
          </cell>
          <cell r="B1229" t="str">
            <v>F</v>
          </cell>
          <cell r="C1229">
            <v>2885.92</v>
          </cell>
        </row>
        <row r="1230">
          <cell r="A1230">
            <v>14</v>
          </cell>
          <cell r="B1230" t="str">
            <v>M</v>
          </cell>
          <cell r="C1230">
            <v>2710.45999999999</v>
          </cell>
        </row>
        <row r="1231">
          <cell r="A1231">
            <v>184</v>
          </cell>
          <cell r="B1231" t="str">
            <v>F</v>
          </cell>
          <cell r="C1231">
            <v>2442.0100000000002</v>
          </cell>
        </row>
        <row r="1232">
          <cell r="A1232">
            <v>14</v>
          </cell>
          <cell r="B1232" t="str">
            <v>M</v>
          </cell>
          <cell r="C1232">
            <v>2710.45999999999</v>
          </cell>
        </row>
        <row r="1233">
          <cell r="A1233">
            <v>152</v>
          </cell>
          <cell r="B1233" t="str">
            <v>F</v>
          </cell>
          <cell r="C1233">
            <v>3049.8199999999902</v>
          </cell>
        </row>
        <row r="1234">
          <cell r="A1234">
            <v>101</v>
          </cell>
          <cell r="B1234" t="str">
            <v>M</v>
          </cell>
          <cell r="C1234">
            <v>2561.19</v>
          </cell>
        </row>
        <row r="1235">
          <cell r="A1235">
            <v>16</v>
          </cell>
          <cell r="B1235" t="str">
            <v>F</v>
          </cell>
          <cell r="C1235">
            <v>3561.98</v>
          </cell>
        </row>
        <row r="1236">
          <cell r="A1236">
            <v>108</v>
          </cell>
          <cell r="B1236" t="str">
            <v>F</v>
          </cell>
          <cell r="C1236">
            <v>3114.84</v>
          </cell>
        </row>
        <row r="1237">
          <cell r="A1237">
            <v>71</v>
          </cell>
          <cell r="B1237" t="str">
            <v>M</v>
          </cell>
          <cell r="C1237">
            <v>3426.6699999999901</v>
          </cell>
        </row>
        <row r="1238">
          <cell r="A1238">
            <v>96</v>
          </cell>
          <cell r="B1238" t="str">
            <v>F</v>
          </cell>
          <cell r="C1238">
            <v>2070.72999999999</v>
          </cell>
        </row>
        <row r="1239">
          <cell r="A1239">
            <v>55</v>
          </cell>
          <cell r="B1239" t="str">
            <v>M</v>
          </cell>
          <cell r="C1239">
            <v>2500.6099999999901</v>
          </cell>
        </row>
        <row r="1240">
          <cell r="A1240">
            <v>37</v>
          </cell>
          <cell r="B1240" t="str">
            <v>M</v>
          </cell>
          <cell r="C1240">
            <v>4418.24</v>
          </cell>
        </row>
        <row r="1241">
          <cell r="A1241">
            <v>168</v>
          </cell>
          <cell r="B1241" t="str">
            <v>F</v>
          </cell>
          <cell r="C1241">
            <v>2785.79</v>
          </cell>
        </row>
        <row r="1242">
          <cell r="A1242">
            <v>38</v>
          </cell>
          <cell r="B1242" t="str">
            <v>F</v>
          </cell>
          <cell r="C1242">
            <v>2634.7399999999898</v>
          </cell>
        </row>
        <row r="1243">
          <cell r="A1243">
            <v>62</v>
          </cell>
          <cell r="B1243" t="str">
            <v>F</v>
          </cell>
          <cell r="C1243">
            <v>2151.78999999999</v>
          </cell>
        </row>
        <row r="1244">
          <cell r="A1244">
            <v>44</v>
          </cell>
          <cell r="B1244" t="str">
            <v>F</v>
          </cell>
          <cell r="C1244">
            <v>2003.3999999999901</v>
          </cell>
        </row>
        <row r="1245">
          <cell r="A1245">
            <v>14</v>
          </cell>
          <cell r="B1245" t="str">
            <v>M</v>
          </cell>
          <cell r="C1245">
            <v>2710.45999999999</v>
          </cell>
        </row>
        <row r="1246">
          <cell r="A1246">
            <v>27</v>
          </cell>
          <cell r="B1246" t="str">
            <v>M</v>
          </cell>
          <cell r="C1246">
            <v>3029.97999999999</v>
          </cell>
        </row>
        <row r="1247">
          <cell r="A1247">
            <v>112</v>
          </cell>
          <cell r="B1247" t="str">
            <v>F</v>
          </cell>
          <cell r="C1247">
            <v>2059.8399999999901</v>
          </cell>
        </row>
        <row r="1248">
          <cell r="A1248">
            <v>131</v>
          </cell>
          <cell r="B1248" t="str">
            <v>M</v>
          </cell>
          <cell r="C1248">
            <v>2850.7</v>
          </cell>
        </row>
        <row r="1249">
          <cell r="A1249">
            <v>28</v>
          </cell>
          <cell r="B1249" t="str">
            <v>F</v>
          </cell>
          <cell r="C1249">
            <v>1731.43</v>
          </cell>
        </row>
        <row r="1250">
          <cell r="A1250">
            <v>6</v>
          </cell>
          <cell r="B1250" t="str">
            <v>M</v>
          </cell>
          <cell r="C1250">
            <v>2272.54</v>
          </cell>
        </row>
        <row r="1251">
          <cell r="A1251">
            <v>18</v>
          </cell>
          <cell r="B1251" t="str">
            <v>F</v>
          </cell>
          <cell r="C1251">
            <v>3225.02</v>
          </cell>
        </row>
        <row r="1252">
          <cell r="A1252">
            <v>48</v>
          </cell>
          <cell r="B1252" t="str">
            <v>M</v>
          </cell>
          <cell r="C1252">
            <v>2563.6099999999901</v>
          </cell>
        </row>
        <row r="1253">
          <cell r="A1253">
            <v>144</v>
          </cell>
          <cell r="B1253" t="str">
            <v>M</v>
          </cell>
          <cell r="C1253">
            <v>2504.1999999999998</v>
          </cell>
        </row>
        <row r="1254">
          <cell r="A1254">
            <v>132</v>
          </cell>
          <cell r="B1254" t="str">
            <v>M</v>
          </cell>
          <cell r="C1254">
            <v>3104.14</v>
          </cell>
        </row>
        <row r="1255">
          <cell r="A1255">
            <v>98</v>
          </cell>
          <cell r="B1255" t="str">
            <v>F</v>
          </cell>
          <cell r="C1255">
            <v>2096.2599999999902</v>
          </cell>
        </row>
        <row r="1256">
          <cell r="A1256">
            <v>110</v>
          </cell>
          <cell r="B1256" t="str">
            <v>M</v>
          </cell>
          <cell r="C1256">
            <v>2404.04</v>
          </cell>
        </row>
        <row r="1257">
          <cell r="A1257">
            <v>155</v>
          </cell>
          <cell r="B1257" t="str">
            <v>M</v>
          </cell>
          <cell r="C1257">
            <v>2346.25</v>
          </cell>
        </row>
        <row r="1258">
          <cell r="A1258">
            <v>94</v>
          </cell>
          <cell r="B1258" t="str">
            <v>M</v>
          </cell>
          <cell r="C1258">
            <v>2209.74999999999</v>
          </cell>
        </row>
        <row r="1259">
          <cell r="A1259">
            <v>88</v>
          </cell>
          <cell r="B1259" t="str">
            <v>F</v>
          </cell>
          <cell r="C1259">
            <v>2659.22</v>
          </cell>
        </row>
        <row r="1260">
          <cell r="A1260">
            <v>192</v>
          </cell>
          <cell r="B1260" t="str">
            <v>M</v>
          </cell>
          <cell r="C1260">
            <v>2044.01999999999</v>
          </cell>
        </row>
        <row r="1261">
          <cell r="A1261">
            <v>81</v>
          </cell>
          <cell r="B1261" t="str">
            <v>M</v>
          </cell>
          <cell r="C1261">
            <v>2735.3999999999901</v>
          </cell>
        </row>
        <row r="1262">
          <cell r="A1262">
            <v>158</v>
          </cell>
          <cell r="B1262" t="str">
            <v>M</v>
          </cell>
          <cell r="C1262">
            <v>3177.49</v>
          </cell>
        </row>
        <row r="1263">
          <cell r="A1263">
            <v>194</v>
          </cell>
          <cell r="B1263" t="str">
            <v>F</v>
          </cell>
          <cell r="C1263">
            <v>2486.1999999999898</v>
          </cell>
        </row>
        <row r="1264">
          <cell r="A1264">
            <v>42</v>
          </cell>
          <cell r="B1264" t="str">
            <v>M</v>
          </cell>
          <cell r="C1264">
            <v>2374.1399999999899</v>
          </cell>
        </row>
        <row r="1265">
          <cell r="A1265">
            <v>119</v>
          </cell>
          <cell r="B1265" t="str">
            <v>M</v>
          </cell>
          <cell r="C1265">
            <v>2612.5</v>
          </cell>
        </row>
        <row r="1266">
          <cell r="A1266">
            <v>112</v>
          </cell>
          <cell r="B1266" t="str">
            <v>F</v>
          </cell>
          <cell r="C1266">
            <v>2059.8399999999901</v>
          </cell>
        </row>
        <row r="1267">
          <cell r="A1267">
            <v>181</v>
          </cell>
          <cell r="B1267" t="str">
            <v>M</v>
          </cell>
          <cell r="C1267">
            <v>2605.3199999999902</v>
          </cell>
        </row>
        <row r="1268">
          <cell r="A1268">
            <v>36</v>
          </cell>
          <cell r="B1268" t="str">
            <v>F</v>
          </cell>
          <cell r="C1268">
            <v>2310.81</v>
          </cell>
        </row>
        <row r="1269">
          <cell r="A1269">
            <v>38</v>
          </cell>
          <cell r="B1269" t="str">
            <v>F</v>
          </cell>
          <cell r="C1269">
            <v>2634.7399999999898</v>
          </cell>
        </row>
        <row r="1270">
          <cell r="A1270">
            <v>36</v>
          </cell>
          <cell r="B1270" t="str">
            <v>F</v>
          </cell>
          <cell r="C1270">
            <v>2310.81</v>
          </cell>
        </row>
        <row r="1271">
          <cell r="A1271">
            <v>8</v>
          </cell>
          <cell r="B1271" t="str">
            <v>F</v>
          </cell>
          <cell r="C1271">
            <v>1768.5999999999899</v>
          </cell>
        </row>
        <row r="1272">
          <cell r="A1272">
            <v>181</v>
          </cell>
          <cell r="B1272" t="str">
            <v>M</v>
          </cell>
          <cell r="C1272">
            <v>2605.3199999999902</v>
          </cell>
        </row>
        <row r="1273">
          <cell r="A1273">
            <v>184</v>
          </cell>
          <cell r="B1273" t="str">
            <v>F</v>
          </cell>
          <cell r="C1273">
            <v>2442.0100000000002</v>
          </cell>
        </row>
        <row r="1274">
          <cell r="A1274">
            <v>124</v>
          </cell>
          <cell r="B1274" t="str">
            <v>F</v>
          </cell>
          <cell r="C1274">
            <v>3331.35</v>
          </cell>
        </row>
        <row r="1275">
          <cell r="A1275">
            <v>53</v>
          </cell>
          <cell r="B1275" t="str">
            <v>F</v>
          </cell>
          <cell r="C1275">
            <v>2456.64</v>
          </cell>
        </row>
        <row r="1276">
          <cell r="A1276">
            <v>33</v>
          </cell>
          <cell r="B1276" t="str">
            <v>F</v>
          </cell>
          <cell r="C1276">
            <v>2041.21999999999</v>
          </cell>
        </row>
        <row r="1277">
          <cell r="A1277">
            <v>68</v>
          </cell>
          <cell r="B1277" t="str">
            <v>M</v>
          </cell>
          <cell r="C1277">
            <v>2286.5299999999902</v>
          </cell>
        </row>
        <row r="1278">
          <cell r="A1278">
            <v>8</v>
          </cell>
          <cell r="B1278" t="str">
            <v>F</v>
          </cell>
          <cell r="C1278">
            <v>1768.5999999999899</v>
          </cell>
        </row>
        <row r="1279">
          <cell r="A1279">
            <v>49</v>
          </cell>
          <cell r="B1279" t="str">
            <v>M</v>
          </cell>
          <cell r="C1279">
            <v>2693.59</v>
          </cell>
        </row>
        <row r="1280">
          <cell r="A1280">
            <v>89</v>
          </cell>
          <cell r="B1280" t="str">
            <v>F</v>
          </cell>
          <cell r="C1280">
            <v>3800.56</v>
          </cell>
        </row>
        <row r="1281">
          <cell r="A1281">
            <v>105</v>
          </cell>
          <cell r="B1281" t="str">
            <v>F</v>
          </cell>
          <cell r="C1281">
            <v>1868.73</v>
          </cell>
        </row>
        <row r="1282">
          <cell r="A1282">
            <v>37</v>
          </cell>
          <cell r="B1282" t="str">
            <v>M</v>
          </cell>
          <cell r="C1282">
            <v>4418.24</v>
          </cell>
        </row>
        <row r="1283">
          <cell r="A1283">
            <v>111</v>
          </cell>
          <cell r="B1283" t="str">
            <v>F</v>
          </cell>
          <cell r="C1283">
            <v>1920.94999999999</v>
          </cell>
        </row>
        <row r="1284">
          <cell r="A1284">
            <v>161</v>
          </cell>
          <cell r="B1284" t="str">
            <v>M</v>
          </cell>
          <cell r="C1284">
            <v>2630.04</v>
          </cell>
        </row>
        <row r="1285">
          <cell r="A1285">
            <v>62</v>
          </cell>
          <cell r="B1285" t="str">
            <v>F</v>
          </cell>
          <cell r="C1285">
            <v>2151.78999999999</v>
          </cell>
        </row>
        <row r="1286">
          <cell r="A1286">
            <v>45</v>
          </cell>
          <cell r="B1286" t="str">
            <v>M</v>
          </cell>
          <cell r="C1286">
            <v>3423.77</v>
          </cell>
        </row>
        <row r="1287">
          <cell r="A1287">
            <v>152</v>
          </cell>
          <cell r="B1287" t="str">
            <v>F</v>
          </cell>
          <cell r="C1287">
            <v>3049.8199999999902</v>
          </cell>
        </row>
        <row r="1288">
          <cell r="A1288">
            <v>106</v>
          </cell>
          <cell r="B1288" t="str">
            <v>M</v>
          </cell>
          <cell r="C1288">
            <v>2859.99999999999</v>
          </cell>
        </row>
        <row r="1289">
          <cell r="A1289">
            <v>129</v>
          </cell>
          <cell r="B1289" t="str">
            <v>F</v>
          </cell>
          <cell r="C1289">
            <v>3981.5799999999899</v>
          </cell>
        </row>
        <row r="1290">
          <cell r="A1290">
            <v>73</v>
          </cell>
          <cell r="B1290" t="str">
            <v>M</v>
          </cell>
          <cell r="C1290">
            <v>2067.75</v>
          </cell>
        </row>
        <row r="1291">
          <cell r="A1291">
            <v>49</v>
          </cell>
          <cell r="B1291" t="str">
            <v>M</v>
          </cell>
          <cell r="C1291">
            <v>2693.59</v>
          </cell>
        </row>
        <row r="1292">
          <cell r="A1292">
            <v>55</v>
          </cell>
          <cell r="B1292" t="str">
            <v>M</v>
          </cell>
          <cell r="C1292">
            <v>2500.6099999999901</v>
          </cell>
        </row>
        <row r="1293">
          <cell r="A1293">
            <v>73</v>
          </cell>
          <cell r="B1293" t="str">
            <v>M</v>
          </cell>
          <cell r="C1293">
            <v>2067.75</v>
          </cell>
        </row>
        <row r="1294">
          <cell r="A1294">
            <v>75</v>
          </cell>
          <cell r="B1294" t="str">
            <v>F</v>
          </cell>
          <cell r="C1294">
            <v>2350.7999999999902</v>
          </cell>
        </row>
        <row r="1295">
          <cell r="A1295">
            <v>185</v>
          </cell>
          <cell r="B1295" t="str">
            <v>M</v>
          </cell>
          <cell r="C1295">
            <v>2395.81</v>
          </cell>
        </row>
        <row r="1296">
          <cell r="A1296">
            <v>189</v>
          </cell>
          <cell r="B1296" t="str">
            <v>M</v>
          </cell>
          <cell r="C1296">
            <v>3063.68</v>
          </cell>
        </row>
        <row r="1297">
          <cell r="A1297">
            <v>98</v>
          </cell>
          <cell r="B1297" t="str">
            <v>F</v>
          </cell>
          <cell r="C1297">
            <v>2096.2599999999902</v>
          </cell>
        </row>
        <row r="1298">
          <cell r="A1298">
            <v>165</v>
          </cell>
          <cell r="B1298" t="str">
            <v>F</v>
          </cell>
          <cell r="C1298">
            <v>2562.04</v>
          </cell>
        </row>
        <row r="1299">
          <cell r="A1299">
            <v>3</v>
          </cell>
          <cell r="B1299" t="str">
            <v>M</v>
          </cell>
          <cell r="C1299">
            <v>2054.9499999999998</v>
          </cell>
        </row>
        <row r="1300">
          <cell r="A1300">
            <v>121</v>
          </cell>
          <cell r="B1300" t="str">
            <v>F</v>
          </cell>
          <cell r="C1300">
            <v>2061.75</v>
          </cell>
        </row>
        <row r="1301">
          <cell r="A1301">
            <v>32</v>
          </cell>
          <cell r="B1301" t="str">
            <v>M</v>
          </cell>
          <cell r="C1301">
            <v>3062.03999999999</v>
          </cell>
        </row>
        <row r="1302">
          <cell r="A1302">
            <v>107</v>
          </cell>
          <cell r="B1302" t="str">
            <v>M</v>
          </cell>
          <cell r="C1302">
            <v>3859.93</v>
          </cell>
        </row>
        <row r="1303">
          <cell r="A1303">
            <v>170</v>
          </cell>
          <cell r="B1303" t="str">
            <v>F</v>
          </cell>
          <cell r="C1303">
            <v>2340.7799999999902</v>
          </cell>
        </row>
        <row r="1304">
          <cell r="A1304">
            <v>148</v>
          </cell>
          <cell r="B1304" t="str">
            <v>M</v>
          </cell>
          <cell r="C1304">
            <v>2738.99</v>
          </cell>
        </row>
        <row r="1305">
          <cell r="A1305">
            <v>106</v>
          </cell>
          <cell r="B1305" t="str">
            <v>M</v>
          </cell>
          <cell r="C1305">
            <v>2859.99999999999</v>
          </cell>
        </row>
        <row r="1306">
          <cell r="A1306">
            <v>185</v>
          </cell>
          <cell r="B1306" t="str">
            <v>M</v>
          </cell>
          <cell r="C1306">
            <v>2395.81</v>
          </cell>
        </row>
        <row r="1307">
          <cell r="A1307">
            <v>101</v>
          </cell>
          <cell r="B1307" t="str">
            <v>M</v>
          </cell>
          <cell r="C1307">
            <v>2561.19</v>
          </cell>
        </row>
        <row r="1308">
          <cell r="A1308">
            <v>91</v>
          </cell>
          <cell r="B1308" t="str">
            <v>M</v>
          </cell>
          <cell r="C1308">
            <v>3648.07</v>
          </cell>
        </row>
        <row r="1309">
          <cell r="A1309">
            <v>8</v>
          </cell>
          <cell r="B1309" t="str">
            <v>F</v>
          </cell>
          <cell r="C1309">
            <v>1768.5999999999899</v>
          </cell>
        </row>
        <row r="1310">
          <cell r="A1310">
            <v>179</v>
          </cell>
          <cell r="B1310" t="str">
            <v>M</v>
          </cell>
          <cell r="C1310">
            <v>2800.08</v>
          </cell>
        </row>
        <row r="1311">
          <cell r="A1311">
            <v>15</v>
          </cell>
          <cell r="B1311" t="str">
            <v>F</v>
          </cell>
          <cell r="C1311">
            <v>1793.51999999999</v>
          </cell>
        </row>
        <row r="1312">
          <cell r="A1312">
            <v>146</v>
          </cell>
          <cell r="B1312" t="str">
            <v>F</v>
          </cell>
          <cell r="C1312">
            <v>2817.9299999999898</v>
          </cell>
        </row>
        <row r="1313">
          <cell r="A1313">
            <v>122</v>
          </cell>
          <cell r="B1313" t="str">
            <v>F</v>
          </cell>
          <cell r="C1313">
            <v>2615.06</v>
          </cell>
        </row>
        <row r="1314">
          <cell r="A1314">
            <v>92</v>
          </cell>
          <cell r="B1314" t="str">
            <v>F</v>
          </cell>
          <cell r="C1314">
            <v>2439.3200000000002</v>
          </cell>
        </row>
        <row r="1315">
          <cell r="A1315">
            <v>37</v>
          </cell>
          <cell r="B1315" t="str">
            <v>M</v>
          </cell>
          <cell r="C1315">
            <v>4418.24</v>
          </cell>
        </row>
        <row r="1316">
          <cell r="A1316">
            <v>33</v>
          </cell>
          <cell r="B1316" t="str">
            <v>F</v>
          </cell>
          <cell r="C1316">
            <v>2041.21999999999</v>
          </cell>
        </row>
        <row r="1317">
          <cell r="A1317">
            <v>31</v>
          </cell>
          <cell r="B1317" t="str">
            <v>F</v>
          </cell>
          <cell r="C1317">
            <v>3095.33</v>
          </cell>
        </row>
        <row r="1318">
          <cell r="A1318">
            <v>67</v>
          </cell>
          <cell r="B1318" t="str">
            <v>M</v>
          </cell>
          <cell r="C1318">
            <v>2962.03</v>
          </cell>
        </row>
        <row r="1319">
          <cell r="A1319">
            <v>72</v>
          </cell>
          <cell r="B1319" t="str">
            <v>F</v>
          </cell>
          <cell r="C1319">
            <v>2365.24999999999</v>
          </cell>
        </row>
        <row r="1320">
          <cell r="A1320">
            <v>4</v>
          </cell>
          <cell r="B1320" t="str">
            <v>F</v>
          </cell>
          <cell r="C1320">
            <v>2970.49999999999</v>
          </cell>
        </row>
        <row r="1321">
          <cell r="A1321">
            <v>199</v>
          </cell>
          <cell r="B1321" t="str">
            <v>M</v>
          </cell>
          <cell r="C1321">
            <v>2795.3799999999901</v>
          </cell>
        </row>
        <row r="1322">
          <cell r="A1322">
            <v>177</v>
          </cell>
          <cell r="B1322" t="str">
            <v>F</v>
          </cell>
          <cell r="C1322">
            <v>2497.4499999999898</v>
          </cell>
        </row>
        <row r="1323">
          <cell r="A1323">
            <v>70</v>
          </cell>
          <cell r="B1323" t="str">
            <v>M</v>
          </cell>
          <cell r="C1323">
            <v>2946.5599999999899</v>
          </cell>
        </row>
        <row r="1324">
          <cell r="A1324">
            <v>144</v>
          </cell>
          <cell r="B1324" t="str">
            <v>M</v>
          </cell>
          <cell r="C1324">
            <v>2504.1999999999998</v>
          </cell>
        </row>
        <row r="1325">
          <cell r="A1325">
            <v>130</v>
          </cell>
          <cell r="B1325" t="str">
            <v>F</v>
          </cell>
          <cell r="C1325">
            <v>2503.4299999999998</v>
          </cell>
        </row>
        <row r="1326">
          <cell r="A1326">
            <v>186</v>
          </cell>
          <cell r="B1326" t="str">
            <v>F</v>
          </cell>
          <cell r="C1326">
            <v>2509.77</v>
          </cell>
        </row>
        <row r="1327">
          <cell r="A1327">
            <v>142</v>
          </cell>
          <cell r="B1327" t="str">
            <v>F</v>
          </cell>
          <cell r="C1327">
            <v>2866.51</v>
          </cell>
        </row>
        <row r="1328">
          <cell r="A1328">
            <v>116</v>
          </cell>
          <cell r="B1328" t="str">
            <v>F</v>
          </cell>
          <cell r="C1328">
            <v>3700.99</v>
          </cell>
        </row>
        <row r="1329">
          <cell r="A1329">
            <v>36</v>
          </cell>
          <cell r="B1329" t="str">
            <v>F</v>
          </cell>
          <cell r="C1329">
            <v>2310.81</v>
          </cell>
        </row>
        <row r="1330">
          <cell r="A1330">
            <v>86</v>
          </cell>
          <cell r="B1330" t="str">
            <v>M</v>
          </cell>
          <cell r="C1330">
            <v>3622.22</v>
          </cell>
        </row>
        <row r="1331">
          <cell r="A1331">
            <v>145</v>
          </cell>
          <cell r="B1331" t="str">
            <v>F</v>
          </cell>
          <cell r="C1331">
            <v>2073.5499999999902</v>
          </cell>
        </row>
        <row r="1332">
          <cell r="A1332">
            <v>7</v>
          </cell>
          <cell r="B1332" t="str">
            <v>F</v>
          </cell>
          <cell r="C1332">
            <v>2981.51999999999</v>
          </cell>
        </row>
        <row r="1333">
          <cell r="A1333">
            <v>160</v>
          </cell>
          <cell r="B1333" t="str">
            <v>F</v>
          </cell>
          <cell r="C1333">
            <v>2700.9699999999898</v>
          </cell>
        </row>
        <row r="1334">
          <cell r="A1334">
            <v>26</v>
          </cell>
          <cell r="B1334" t="str">
            <v>F</v>
          </cell>
          <cell r="C1334">
            <v>2606.6099999999901</v>
          </cell>
        </row>
        <row r="1335">
          <cell r="A1335">
            <v>163</v>
          </cell>
          <cell r="B1335" t="str">
            <v>F</v>
          </cell>
          <cell r="C1335">
            <v>1789.1199999999899</v>
          </cell>
        </row>
        <row r="1336">
          <cell r="A1336">
            <v>150</v>
          </cell>
          <cell r="B1336" t="str">
            <v>F</v>
          </cell>
          <cell r="C1336">
            <v>1820.95</v>
          </cell>
        </row>
        <row r="1337">
          <cell r="A1337">
            <v>18</v>
          </cell>
          <cell r="B1337" t="str">
            <v>F</v>
          </cell>
          <cell r="C1337">
            <v>3225.02</v>
          </cell>
        </row>
        <row r="1338">
          <cell r="A1338">
            <v>175</v>
          </cell>
          <cell r="B1338" t="str">
            <v>F</v>
          </cell>
          <cell r="C1338">
            <v>2284.36</v>
          </cell>
        </row>
        <row r="1339">
          <cell r="A1339">
            <v>94</v>
          </cell>
          <cell r="B1339" t="str">
            <v>M</v>
          </cell>
          <cell r="C1339">
            <v>2209.74999999999</v>
          </cell>
        </row>
        <row r="1340">
          <cell r="A1340">
            <v>93</v>
          </cell>
          <cell r="B1340" t="str">
            <v>M</v>
          </cell>
          <cell r="C1340">
            <v>2470.89</v>
          </cell>
        </row>
        <row r="1341">
          <cell r="A1341">
            <v>22</v>
          </cell>
          <cell r="B1341" t="str">
            <v>F</v>
          </cell>
          <cell r="C1341">
            <v>3533.5299999999902</v>
          </cell>
        </row>
        <row r="1342">
          <cell r="A1342">
            <v>175</v>
          </cell>
          <cell r="B1342" t="str">
            <v>F</v>
          </cell>
          <cell r="C1342">
            <v>2284.36</v>
          </cell>
        </row>
        <row r="1343">
          <cell r="A1343">
            <v>189</v>
          </cell>
          <cell r="B1343" t="str">
            <v>M</v>
          </cell>
          <cell r="C1343">
            <v>3063.68</v>
          </cell>
        </row>
        <row r="1344">
          <cell r="A1344">
            <v>30</v>
          </cell>
          <cell r="B1344" t="str">
            <v>F</v>
          </cell>
          <cell r="C1344">
            <v>1444.25999999999</v>
          </cell>
        </row>
        <row r="1345">
          <cell r="A1345">
            <v>48</v>
          </cell>
          <cell r="B1345" t="str">
            <v>M</v>
          </cell>
          <cell r="C1345">
            <v>2563.6099999999901</v>
          </cell>
        </row>
        <row r="1346">
          <cell r="A1346">
            <v>200</v>
          </cell>
          <cell r="B1346" t="str">
            <v>F</v>
          </cell>
          <cell r="C1346">
            <v>3156.95</v>
          </cell>
        </row>
        <row r="1347">
          <cell r="A1347">
            <v>129</v>
          </cell>
          <cell r="B1347" t="str">
            <v>F</v>
          </cell>
          <cell r="C1347">
            <v>3981.5799999999899</v>
          </cell>
        </row>
        <row r="1348">
          <cell r="A1348">
            <v>4</v>
          </cell>
          <cell r="B1348" t="str">
            <v>F</v>
          </cell>
          <cell r="C1348">
            <v>2970.49999999999</v>
          </cell>
        </row>
        <row r="1349">
          <cell r="A1349">
            <v>64</v>
          </cell>
          <cell r="B1349" t="str">
            <v>F</v>
          </cell>
          <cell r="C1349">
            <v>2702.72999999999</v>
          </cell>
        </row>
        <row r="1350">
          <cell r="A1350">
            <v>170</v>
          </cell>
          <cell r="B1350" t="str">
            <v>F</v>
          </cell>
          <cell r="C1350">
            <v>2340.7799999999902</v>
          </cell>
        </row>
        <row r="1351">
          <cell r="A1351">
            <v>143</v>
          </cell>
          <cell r="B1351" t="str">
            <v>M</v>
          </cell>
          <cell r="C1351">
            <v>2571.33</v>
          </cell>
        </row>
        <row r="1352">
          <cell r="A1352">
            <v>176</v>
          </cell>
          <cell r="B1352" t="str">
            <v>F</v>
          </cell>
          <cell r="C1352">
            <v>2225.54</v>
          </cell>
        </row>
        <row r="1353">
          <cell r="A1353">
            <v>155</v>
          </cell>
          <cell r="B1353" t="str">
            <v>M</v>
          </cell>
          <cell r="C1353">
            <v>2346.25</v>
          </cell>
        </row>
        <row r="1354">
          <cell r="A1354">
            <v>63</v>
          </cell>
          <cell r="B1354" t="str">
            <v>M</v>
          </cell>
          <cell r="C1354">
            <v>2982.45</v>
          </cell>
        </row>
        <row r="1355">
          <cell r="A1355">
            <v>103</v>
          </cell>
          <cell r="B1355" t="str">
            <v>M</v>
          </cell>
          <cell r="C1355">
            <v>2155.51999999999</v>
          </cell>
        </row>
        <row r="1356">
          <cell r="A1356">
            <v>129</v>
          </cell>
          <cell r="B1356" t="str">
            <v>F</v>
          </cell>
          <cell r="C1356">
            <v>3981.5799999999899</v>
          </cell>
        </row>
        <row r="1357">
          <cell r="A1357">
            <v>86</v>
          </cell>
          <cell r="B1357" t="str">
            <v>M</v>
          </cell>
          <cell r="C1357">
            <v>3622.22</v>
          </cell>
        </row>
        <row r="1358">
          <cell r="A1358">
            <v>181</v>
          </cell>
          <cell r="B1358" t="str">
            <v>M</v>
          </cell>
          <cell r="C1358">
            <v>2605.3199999999902</v>
          </cell>
        </row>
        <row r="1359">
          <cell r="A1359">
            <v>37</v>
          </cell>
          <cell r="B1359" t="str">
            <v>M</v>
          </cell>
          <cell r="C1359">
            <v>4418.24</v>
          </cell>
        </row>
        <row r="1360">
          <cell r="A1360">
            <v>3</v>
          </cell>
          <cell r="B1360" t="str">
            <v>M</v>
          </cell>
          <cell r="C1360">
            <v>2054.9499999999998</v>
          </cell>
        </row>
        <row r="1361">
          <cell r="A1361">
            <v>169</v>
          </cell>
          <cell r="B1361" t="str">
            <v>M</v>
          </cell>
          <cell r="C1361">
            <v>2720.42</v>
          </cell>
        </row>
        <row r="1362">
          <cell r="A1362">
            <v>98</v>
          </cell>
          <cell r="B1362" t="str">
            <v>F</v>
          </cell>
          <cell r="C1362">
            <v>2096.2599999999902</v>
          </cell>
        </row>
        <row r="1363">
          <cell r="A1363">
            <v>193</v>
          </cell>
          <cell r="B1363" t="str">
            <v>M</v>
          </cell>
          <cell r="C1363">
            <v>2547.62</v>
          </cell>
        </row>
        <row r="1364">
          <cell r="A1364">
            <v>110</v>
          </cell>
          <cell r="B1364" t="str">
            <v>M</v>
          </cell>
          <cell r="C1364">
            <v>2404.04</v>
          </cell>
        </row>
        <row r="1365">
          <cell r="A1365">
            <v>130</v>
          </cell>
          <cell r="B1365" t="str">
            <v>F</v>
          </cell>
          <cell r="C1365">
            <v>2503.4299999999998</v>
          </cell>
        </row>
        <row r="1366">
          <cell r="A1366">
            <v>8</v>
          </cell>
          <cell r="B1366" t="str">
            <v>F</v>
          </cell>
          <cell r="C1366">
            <v>1768.5999999999899</v>
          </cell>
        </row>
        <row r="1367">
          <cell r="A1367">
            <v>8</v>
          </cell>
          <cell r="B1367" t="str">
            <v>F</v>
          </cell>
          <cell r="C1367">
            <v>1768.5999999999899</v>
          </cell>
        </row>
        <row r="1368">
          <cell r="A1368">
            <v>97</v>
          </cell>
          <cell r="B1368" t="str">
            <v>M</v>
          </cell>
          <cell r="C1368">
            <v>2931.14</v>
          </cell>
        </row>
        <row r="1369">
          <cell r="A1369">
            <v>7</v>
          </cell>
          <cell r="B1369" t="str">
            <v>F</v>
          </cell>
          <cell r="C1369">
            <v>2981.51999999999</v>
          </cell>
        </row>
        <row r="1370">
          <cell r="A1370">
            <v>147</v>
          </cell>
          <cell r="B1370" t="str">
            <v>M</v>
          </cell>
          <cell r="C1370">
            <v>3101.0099999999902</v>
          </cell>
        </row>
        <row r="1371">
          <cell r="A1371">
            <v>2</v>
          </cell>
          <cell r="B1371" t="str">
            <v>F</v>
          </cell>
          <cell r="C1371">
            <v>3017.95</v>
          </cell>
        </row>
        <row r="1372">
          <cell r="A1372">
            <v>81</v>
          </cell>
          <cell r="B1372" t="str">
            <v>M</v>
          </cell>
          <cell r="C1372">
            <v>2735.3999999999901</v>
          </cell>
        </row>
        <row r="1373">
          <cell r="A1373">
            <v>55</v>
          </cell>
          <cell r="B1373" t="str">
            <v>M</v>
          </cell>
          <cell r="C1373">
            <v>2500.6099999999901</v>
          </cell>
        </row>
        <row r="1374">
          <cell r="A1374">
            <v>10</v>
          </cell>
          <cell r="B1374" t="str">
            <v>M</v>
          </cell>
          <cell r="C1374">
            <v>1183</v>
          </cell>
        </row>
        <row r="1375">
          <cell r="A1375">
            <v>28</v>
          </cell>
          <cell r="B1375" t="str">
            <v>F</v>
          </cell>
          <cell r="C1375">
            <v>1731.43</v>
          </cell>
        </row>
        <row r="1376">
          <cell r="A1376">
            <v>172</v>
          </cell>
          <cell r="B1376" t="str">
            <v>M</v>
          </cell>
          <cell r="C1376">
            <v>2363.5100000000002</v>
          </cell>
        </row>
        <row r="1377">
          <cell r="A1377">
            <v>126</v>
          </cell>
          <cell r="B1377" t="str">
            <v>M</v>
          </cell>
          <cell r="C1377">
            <v>2676.98</v>
          </cell>
        </row>
        <row r="1378">
          <cell r="A1378">
            <v>14</v>
          </cell>
          <cell r="B1378" t="str">
            <v>M</v>
          </cell>
          <cell r="C1378">
            <v>2710.45999999999</v>
          </cell>
        </row>
        <row r="1379">
          <cell r="A1379">
            <v>158</v>
          </cell>
          <cell r="B1379" t="str">
            <v>M</v>
          </cell>
          <cell r="C1379">
            <v>3177.49</v>
          </cell>
        </row>
        <row r="1380">
          <cell r="A1380">
            <v>84</v>
          </cell>
          <cell r="B1380" t="str">
            <v>F</v>
          </cell>
          <cell r="C1380">
            <v>1766.1699999999901</v>
          </cell>
        </row>
        <row r="1381">
          <cell r="A1381">
            <v>93</v>
          </cell>
          <cell r="B1381" t="str">
            <v>M</v>
          </cell>
          <cell r="C1381">
            <v>2470.89</v>
          </cell>
        </row>
        <row r="1382">
          <cell r="A1382">
            <v>110</v>
          </cell>
          <cell r="B1382" t="str">
            <v>M</v>
          </cell>
          <cell r="C1382">
            <v>2404.04</v>
          </cell>
        </row>
        <row r="1383">
          <cell r="A1383">
            <v>131</v>
          </cell>
          <cell r="B1383" t="str">
            <v>M</v>
          </cell>
          <cell r="C1383">
            <v>2850.7</v>
          </cell>
        </row>
        <row r="1384">
          <cell r="A1384">
            <v>79</v>
          </cell>
          <cell r="B1384" t="str">
            <v>M</v>
          </cell>
          <cell r="C1384">
            <v>3197.95999999999</v>
          </cell>
        </row>
        <row r="1385">
          <cell r="A1385">
            <v>23</v>
          </cell>
          <cell r="B1385" t="str">
            <v>F</v>
          </cell>
          <cell r="C1385">
            <v>2834.16</v>
          </cell>
        </row>
        <row r="1386">
          <cell r="A1386">
            <v>55</v>
          </cell>
          <cell r="B1386" t="str">
            <v>M</v>
          </cell>
          <cell r="C1386">
            <v>2500.6099999999901</v>
          </cell>
        </row>
        <row r="1387">
          <cell r="A1387">
            <v>118</v>
          </cell>
          <cell r="B1387" t="str">
            <v>M</v>
          </cell>
          <cell r="C1387">
            <v>3299.74</v>
          </cell>
        </row>
        <row r="1388">
          <cell r="A1388">
            <v>153</v>
          </cell>
          <cell r="B1388" t="str">
            <v>M</v>
          </cell>
          <cell r="C1388">
            <v>2648.3899999999899</v>
          </cell>
        </row>
        <row r="1389">
          <cell r="A1389">
            <v>193</v>
          </cell>
          <cell r="B1389" t="str">
            <v>M</v>
          </cell>
          <cell r="C1389">
            <v>2547.62</v>
          </cell>
        </row>
        <row r="1390">
          <cell r="A1390">
            <v>89</v>
          </cell>
          <cell r="B1390" t="str">
            <v>F</v>
          </cell>
          <cell r="C1390">
            <v>3800.56</v>
          </cell>
        </row>
        <row r="1391">
          <cell r="A1391">
            <v>145</v>
          </cell>
          <cell r="B1391" t="str">
            <v>F</v>
          </cell>
          <cell r="C1391">
            <v>2073.5499999999902</v>
          </cell>
        </row>
        <row r="1392">
          <cell r="A1392">
            <v>5</v>
          </cell>
          <cell r="B1392" t="str">
            <v>F</v>
          </cell>
          <cell r="C1392">
            <v>2727.48</v>
          </cell>
        </row>
        <row r="1393">
          <cell r="A1393">
            <v>61</v>
          </cell>
          <cell r="B1393" t="str">
            <v>F</v>
          </cell>
          <cell r="C1393">
            <v>2928.83</v>
          </cell>
        </row>
        <row r="1394">
          <cell r="A1394">
            <v>96</v>
          </cell>
          <cell r="B1394" t="str">
            <v>F</v>
          </cell>
          <cell r="C1394">
            <v>2070.72999999999</v>
          </cell>
        </row>
        <row r="1395">
          <cell r="A1395">
            <v>168</v>
          </cell>
          <cell r="B1395" t="str">
            <v>F</v>
          </cell>
          <cell r="C1395">
            <v>2785.79</v>
          </cell>
        </row>
        <row r="1396">
          <cell r="A1396">
            <v>24</v>
          </cell>
          <cell r="B1396" t="str">
            <v>F</v>
          </cell>
          <cell r="C1396">
            <v>2885.92</v>
          </cell>
        </row>
        <row r="1397">
          <cell r="A1397">
            <v>44</v>
          </cell>
          <cell r="B1397" t="str">
            <v>F</v>
          </cell>
          <cell r="C1397">
            <v>2003.3999999999901</v>
          </cell>
        </row>
        <row r="1398">
          <cell r="A1398">
            <v>2</v>
          </cell>
          <cell r="B1398" t="str">
            <v>F</v>
          </cell>
          <cell r="C1398">
            <v>3017.95</v>
          </cell>
        </row>
        <row r="1399">
          <cell r="A1399">
            <v>113</v>
          </cell>
          <cell r="B1399" t="str">
            <v>F</v>
          </cell>
          <cell r="C1399">
            <v>2622.93</v>
          </cell>
        </row>
        <row r="1400">
          <cell r="A1400">
            <v>164</v>
          </cell>
          <cell r="B1400" t="str">
            <v>M</v>
          </cell>
          <cell r="C1400">
            <v>3193.3999999999901</v>
          </cell>
        </row>
        <row r="1401">
          <cell r="A1401">
            <v>160</v>
          </cell>
          <cell r="B1401" t="str">
            <v>F</v>
          </cell>
          <cell r="C1401">
            <v>2700.9699999999898</v>
          </cell>
        </row>
        <row r="1402">
          <cell r="A1402">
            <v>171</v>
          </cell>
          <cell r="B1402" t="str">
            <v>F</v>
          </cell>
          <cell r="C1402">
            <v>3485.06</v>
          </cell>
        </row>
        <row r="1403">
          <cell r="A1403">
            <v>70</v>
          </cell>
          <cell r="B1403" t="str">
            <v>M</v>
          </cell>
          <cell r="C1403">
            <v>2946.5599999999899</v>
          </cell>
        </row>
        <row r="1404">
          <cell r="A1404">
            <v>35</v>
          </cell>
          <cell r="B1404" t="str">
            <v>M</v>
          </cell>
          <cell r="C1404">
            <v>3303.7</v>
          </cell>
        </row>
        <row r="1405">
          <cell r="A1405">
            <v>155</v>
          </cell>
          <cell r="B1405" t="str">
            <v>M</v>
          </cell>
          <cell r="C1405">
            <v>2346.25</v>
          </cell>
        </row>
        <row r="1406">
          <cell r="A1406">
            <v>166</v>
          </cell>
          <cell r="B1406" t="str">
            <v>F</v>
          </cell>
          <cell r="C1406">
            <v>3257.91</v>
          </cell>
        </row>
        <row r="1407">
          <cell r="A1407">
            <v>68</v>
          </cell>
          <cell r="B1407" t="str">
            <v>M</v>
          </cell>
          <cell r="C1407">
            <v>2286.5299999999902</v>
          </cell>
        </row>
        <row r="1408">
          <cell r="A1408">
            <v>49</v>
          </cell>
          <cell r="B1408" t="str">
            <v>M</v>
          </cell>
          <cell r="C1408">
            <v>2693.59</v>
          </cell>
        </row>
        <row r="1409">
          <cell r="A1409">
            <v>73</v>
          </cell>
          <cell r="B1409" t="str">
            <v>M</v>
          </cell>
          <cell r="C1409">
            <v>2067.75</v>
          </cell>
        </row>
        <row r="1410">
          <cell r="A1410">
            <v>35</v>
          </cell>
          <cell r="B1410" t="str">
            <v>M</v>
          </cell>
          <cell r="C1410">
            <v>3303.7</v>
          </cell>
        </row>
        <row r="1411">
          <cell r="A1411">
            <v>104</v>
          </cell>
          <cell r="B1411" t="str">
            <v>F</v>
          </cell>
          <cell r="C1411">
            <v>3273.06</v>
          </cell>
        </row>
        <row r="1412">
          <cell r="A1412">
            <v>45</v>
          </cell>
          <cell r="B1412" t="str">
            <v>M</v>
          </cell>
          <cell r="C1412">
            <v>3423.77</v>
          </cell>
        </row>
        <row r="1413">
          <cell r="A1413">
            <v>36</v>
          </cell>
          <cell r="B1413" t="str">
            <v>F</v>
          </cell>
          <cell r="C1413">
            <v>2310.81</v>
          </cell>
        </row>
        <row r="1414">
          <cell r="A1414">
            <v>99</v>
          </cell>
          <cell r="B1414" t="str">
            <v>M</v>
          </cell>
          <cell r="C1414">
            <v>2845.08</v>
          </cell>
        </row>
        <row r="1415">
          <cell r="A1415">
            <v>104</v>
          </cell>
          <cell r="B1415" t="str">
            <v>F</v>
          </cell>
          <cell r="C1415">
            <v>3273.06</v>
          </cell>
        </row>
        <row r="1416">
          <cell r="A1416">
            <v>57</v>
          </cell>
          <cell r="B1416" t="str">
            <v>M</v>
          </cell>
          <cell r="C1416">
            <v>2802.5999999999899</v>
          </cell>
        </row>
        <row r="1417">
          <cell r="A1417">
            <v>1</v>
          </cell>
          <cell r="B1417" t="str">
            <v>M</v>
          </cell>
          <cell r="C1417">
            <v>3773.92</v>
          </cell>
        </row>
        <row r="1418">
          <cell r="A1418">
            <v>42</v>
          </cell>
          <cell r="B1418" t="str">
            <v>M</v>
          </cell>
          <cell r="C1418">
            <v>2374.1399999999899</v>
          </cell>
        </row>
        <row r="1419">
          <cell r="A1419">
            <v>8</v>
          </cell>
          <cell r="B1419" t="str">
            <v>F</v>
          </cell>
          <cell r="C1419">
            <v>1768.5999999999899</v>
          </cell>
        </row>
        <row r="1420">
          <cell r="A1420">
            <v>181</v>
          </cell>
          <cell r="B1420" t="str">
            <v>M</v>
          </cell>
          <cell r="C1420">
            <v>2605.3199999999902</v>
          </cell>
        </row>
        <row r="1421">
          <cell r="A1421">
            <v>111</v>
          </cell>
          <cell r="B1421" t="str">
            <v>F</v>
          </cell>
          <cell r="C1421">
            <v>1920.94999999999</v>
          </cell>
        </row>
        <row r="1422">
          <cell r="A1422">
            <v>65</v>
          </cell>
          <cell r="B1422" t="str">
            <v>F</v>
          </cell>
          <cell r="C1422">
            <v>2807.0899999999901</v>
          </cell>
        </row>
        <row r="1423">
          <cell r="A1423">
            <v>79</v>
          </cell>
          <cell r="B1423" t="str">
            <v>M</v>
          </cell>
          <cell r="C1423">
            <v>3197.95999999999</v>
          </cell>
        </row>
        <row r="1424">
          <cell r="A1424">
            <v>61</v>
          </cell>
          <cell r="B1424" t="str">
            <v>F</v>
          </cell>
          <cell r="C1424">
            <v>2928.83</v>
          </cell>
        </row>
        <row r="1425">
          <cell r="A1425">
            <v>45</v>
          </cell>
          <cell r="B1425" t="str">
            <v>M</v>
          </cell>
          <cell r="C1425">
            <v>3423.77</v>
          </cell>
        </row>
        <row r="1426">
          <cell r="A1426">
            <v>170</v>
          </cell>
          <cell r="B1426" t="str">
            <v>F</v>
          </cell>
          <cell r="C1426">
            <v>2340.7799999999902</v>
          </cell>
        </row>
        <row r="1427">
          <cell r="A1427">
            <v>195</v>
          </cell>
          <cell r="B1427" t="str">
            <v>M</v>
          </cell>
          <cell r="C1427">
            <v>2592.77</v>
          </cell>
        </row>
        <row r="1428">
          <cell r="A1428">
            <v>184</v>
          </cell>
          <cell r="B1428" t="str">
            <v>F</v>
          </cell>
          <cell r="C1428">
            <v>2442.0100000000002</v>
          </cell>
        </row>
        <row r="1429">
          <cell r="A1429">
            <v>172</v>
          </cell>
          <cell r="B1429" t="str">
            <v>M</v>
          </cell>
          <cell r="C1429">
            <v>2363.5100000000002</v>
          </cell>
        </row>
        <row r="1430">
          <cell r="A1430">
            <v>98</v>
          </cell>
          <cell r="B1430" t="str">
            <v>F</v>
          </cell>
          <cell r="C1430">
            <v>2096.2599999999902</v>
          </cell>
        </row>
        <row r="1431">
          <cell r="A1431">
            <v>166</v>
          </cell>
          <cell r="B1431" t="str">
            <v>F</v>
          </cell>
          <cell r="C1431">
            <v>3257.91</v>
          </cell>
        </row>
        <row r="1432">
          <cell r="A1432">
            <v>142</v>
          </cell>
          <cell r="B1432" t="str">
            <v>F</v>
          </cell>
          <cell r="C1432">
            <v>2866.51</v>
          </cell>
        </row>
        <row r="1433">
          <cell r="A1433">
            <v>93</v>
          </cell>
          <cell r="B1433" t="str">
            <v>M</v>
          </cell>
          <cell r="C1433">
            <v>2470.89</v>
          </cell>
        </row>
        <row r="1434">
          <cell r="A1434">
            <v>162</v>
          </cell>
          <cell r="B1434" t="str">
            <v>M</v>
          </cell>
          <cell r="C1434">
            <v>2190.64</v>
          </cell>
        </row>
        <row r="1435">
          <cell r="A1435">
            <v>79</v>
          </cell>
          <cell r="B1435" t="str">
            <v>M</v>
          </cell>
          <cell r="C1435">
            <v>3197.95999999999</v>
          </cell>
        </row>
        <row r="1436">
          <cell r="A1436">
            <v>119</v>
          </cell>
          <cell r="B1436" t="str">
            <v>M</v>
          </cell>
          <cell r="C1436">
            <v>2612.5</v>
          </cell>
        </row>
        <row r="1437">
          <cell r="A1437">
            <v>155</v>
          </cell>
          <cell r="B1437" t="str">
            <v>M</v>
          </cell>
          <cell r="C1437">
            <v>2346.25</v>
          </cell>
        </row>
        <row r="1438">
          <cell r="A1438">
            <v>197</v>
          </cell>
          <cell r="B1438" t="str">
            <v>F</v>
          </cell>
          <cell r="C1438">
            <v>1744.83</v>
          </cell>
        </row>
        <row r="1439">
          <cell r="A1439">
            <v>14</v>
          </cell>
          <cell r="B1439" t="str">
            <v>M</v>
          </cell>
          <cell r="C1439">
            <v>2710.45999999999</v>
          </cell>
        </row>
        <row r="1440">
          <cell r="A1440">
            <v>36</v>
          </cell>
          <cell r="B1440" t="str">
            <v>F</v>
          </cell>
          <cell r="C1440">
            <v>2310.81</v>
          </cell>
        </row>
        <row r="1441">
          <cell r="A1441">
            <v>132</v>
          </cell>
          <cell r="B1441" t="str">
            <v>M</v>
          </cell>
          <cell r="C1441">
            <v>3104.14</v>
          </cell>
        </row>
        <row r="1442">
          <cell r="A1442">
            <v>185</v>
          </cell>
          <cell r="B1442" t="str">
            <v>M</v>
          </cell>
          <cell r="C1442">
            <v>2395.81</v>
          </cell>
        </row>
        <row r="1443">
          <cell r="A1443">
            <v>142</v>
          </cell>
          <cell r="B1443" t="str">
            <v>F</v>
          </cell>
          <cell r="C1443">
            <v>2866.51</v>
          </cell>
        </row>
        <row r="1444">
          <cell r="A1444">
            <v>127</v>
          </cell>
          <cell r="B1444" t="str">
            <v>M</v>
          </cell>
          <cell r="C1444">
            <v>2404.2599999999902</v>
          </cell>
        </row>
        <row r="1445">
          <cell r="A1445">
            <v>92</v>
          </cell>
          <cell r="B1445" t="str">
            <v>F</v>
          </cell>
          <cell r="C1445">
            <v>2439.3200000000002</v>
          </cell>
        </row>
        <row r="1446">
          <cell r="A1446">
            <v>57</v>
          </cell>
          <cell r="B1446" t="str">
            <v>M</v>
          </cell>
          <cell r="C1446">
            <v>2802.5999999999899</v>
          </cell>
        </row>
        <row r="1447">
          <cell r="A1447">
            <v>4</v>
          </cell>
          <cell r="B1447" t="str">
            <v>F</v>
          </cell>
          <cell r="C1447">
            <v>2970.49999999999</v>
          </cell>
        </row>
        <row r="1448">
          <cell r="A1448">
            <v>119</v>
          </cell>
          <cell r="B1448" t="str">
            <v>M</v>
          </cell>
          <cell r="C1448">
            <v>2612.5</v>
          </cell>
        </row>
        <row r="1449">
          <cell r="A1449">
            <v>198</v>
          </cell>
          <cell r="B1449" t="str">
            <v>M</v>
          </cell>
          <cell r="C1449">
            <v>2726.7799999999902</v>
          </cell>
        </row>
        <row r="1450">
          <cell r="A1450">
            <v>103</v>
          </cell>
          <cell r="B1450" t="str">
            <v>M</v>
          </cell>
          <cell r="C1450">
            <v>2155.51999999999</v>
          </cell>
        </row>
        <row r="1451">
          <cell r="A1451">
            <v>20</v>
          </cell>
          <cell r="B1451" t="str">
            <v>F</v>
          </cell>
          <cell r="C1451">
            <v>3080.13</v>
          </cell>
        </row>
        <row r="1452">
          <cell r="A1452">
            <v>168</v>
          </cell>
          <cell r="B1452" t="str">
            <v>F</v>
          </cell>
          <cell r="C1452">
            <v>2785.79</v>
          </cell>
        </row>
        <row r="1453">
          <cell r="A1453">
            <v>36</v>
          </cell>
          <cell r="B1453" t="str">
            <v>F</v>
          </cell>
          <cell r="C1453">
            <v>2310.81</v>
          </cell>
        </row>
        <row r="1454">
          <cell r="A1454">
            <v>108</v>
          </cell>
          <cell r="B1454" t="str">
            <v>F</v>
          </cell>
          <cell r="C1454">
            <v>3114.84</v>
          </cell>
        </row>
        <row r="1455">
          <cell r="A1455">
            <v>71</v>
          </cell>
          <cell r="B1455" t="str">
            <v>M</v>
          </cell>
          <cell r="C1455">
            <v>3426.6699999999901</v>
          </cell>
        </row>
        <row r="1456">
          <cell r="A1456">
            <v>78</v>
          </cell>
          <cell r="B1456" t="str">
            <v>M</v>
          </cell>
          <cell r="C1456">
            <v>3396.95</v>
          </cell>
        </row>
        <row r="1457">
          <cell r="A1457">
            <v>170</v>
          </cell>
          <cell r="B1457" t="str">
            <v>F</v>
          </cell>
          <cell r="C1457">
            <v>2340.7799999999902</v>
          </cell>
        </row>
        <row r="1458">
          <cell r="A1458">
            <v>47</v>
          </cell>
          <cell r="B1458" t="str">
            <v>F</v>
          </cell>
          <cell r="C1458">
            <v>1836.15</v>
          </cell>
        </row>
        <row r="1459">
          <cell r="A1459">
            <v>191</v>
          </cell>
          <cell r="B1459" t="str">
            <v>F</v>
          </cell>
          <cell r="C1459">
            <v>2873.94</v>
          </cell>
        </row>
        <row r="1460">
          <cell r="A1460">
            <v>70</v>
          </cell>
          <cell r="B1460" t="str">
            <v>M</v>
          </cell>
          <cell r="C1460">
            <v>2946.5599999999899</v>
          </cell>
        </row>
        <row r="1461">
          <cell r="A1461">
            <v>48</v>
          </cell>
          <cell r="B1461" t="str">
            <v>M</v>
          </cell>
          <cell r="C1461">
            <v>2563.6099999999901</v>
          </cell>
        </row>
        <row r="1462">
          <cell r="A1462">
            <v>60</v>
          </cell>
          <cell r="B1462" t="str">
            <v>M</v>
          </cell>
          <cell r="C1462">
            <v>1042.27</v>
          </cell>
        </row>
        <row r="1463">
          <cell r="A1463">
            <v>28</v>
          </cell>
          <cell r="B1463" t="str">
            <v>F</v>
          </cell>
          <cell r="C1463">
            <v>1731.43</v>
          </cell>
        </row>
        <row r="1464">
          <cell r="A1464">
            <v>29</v>
          </cell>
          <cell r="B1464" t="str">
            <v>F</v>
          </cell>
          <cell r="C1464">
            <v>3063.5699999999902</v>
          </cell>
        </row>
        <row r="1465">
          <cell r="A1465">
            <v>194</v>
          </cell>
          <cell r="B1465" t="str">
            <v>F</v>
          </cell>
          <cell r="C1465">
            <v>2486.1999999999898</v>
          </cell>
        </row>
        <row r="1466">
          <cell r="A1466">
            <v>37</v>
          </cell>
          <cell r="B1466" t="str">
            <v>M</v>
          </cell>
          <cell r="C1466">
            <v>4418.24</v>
          </cell>
        </row>
        <row r="1467">
          <cell r="A1467">
            <v>67</v>
          </cell>
          <cell r="B1467" t="str">
            <v>M</v>
          </cell>
          <cell r="C1467">
            <v>2962.03</v>
          </cell>
        </row>
        <row r="1468">
          <cell r="A1468">
            <v>74</v>
          </cell>
          <cell r="B1468" t="str">
            <v>M</v>
          </cell>
          <cell r="C1468">
            <v>3371.55</v>
          </cell>
        </row>
        <row r="1469">
          <cell r="A1469">
            <v>121</v>
          </cell>
          <cell r="B1469" t="str">
            <v>F</v>
          </cell>
          <cell r="C1469">
            <v>2061.75</v>
          </cell>
        </row>
        <row r="1470">
          <cell r="A1470">
            <v>191</v>
          </cell>
          <cell r="B1470" t="str">
            <v>F</v>
          </cell>
          <cell r="C1470">
            <v>2873.94</v>
          </cell>
        </row>
        <row r="1471">
          <cell r="A1471">
            <v>52</v>
          </cell>
          <cell r="B1471" t="str">
            <v>M</v>
          </cell>
          <cell r="C1471">
            <v>3124.69</v>
          </cell>
        </row>
        <row r="1472">
          <cell r="A1472">
            <v>103</v>
          </cell>
          <cell r="B1472" t="str">
            <v>M</v>
          </cell>
          <cell r="C1472">
            <v>2155.51999999999</v>
          </cell>
        </row>
        <row r="1473">
          <cell r="A1473">
            <v>34</v>
          </cell>
          <cell r="B1473" t="str">
            <v>F</v>
          </cell>
          <cell r="C1473">
            <v>2657.8899999999899</v>
          </cell>
        </row>
        <row r="1474">
          <cell r="A1474">
            <v>194</v>
          </cell>
          <cell r="B1474" t="str">
            <v>F</v>
          </cell>
          <cell r="C1474">
            <v>2486.1999999999898</v>
          </cell>
        </row>
        <row r="1475">
          <cell r="A1475">
            <v>75</v>
          </cell>
          <cell r="B1475" t="str">
            <v>F</v>
          </cell>
          <cell r="C1475">
            <v>2350.7999999999902</v>
          </cell>
        </row>
        <row r="1476">
          <cell r="A1476">
            <v>70</v>
          </cell>
          <cell r="B1476" t="str">
            <v>M</v>
          </cell>
          <cell r="C1476">
            <v>2946.5599999999899</v>
          </cell>
        </row>
        <row r="1477">
          <cell r="A1477">
            <v>183</v>
          </cell>
          <cell r="B1477" t="str">
            <v>M</v>
          </cell>
          <cell r="C1477">
            <v>2236.1199999999899</v>
          </cell>
        </row>
        <row r="1478">
          <cell r="A1478">
            <v>85</v>
          </cell>
          <cell r="B1478" t="str">
            <v>F</v>
          </cell>
          <cell r="C1478">
            <v>1652.82</v>
          </cell>
        </row>
        <row r="1479">
          <cell r="A1479">
            <v>119</v>
          </cell>
          <cell r="B1479" t="str">
            <v>M</v>
          </cell>
          <cell r="C1479">
            <v>2612.5</v>
          </cell>
        </row>
        <row r="1480">
          <cell r="A1480">
            <v>72</v>
          </cell>
          <cell r="B1480" t="str">
            <v>F</v>
          </cell>
          <cell r="C1480">
            <v>2365.24999999999</v>
          </cell>
        </row>
        <row r="1481">
          <cell r="A1481">
            <v>139</v>
          </cell>
          <cell r="B1481" t="str">
            <v>F</v>
          </cell>
          <cell r="C1481">
            <v>1577.97</v>
          </cell>
        </row>
        <row r="1482">
          <cell r="A1482">
            <v>1</v>
          </cell>
          <cell r="B1482" t="str">
            <v>M</v>
          </cell>
          <cell r="C1482">
            <v>3773.92</v>
          </cell>
        </row>
        <row r="1483">
          <cell r="A1483">
            <v>103</v>
          </cell>
          <cell r="B1483" t="str">
            <v>M</v>
          </cell>
          <cell r="C1483">
            <v>2155.51999999999</v>
          </cell>
        </row>
        <row r="1484">
          <cell r="A1484">
            <v>28</v>
          </cell>
          <cell r="B1484" t="str">
            <v>F</v>
          </cell>
          <cell r="C1484">
            <v>1731.43</v>
          </cell>
        </row>
        <row r="1485">
          <cell r="A1485">
            <v>193</v>
          </cell>
          <cell r="B1485" t="str">
            <v>M</v>
          </cell>
          <cell r="C1485">
            <v>2547.62</v>
          </cell>
        </row>
        <row r="1486">
          <cell r="A1486">
            <v>138</v>
          </cell>
          <cell r="B1486" t="str">
            <v>F</v>
          </cell>
          <cell r="C1486">
            <v>2949.71</v>
          </cell>
        </row>
        <row r="1487">
          <cell r="A1487">
            <v>184</v>
          </cell>
          <cell r="B1487" t="str">
            <v>F</v>
          </cell>
          <cell r="C1487">
            <v>2442.0100000000002</v>
          </cell>
        </row>
        <row r="1488">
          <cell r="A1488">
            <v>98</v>
          </cell>
          <cell r="B1488" t="str">
            <v>F</v>
          </cell>
          <cell r="C1488">
            <v>2096.2599999999902</v>
          </cell>
        </row>
        <row r="1489">
          <cell r="A1489">
            <v>164</v>
          </cell>
          <cell r="B1489" t="str">
            <v>M</v>
          </cell>
          <cell r="C1489">
            <v>3193.3999999999901</v>
          </cell>
        </row>
        <row r="1490">
          <cell r="A1490">
            <v>101</v>
          </cell>
          <cell r="B1490" t="str">
            <v>M</v>
          </cell>
          <cell r="C1490">
            <v>2561.19</v>
          </cell>
        </row>
        <row r="1491">
          <cell r="A1491">
            <v>46</v>
          </cell>
          <cell r="B1491" t="str">
            <v>F</v>
          </cell>
          <cell r="C1491">
            <v>3510.3699999999899</v>
          </cell>
        </row>
        <row r="1492">
          <cell r="A1492">
            <v>143</v>
          </cell>
          <cell r="B1492" t="str">
            <v>M</v>
          </cell>
          <cell r="C1492">
            <v>2571.33</v>
          </cell>
        </row>
        <row r="1493">
          <cell r="A1493">
            <v>131</v>
          </cell>
          <cell r="B1493" t="str">
            <v>M</v>
          </cell>
          <cell r="C1493">
            <v>2850.7</v>
          </cell>
        </row>
        <row r="1494">
          <cell r="A1494">
            <v>53</v>
          </cell>
          <cell r="B1494" t="str">
            <v>F</v>
          </cell>
          <cell r="C1494">
            <v>2456.64</v>
          </cell>
        </row>
        <row r="1495">
          <cell r="A1495">
            <v>66</v>
          </cell>
          <cell r="B1495" t="str">
            <v>M</v>
          </cell>
          <cell r="C1495">
            <v>1590.12</v>
          </cell>
        </row>
        <row r="1496">
          <cell r="A1496">
            <v>33</v>
          </cell>
          <cell r="B1496" t="str">
            <v>F</v>
          </cell>
          <cell r="C1496">
            <v>2041.21999999999</v>
          </cell>
        </row>
        <row r="1497">
          <cell r="A1497">
            <v>140</v>
          </cell>
          <cell r="B1497" t="str">
            <v>F</v>
          </cell>
          <cell r="C1497">
            <v>1907.5999999999899</v>
          </cell>
        </row>
        <row r="1498">
          <cell r="A1498">
            <v>39</v>
          </cell>
          <cell r="B1498" t="str">
            <v>M</v>
          </cell>
          <cell r="C1498">
            <v>3322.9899999999898</v>
          </cell>
        </row>
        <row r="1499">
          <cell r="A1499">
            <v>15</v>
          </cell>
          <cell r="B1499" t="str">
            <v>F</v>
          </cell>
          <cell r="C1499">
            <v>1793.51999999999</v>
          </cell>
        </row>
        <row r="1500">
          <cell r="A1500">
            <v>134</v>
          </cell>
          <cell r="B1500" t="str">
            <v>F</v>
          </cell>
          <cell r="C1500">
            <v>3404.45999999999</v>
          </cell>
        </row>
        <row r="1501">
          <cell r="A1501">
            <v>115</v>
          </cell>
          <cell r="B1501" t="str">
            <v>M</v>
          </cell>
          <cell r="C1501">
            <v>2760.23</v>
          </cell>
        </row>
        <row r="1502">
          <cell r="A1502">
            <v>181</v>
          </cell>
          <cell r="B1502" t="str">
            <v>M</v>
          </cell>
          <cell r="C1502">
            <v>2605.3199999999902</v>
          </cell>
        </row>
        <row r="1503">
          <cell r="A1503">
            <v>127</v>
          </cell>
          <cell r="B1503" t="str">
            <v>M</v>
          </cell>
          <cell r="C1503">
            <v>2404.2599999999902</v>
          </cell>
        </row>
        <row r="1504">
          <cell r="A1504">
            <v>10</v>
          </cell>
          <cell r="B1504" t="str">
            <v>M</v>
          </cell>
          <cell r="C1504">
            <v>1183</v>
          </cell>
        </row>
        <row r="1505">
          <cell r="A1505">
            <v>144</v>
          </cell>
          <cell r="B1505" t="str">
            <v>M</v>
          </cell>
          <cell r="C1505">
            <v>2504.1999999999998</v>
          </cell>
        </row>
        <row r="1506">
          <cell r="A1506">
            <v>171</v>
          </cell>
          <cell r="B1506" t="str">
            <v>F</v>
          </cell>
          <cell r="C1506">
            <v>3485.06</v>
          </cell>
        </row>
        <row r="1507">
          <cell r="A1507">
            <v>34</v>
          </cell>
          <cell r="B1507" t="str">
            <v>F</v>
          </cell>
          <cell r="C1507">
            <v>2657.8899999999899</v>
          </cell>
        </row>
        <row r="1508">
          <cell r="A1508">
            <v>103</v>
          </cell>
          <cell r="B1508" t="str">
            <v>M</v>
          </cell>
          <cell r="C1508">
            <v>2155.51999999999</v>
          </cell>
        </row>
        <row r="1509">
          <cell r="A1509">
            <v>90</v>
          </cell>
          <cell r="B1509" t="str">
            <v>F</v>
          </cell>
          <cell r="C1509">
            <v>3210.29</v>
          </cell>
        </row>
        <row r="1510">
          <cell r="A1510">
            <v>181</v>
          </cell>
          <cell r="B1510" t="str">
            <v>M</v>
          </cell>
          <cell r="C1510">
            <v>2605.3199999999902</v>
          </cell>
        </row>
        <row r="1511">
          <cell r="A1511">
            <v>149</v>
          </cell>
          <cell r="B1511" t="str">
            <v>F</v>
          </cell>
          <cell r="C1511">
            <v>2594.5699999999902</v>
          </cell>
        </row>
        <row r="1512">
          <cell r="A1512">
            <v>109</v>
          </cell>
          <cell r="B1512" t="str">
            <v>M</v>
          </cell>
          <cell r="C1512">
            <v>3385.06</v>
          </cell>
        </row>
        <row r="1513">
          <cell r="A1513">
            <v>136</v>
          </cell>
          <cell r="B1513" t="str">
            <v>M</v>
          </cell>
          <cell r="C1513">
            <v>2856.3799999999901</v>
          </cell>
        </row>
        <row r="1514">
          <cell r="A1514">
            <v>71</v>
          </cell>
          <cell r="B1514" t="str">
            <v>M</v>
          </cell>
          <cell r="C1514">
            <v>3426.6699999999901</v>
          </cell>
        </row>
        <row r="1515">
          <cell r="A1515">
            <v>97</v>
          </cell>
          <cell r="B1515" t="str">
            <v>M</v>
          </cell>
          <cell r="C1515">
            <v>2931.14</v>
          </cell>
        </row>
        <row r="1516">
          <cell r="A1516">
            <v>173</v>
          </cell>
          <cell r="B1516" t="str">
            <v>M</v>
          </cell>
          <cell r="C1516">
            <v>3127.77</v>
          </cell>
        </row>
        <row r="1517">
          <cell r="A1517">
            <v>84</v>
          </cell>
          <cell r="B1517" t="str">
            <v>F</v>
          </cell>
          <cell r="C1517">
            <v>1766.1699999999901</v>
          </cell>
        </row>
        <row r="1518">
          <cell r="A1518">
            <v>139</v>
          </cell>
          <cell r="B1518" t="str">
            <v>F</v>
          </cell>
          <cell r="C1518">
            <v>1577.97</v>
          </cell>
        </row>
        <row r="1519">
          <cell r="A1519">
            <v>155</v>
          </cell>
          <cell r="B1519" t="str">
            <v>M</v>
          </cell>
          <cell r="C1519">
            <v>2346.25</v>
          </cell>
        </row>
        <row r="1520">
          <cell r="A1520">
            <v>127</v>
          </cell>
          <cell r="B1520" t="str">
            <v>M</v>
          </cell>
          <cell r="C1520">
            <v>2404.2599999999902</v>
          </cell>
        </row>
        <row r="1521">
          <cell r="A1521">
            <v>161</v>
          </cell>
          <cell r="B1521" t="str">
            <v>M</v>
          </cell>
          <cell r="C1521">
            <v>2630.04</v>
          </cell>
        </row>
        <row r="1522">
          <cell r="A1522">
            <v>26</v>
          </cell>
          <cell r="B1522" t="str">
            <v>F</v>
          </cell>
          <cell r="C1522">
            <v>2606.6099999999901</v>
          </cell>
        </row>
        <row r="1523">
          <cell r="A1523">
            <v>108</v>
          </cell>
          <cell r="B1523" t="str">
            <v>F</v>
          </cell>
          <cell r="C1523">
            <v>3114.84</v>
          </cell>
        </row>
        <row r="1524">
          <cell r="A1524">
            <v>45</v>
          </cell>
          <cell r="B1524" t="str">
            <v>M</v>
          </cell>
          <cell r="C1524">
            <v>3423.77</v>
          </cell>
        </row>
        <row r="1525">
          <cell r="A1525">
            <v>76</v>
          </cell>
          <cell r="B1525" t="str">
            <v>F</v>
          </cell>
          <cell r="C1525">
            <v>2110.5</v>
          </cell>
        </row>
        <row r="1526">
          <cell r="A1526">
            <v>188</v>
          </cell>
          <cell r="B1526" t="str">
            <v>F</v>
          </cell>
          <cell r="C1526">
            <v>2797.5499999999902</v>
          </cell>
        </row>
        <row r="1527">
          <cell r="A1527">
            <v>58</v>
          </cell>
          <cell r="B1527" t="str">
            <v>F</v>
          </cell>
          <cell r="C1527">
            <v>2980.8799999999901</v>
          </cell>
        </row>
        <row r="1528">
          <cell r="A1528">
            <v>117</v>
          </cell>
          <cell r="B1528" t="str">
            <v>F</v>
          </cell>
          <cell r="C1528">
            <v>2634.1899999999901</v>
          </cell>
        </row>
        <row r="1529">
          <cell r="A1529">
            <v>132</v>
          </cell>
          <cell r="B1529" t="str">
            <v>M</v>
          </cell>
          <cell r="C1529">
            <v>3104.14</v>
          </cell>
        </row>
        <row r="1530">
          <cell r="A1530">
            <v>162</v>
          </cell>
          <cell r="B1530" t="str">
            <v>M</v>
          </cell>
          <cell r="C1530">
            <v>2190.64</v>
          </cell>
        </row>
        <row r="1531">
          <cell r="A1531">
            <v>41</v>
          </cell>
          <cell r="B1531" t="str">
            <v>M</v>
          </cell>
          <cell r="C1531">
            <v>3191.8999999999901</v>
          </cell>
        </row>
        <row r="1532">
          <cell r="A1532">
            <v>133</v>
          </cell>
          <cell r="B1532" t="str">
            <v>F</v>
          </cell>
          <cell r="C1532">
            <v>2821.9199999999901</v>
          </cell>
        </row>
        <row r="1533">
          <cell r="A1533">
            <v>173</v>
          </cell>
          <cell r="B1533" t="str">
            <v>M</v>
          </cell>
          <cell r="C1533">
            <v>3127.77</v>
          </cell>
        </row>
        <row r="1534">
          <cell r="A1534">
            <v>88</v>
          </cell>
          <cell r="B1534" t="str">
            <v>F</v>
          </cell>
          <cell r="C1534">
            <v>2659.22</v>
          </cell>
        </row>
        <row r="1535">
          <cell r="A1535">
            <v>74</v>
          </cell>
          <cell r="B1535" t="str">
            <v>M</v>
          </cell>
          <cell r="C1535">
            <v>3371.55</v>
          </cell>
        </row>
        <row r="1536">
          <cell r="A1536">
            <v>94</v>
          </cell>
          <cell r="B1536" t="str">
            <v>M</v>
          </cell>
          <cell r="C1536">
            <v>2209.74999999999</v>
          </cell>
        </row>
        <row r="1537">
          <cell r="A1537">
            <v>33</v>
          </cell>
          <cell r="B1537" t="str">
            <v>F</v>
          </cell>
          <cell r="C1537">
            <v>2041.21999999999</v>
          </cell>
        </row>
        <row r="1538">
          <cell r="A1538">
            <v>23</v>
          </cell>
          <cell r="B1538" t="str">
            <v>F</v>
          </cell>
          <cell r="C1538">
            <v>2834.16</v>
          </cell>
        </row>
        <row r="1539">
          <cell r="A1539">
            <v>35</v>
          </cell>
          <cell r="B1539" t="str">
            <v>M</v>
          </cell>
          <cell r="C1539">
            <v>3303.7</v>
          </cell>
        </row>
        <row r="1540">
          <cell r="A1540">
            <v>109</v>
          </cell>
          <cell r="B1540" t="str">
            <v>M</v>
          </cell>
          <cell r="C1540">
            <v>3385.06</v>
          </cell>
        </row>
        <row r="1541">
          <cell r="A1541">
            <v>43</v>
          </cell>
          <cell r="B1541" t="str">
            <v>F</v>
          </cell>
          <cell r="C1541">
            <v>2667.38</v>
          </cell>
        </row>
        <row r="1542">
          <cell r="A1542">
            <v>142</v>
          </cell>
          <cell r="B1542" t="str">
            <v>F</v>
          </cell>
          <cell r="C1542">
            <v>2866.51</v>
          </cell>
        </row>
        <row r="1543">
          <cell r="A1543">
            <v>167</v>
          </cell>
          <cell r="B1543" t="str">
            <v>F</v>
          </cell>
          <cell r="C1543">
            <v>2609.11</v>
          </cell>
        </row>
        <row r="1544">
          <cell r="A1544">
            <v>99</v>
          </cell>
          <cell r="B1544" t="str">
            <v>M</v>
          </cell>
          <cell r="C1544">
            <v>2845.08</v>
          </cell>
        </row>
        <row r="1545">
          <cell r="A1545">
            <v>132</v>
          </cell>
          <cell r="B1545" t="str">
            <v>M</v>
          </cell>
          <cell r="C1545">
            <v>3104.14</v>
          </cell>
        </row>
        <row r="1546">
          <cell r="A1546">
            <v>188</v>
          </cell>
          <cell r="B1546" t="str">
            <v>F</v>
          </cell>
          <cell r="C1546">
            <v>2797.5499999999902</v>
          </cell>
        </row>
        <row r="1547">
          <cell r="A1547">
            <v>141</v>
          </cell>
          <cell r="B1547" t="str">
            <v>F</v>
          </cell>
          <cell r="C1547">
            <v>2888.96</v>
          </cell>
        </row>
        <row r="1548">
          <cell r="A1548">
            <v>160</v>
          </cell>
          <cell r="B1548" t="str">
            <v>F</v>
          </cell>
          <cell r="C1548">
            <v>2700.9699999999898</v>
          </cell>
        </row>
        <row r="1549">
          <cell r="A1549">
            <v>93</v>
          </cell>
          <cell r="B1549" t="str">
            <v>M</v>
          </cell>
          <cell r="C1549">
            <v>2470.89</v>
          </cell>
        </row>
        <row r="1550">
          <cell r="A1550">
            <v>160</v>
          </cell>
          <cell r="B1550" t="str">
            <v>F</v>
          </cell>
          <cell r="C1550">
            <v>2700.9699999999898</v>
          </cell>
        </row>
        <row r="1551">
          <cell r="A1551">
            <v>16</v>
          </cell>
          <cell r="B1551" t="str">
            <v>F</v>
          </cell>
          <cell r="C1551">
            <v>3561.98</v>
          </cell>
        </row>
        <row r="1552">
          <cell r="A1552">
            <v>5</v>
          </cell>
          <cell r="B1552" t="str">
            <v>F</v>
          </cell>
          <cell r="C1552">
            <v>2727.48</v>
          </cell>
        </row>
        <row r="1553">
          <cell r="A1553">
            <v>3</v>
          </cell>
          <cell r="B1553" t="str">
            <v>M</v>
          </cell>
          <cell r="C1553">
            <v>2054.9499999999998</v>
          </cell>
        </row>
        <row r="1554">
          <cell r="A1554">
            <v>48</v>
          </cell>
          <cell r="B1554" t="str">
            <v>M</v>
          </cell>
          <cell r="C1554">
            <v>2563.6099999999901</v>
          </cell>
        </row>
        <row r="1555">
          <cell r="A1555">
            <v>8</v>
          </cell>
          <cell r="B1555" t="str">
            <v>F</v>
          </cell>
          <cell r="C1555">
            <v>1768.5999999999899</v>
          </cell>
        </row>
        <row r="1556">
          <cell r="A1556">
            <v>112</v>
          </cell>
          <cell r="B1556" t="str">
            <v>F</v>
          </cell>
          <cell r="C1556">
            <v>2059.8399999999901</v>
          </cell>
        </row>
        <row r="1557">
          <cell r="A1557">
            <v>41</v>
          </cell>
          <cell r="B1557" t="str">
            <v>M</v>
          </cell>
          <cell r="C1557">
            <v>3191.8999999999901</v>
          </cell>
        </row>
        <row r="1558">
          <cell r="A1558">
            <v>50</v>
          </cell>
          <cell r="B1558" t="str">
            <v>F</v>
          </cell>
          <cell r="C1558">
            <v>2266.8799999999901</v>
          </cell>
        </row>
        <row r="1559">
          <cell r="A1559">
            <v>186</v>
          </cell>
          <cell r="B1559" t="str">
            <v>F</v>
          </cell>
          <cell r="C1559">
            <v>2509.77</v>
          </cell>
        </row>
        <row r="1560">
          <cell r="A1560">
            <v>113</v>
          </cell>
          <cell r="B1560" t="str">
            <v>F</v>
          </cell>
          <cell r="C1560">
            <v>2622.93</v>
          </cell>
        </row>
        <row r="1561">
          <cell r="A1561">
            <v>77</v>
          </cell>
          <cell r="B1561" t="str">
            <v>M</v>
          </cell>
          <cell r="C1561">
            <v>2285.7599999999902</v>
          </cell>
        </row>
        <row r="1562">
          <cell r="A1562">
            <v>105</v>
          </cell>
          <cell r="B1562" t="str">
            <v>F</v>
          </cell>
          <cell r="C1562">
            <v>1868.73</v>
          </cell>
        </row>
        <row r="1563">
          <cell r="A1563">
            <v>60</v>
          </cell>
          <cell r="B1563" t="str">
            <v>M</v>
          </cell>
          <cell r="C1563">
            <v>1042.27</v>
          </cell>
        </row>
        <row r="1564">
          <cell r="A1564">
            <v>179</v>
          </cell>
          <cell r="B1564" t="str">
            <v>M</v>
          </cell>
          <cell r="C1564">
            <v>2800.08</v>
          </cell>
        </row>
        <row r="1565">
          <cell r="A1565">
            <v>49</v>
          </cell>
          <cell r="B1565" t="str">
            <v>M</v>
          </cell>
          <cell r="C1565">
            <v>2693.59</v>
          </cell>
        </row>
        <row r="1566">
          <cell r="A1566">
            <v>50</v>
          </cell>
          <cell r="B1566" t="str">
            <v>F</v>
          </cell>
          <cell r="C1566">
            <v>2266.8799999999901</v>
          </cell>
        </row>
        <row r="1567">
          <cell r="A1567">
            <v>186</v>
          </cell>
          <cell r="B1567" t="str">
            <v>F</v>
          </cell>
          <cell r="C1567">
            <v>2509.77</v>
          </cell>
        </row>
        <row r="1568">
          <cell r="A1568">
            <v>49</v>
          </cell>
          <cell r="B1568" t="str">
            <v>M</v>
          </cell>
          <cell r="C1568">
            <v>2693.59</v>
          </cell>
        </row>
        <row r="1569">
          <cell r="A1569">
            <v>196</v>
          </cell>
          <cell r="B1569" t="str">
            <v>M</v>
          </cell>
          <cell r="C1569">
            <v>2714.1099999999901</v>
          </cell>
        </row>
        <row r="1570">
          <cell r="A1570">
            <v>185</v>
          </cell>
          <cell r="B1570" t="str">
            <v>M</v>
          </cell>
          <cell r="C1570">
            <v>2395.81</v>
          </cell>
        </row>
        <row r="1571">
          <cell r="A1571">
            <v>120</v>
          </cell>
          <cell r="B1571" t="str">
            <v>F</v>
          </cell>
          <cell r="C1571">
            <v>2565.61</v>
          </cell>
        </row>
        <row r="1572">
          <cell r="A1572">
            <v>139</v>
          </cell>
          <cell r="B1572" t="str">
            <v>F</v>
          </cell>
          <cell r="C1572">
            <v>1577.97</v>
          </cell>
        </row>
        <row r="1573">
          <cell r="A1573">
            <v>83</v>
          </cell>
          <cell r="B1573" t="str">
            <v>M</v>
          </cell>
          <cell r="C1573">
            <v>2399.3200000000002</v>
          </cell>
        </row>
        <row r="1574">
          <cell r="A1574">
            <v>16</v>
          </cell>
          <cell r="B1574" t="str">
            <v>F</v>
          </cell>
          <cell r="C1574">
            <v>3561.98</v>
          </cell>
        </row>
        <row r="1575">
          <cell r="A1575">
            <v>130</v>
          </cell>
          <cell r="B1575" t="str">
            <v>F</v>
          </cell>
          <cell r="C1575">
            <v>2503.4299999999998</v>
          </cell>
        </row>
        <row r="1576">
          <cell r="A1576">
            <v>56</v>
          </cell>
          <cell r="B1576" t="str">
            <v>F</v>
          </cell>
          <cell r="C1576">
            <v>2542.1099999999901</v>
          </cell>
        </row>
        <row r="1577">
          <cell r="A1577">
            <v>111</v>
          </cell>
          <cell r="B1577" t="str">
            <v>F</v>
          </cell>
          <cell r="C1577">
            <v>1920.94999999999</v>
          </cell>
        </row>
        <row r="1578">
          <cell r="A1578">
            <v>110</v>
          </cell>
          <cell r="B1578" t="str">
            <v>M</v>
          </cell>
          <cell r="C1578">
            <v>2404.04</v>
          </cell>
        </row>
        <row r="1579">
          <cell r="A1579">
            <v>27</v>
          </cell>
          <cell r="B1579" t="str">
            <v>M</v>
          </cell>
          <cell r="C1579">
            <v>3029.97999999999</v>
          </cell>
        </row>
        <row r="1580">
          <cell r="A1580">
            <v>167</v>
          </cell>
          <cell r="B1580" t="str">
            <v>F</v>
          </cell>
          <cell r="C1580">
            <v>2609.11</v>
          </cell>
        </row>
        <row r="1581">
          <cell r="A1581">
            <v>78</v>
          </cell>
          <cell r="B1581" t="str">
            <v>M</v>
          </cell>
          <cell r="C1581">
            <v>3396.95</v>
          </cell>
        </row>
        <row r="1582">
          <cell r="A1582">
            <v>167</v>
          </cell>
          <cell r="B1582" t="str">
            <v>F</v>
          </cell>
          <cell r="C1582">
            <v>2609.11</v>
          </cell>
        </row>
        <row r="1583">
          <cell r="A1583">
            <v>119</v>
          </cell>
          <cell r="B1583" t="str">
            <v>M</v>
          </cell>
          <cell r="C1583">
            <v>2612.5</v>
          </cell>
        </row>
        <row r="1584">
          <cell r="A1584">
            <v>82</v>
          </cell>
          <cell r="B1584" t="str">
            <v>M</v>
          </cell>
          <cell r="C1584">
            <v>2714.75</v>
          </cell>
        </row>
        <row r="1585">
          <cell r="A1585">
            <v>28</v>
          </cell>
          <cell r="B1585" t="str">
            <v>F</v>
          </cell>
          <cell r="C1585">
            <v>1731.43</v>
          </cell>
        </row>
        <row r="1586">
          <cell r="A1586">
            <v>29</v>
          </cell>
          <cell r="B1586" t="str">
            <v>F</v>
          </cell>
          <cell r="C1586">
            <v>3063.5699999999902</v>
          </cell>
        </row>
        <row r="1587">
          <cell r="A1587">
            <v>63</v>
          </cell>
          <cell r="B1587" t="str">
            <v>M</v>
          </cell>
          <cell r="C1587">
            <v>2982.45</v>
          </cell>
        </row>
        <row r="1588">
          <cell r="A1588">
            <v>177</v>
          </cell>
          <cell r="B1588" t="str">
            <v>F</v>
          </cell>
          <cell r="C1588">
            <v>2497.4499999999898</v>
          </cell>
        </row>
        <row r="1589">
          <cell r="A1589">
            <v>111</v>
          </cell>
          <cell r="B1589" t="str">
            <v>F</v>
          </cell>
          <cell r="C1589">
            <v>1920.94999999999</v>
          </cell>
        </row>
        <row r="1590">
          <cell r="A1590">
            <v>120</v>
          </cell>
          <cell r="B1590" t="str">
            <v>F</v>
          </cell>
          <cell r="C1590">
            <v>2565.61</v>
          </cell>
        </row>
        <row r="1591">
          <cell r="A1591">
            <v>153</v>
          </cell>
          <cell r="B1591" t="str">
            <v>M</v>
          </cell>
          <cell r="C1591">
            <v>2648.3899999999899</v>
          </cell>
        </row>
        <row r="1592">
          <cell r="A1592">
            <v>167</v>
          </cell>
          <cell r="B1592" t="str">
            <v>F</v>
          </cell>
          <cell r="C1592">
            <v>2609.11</v>
          </cell>
        </row>
        <row r="1593">
          <cell r="A1593">
            <v>194</v>
          </cell>
          <cell r="B1593" t="str">
            <v>F</v>
          </cell>
          <cell r="C1593">
            <v>2486.1999999999898</v>
          </cell>
        </row>
        <row r="1594">
          <cell r="A1594">
            <v>165</v>
          </cell>
          <cell r="B1594" t="str">
            <v>F</v>
          </cell>
          <cell r="C1594">
            <v>2562.04</v>
          </cell>
        </row>
        <row r="1595">
          <cell r="A1595">
            <v>40</v>
          </cell>
          <cell r="B1595" t="str">
            <v>F</v>
          </cell>
          <cell r="C1595">
            <v>2330.2599999999902</v>
          </cell>
        </row>
        <row r="1596">
          <cell r="A1596">
            <v>120</v>
          </cell>
          <cell r="B1596" t="str">
            <v>F</v>
          </cell>
          <cell r="C1596">
            <v>2565.61</v>
          </cell>
        </row>
        <row r="1597">
          <cell r="A1597">
            <v>65</v>
          </cell>
          <cell r="B1597" t="str">
            <v>F</v>
          </cell>
          <cell r="C1597">
            <v>2807.0899999999901</v>
          </cell>
        </row>
        <row r="1598">
          <cell r="A1598">
            <v>11</v>
          </cell>
          <cell r="B1598" t="str">
            <v>F</v>
          </cell>
          <cell r="C1598">
            <v>2990.45999999999</v>
          </cell>
        </row>
        <row r="1599">
          <cell r="A1599">
            <v>43</v>
          </cell>
          <cell r="B1599" t="str">
            <v>F</v>
          </cell>
          <cell r="C1599">
            <v>2667.38</v>
          </cell>
        </row>
        <row r="1600">
          <cell r="A1600">
            <v>137</v>
          </cell>
          <cell r="B1600" t="str">
            <v>M</v>
          </cell>
          <cell r="C1600">
            <v>3001.57</v>
          </cell>
        </row>
        <row r="1601">
          <cell r="A1601">
            <v>22</v>
          </cell>
          <cell r="B1601" t="str">
            <v>F</v>
          </cell>
          <cell r="C1601">
            <v>3533.5299999999902</v>
          </cell>
        </row>
        <row r="1602">
          <cell r="A1602">
            <v>185</v>
          </cell>
          <cell r="B1602" t="str">
            <v>M</v>
          </cell>
          <cell r="C1602">
            <v>2395.81</v>
          </cell>
        </row>
        <row r="1603">
          <cell r="A1603">
            <v>165</v>
          </cell>
          <cell r="B1603" t="str">
            <v>F</v>
          </cell>
          <cell r="C1603">
            <v>2562.04</v>
          </cell>
        </row>
        <row r="1604">
          <cell r="A1604">
            <v>68</v>
          </cell>
          <cell r="B1604" t="str">
            <v>M</v>
          </cell>
          <cell r="C1604">
            <v>2286.5299999999902</v>
          </cell>
        </row>
        <row r="1605">
          <cell r="A1605">
            <v>23</v>
          </cell>
          <cell r="B1605" t="str">
            <v>F</v>
          </cell>
          <cell r="C1605">
            <v>2834.16</v>
          </cell>
        </row>
        <row r="1606">
          <cell r="A1606">
            <v>25</v>
          </cell>
          <cell r="B1606" t="str">
            <v>M</v>
          </cell>
          <cell r="C1606">
            <v>1963.25</v>
          </cell>
        </row>
        <row r="1607">
          <cell r="A1607">
            <v>42</v>
          </cell>
          <cell r="B1607" t="str">
            <v>M</v>
          </cell>
          <cell r="C1607">
            <v>2374.1399999999899</v>
          </cell>
        </row>
        <row r="1608">
          <cell r="A1608">
            <v>146</v>
          </cell>
          <cell r="B1608" t="str">
            <v>F</v>
          </cell>
          <cell r="C1608">
            <v>2817.9299999999898</v>
          </cell>
        </row>
        <row r="1609">
          <cell r="A1609">
            <v>27</v>
          </cell>
          <cell r="B1609" t="str">
            <v>M</v>
          </cell>
          <cell r="C1609">
            <v>3029.97999999999</v>
          </cell>
        </row>
        <row r="1610">
          <cell r="A1610">
            <v>104</v>
          </cell>
          <cell r="B1610" t="str">
            <v>F</v>
          </cell>
          <cell r="C1610">
            <v>3273.06</v>
          </cell>
        </row>
        <row r="1611">
          <cell r="A1611">
            <v>184</v>
          </cell>
          <cell r="B1611" t="str">
            <v>F</v>
          </cell>
          <cell r="C1611">
            <v>2442.0100000000002</v>
          </cell>
        </row>
        <row r="1612">
          <cell r="A1612">
            <v>40</v>
          </cell>
          <cell r="B1612" t="str">
            <v>F</v>
          </cell>
          <cell r="C1612">
            <v>2330.2599999999902</v>
          </cell>
        </row>
        <row r="1613">
          <cell r="A1613">
            <v>180</v>
          </cell>
          <cell r="B1613" t="str">
            <v>M</v>
          </cell>
          <cell r="C1613">
            <v>2710.77</v>
          </cell>
        </row>
        <row r="1614">
          <cell r="A1614">
            <v>90</v>
          </cell>
          <cell r="B1614" t="str">
            <v>F</v>
          </cell>
          <cell r="C1614">
            <v>3210.29</v>
          </cell>
        </row>
        <row r="1615">
          <cell r="A1615">
            <v>29</v>
          </cell>
          <cell r="B1615" t="str">
            <v>F</v>
          </cell>
          <cell r="C1615">
            <v>3063.5699999999902</v>
          </cell>
        </row>
        <row r="1616">
          <cell r="A1616">
            <v>57</v>
          </cell>
          <cell r="B1616" t="str">
            <v>M</v>
          </cell>
          <cell r="C1616">
            <v>2802.5999999999899</v>
          </cell>
        </row>
        <row r="1617">
          <cell r="A1617">
            <v>188</v>
          </cell>
          <cell r="B1617" t="str">
            <v>F</v>
          </cell>
          <cell r="C1617">
            <v>2797.5499999999902</v>
          </cell>
        </row>
        <row r="1618">
          <cell r="A1618">
            <v>184</v>
          </cell>
          <cell r="B1618" t="str">
            <v>F</v>
          </cell>
          <cell r="C1618">
            <v>2442.0100000000002</v>
          </cell>
        </row>
        <row r="1619">
          <cell r="A1619">
            <v>97</v>
          </cell>
          <cell r="B1619" t="str">
            <v>M</v>
          </cell>
          <cell r="C1619">
            <v>2931.14</v>
          </cell>
        </row>
        <row r="1620">
          <cell r="A1620">
            <v>75</v>
          </cell>
          <cell r="B1620" t="str">
            <v>F</v>
          </cell>
          <cell r="C1620">
            <v>2350.7999999999902</v>
          </cell>
        </row>
        <row r="1621">
          <cell r="A1621">
            <v>176</v>
          </cell>
          <cell r="B1621" t="str">
            <v>F</v>
          </cell>
          <cell r="C1621">
            <v>2225.54</v>
          </cell>
        </row>
        <row r="1622">
          <cell r="A1622">
            <v>187</v>
          </cell>
          <cell r="B1622" t="str">
            <v>M</v>
          </cell>
          <cell r="C1622">
            <v>2831.08</v>
          </cell>
        </row>
        <row r="1623">
          <cell r="A1623">
            <v>193</v>
          </cell>
          <cell r="B1623" t="str">
            <v>M</v>
          </cell>
          <cell r="C1623">
            <v>2547.62</v>
          </cell>
        </row>
        <row r="1624">
          <cell r="A1624">
            <v>93</v>
          </cell>
          <cell r="B1624" t="str">
            <v>M</v>
          </cell>
          <cell r="C1624">
            <v>2470.89</v>
          </cell>
        </row>
        <row r="1625">
          <cell r="A1625">
            <v>132</v>
          </cell>
          <cell r="B1625" t="str">
            <v>M</v>
          </cell>
          <cell r="C1625">
            <v>3104.14</v>
          </cell>
        </row>
        <row r="1626">
          <cell r="A1626">
            <v>5</v>
          </cell>
          <cell r="B1626" t="str">
            <v>F</v>
          </cell>
          <cell r="C1626">
            <v>2727.48</v>
          </cell>
        </row>
        <row r="1627">
          <cell r="A1627">
            <v>40</v>
          </cell>
          <cell r="B1627" t="str">
            <v>F</v>
          </cell>
          <cell r="C1627">
            <v>2330.2599999999902</v>
          </cell>
        </row>
        <row r="1628">
          <cell r="A1628">
            <v>27</v>
          </cell>
          <cell r="B1628" t="str">
            <v>M</v>
          </cell>
          <cell r="C1628">
            <v>3029.97999999999</v>
          </cell>
        </row>
        <row r="1629">
          <cell r="A1629">
            <v>5</v>
          </cell>
          <cell r="B1629" t="str">
            <v>F</v>
          </cell>
          <cell r="C1629">
            <v>2727.48</v>
          </cell>
        </row>
        <row r="1630">
          <cell r="A1630">
            <v>173</v>
          </cell>
          <cell r="B1630" t="str">
            <v>M</v>
          </cell>
          <cell r="C1630">
            <v>3127.77</v>
          </cell>
        </row>
        <row r="1631">
          <cell r="A1631">
            <v>104</v>
          </cell>
          <cell r="B1631" t="str">
            <v>F</v>
          </cell>
          <cell r="C1631">
            <v>3273.06</v>
          </cell>
        </row>
        <row r="1632">
          <cell r="A1632">
            <v>59</v>
          </cell>
          <cell r="B1632" t="str">
            <v>M</v>
          </cell>
          <cell r="C1632">
            <v>2942.33</v>
          </cell>
        </row>
        <row r="1633">
          <cell r="A1633">
            <v>172</v>
          </cell>
          <cell r="B1633" t="str">
            <v>M</v>
          </cell>
          <cell r="C1633">
            <v>2363.5100000000002</v>
          </cell>
        </row>
        <row r="1634">
          <cell r="A1634">
            <v>198</v>
          </cell>
          <cell r="B1634" t="str">
            <v>M</v>
          </cell>
          <cell r="C1634">
            <v>2726.7799999999902</v>
          </cell>
        </row>
        <row r="1635">
          <cell r="A1635">
            <v>118</v>
          </cell>
          <cell r="B1635" t="str">
            <v>M</v>
          </cell>
          <cell r="C1635">
            <v>3299.74</v>
          </cell>
        </row>
        <row r="1636">
          <cell r="A1636">
            <v>144</v>
          </cell>
          <cell r="B1636" t="str">
            <v>M</v>
          </cell>
          <cell r="C1636">
            <v>2504.1999999999998</v>
          </cell>
        </row>
        <row r="1637">
          <cell r="A1637">
            <v>190</v>
          </cell>
          <cell r="B1637" t="str">
            <v>F</v>
          </cell>
          <cell r="C1637">
            <v>3084.26999999999</v>
          </cell>
        </row>
        <row r="1638">
          <cell r="A1638">
            <v>56</v>
          </cell>
          <cell r="B1638" t="str">
            <v>F</v>
          </cell>
          <cell r="C1638">
            <v>2542.1099999999901</v>
          </cell>
        </row>
        <row r="1639">
          <cell r="A1639">
            <v>133</v>
          </cell>
          <cell r="B1639" t="str">
            <v>F</v>
          </cell>
          <cell r="C1639">
            <v>2821.9199999999901</v>
          </cell>
        </row>
        <row r="1640">
          <cell r="A1640">
            <v>43</v>
          </cell>
          <cell r="B1640" t="str">
            <v>F</v>
          </cell>
          <cell r="C1640">
            <v>2667.38</v>
          </cell>
        </row>
        <row r="1641">
          <cell r="A1641">
            <v>72</v>
          </cell>
          <cell r="B1641" t="str">
            <v>F</v>
          </cell>
          <cell r="C1641">
            <v>2365.24999999999</v>
          </cell>
        </row>
        <row r="1642">
          <cell r="A1642">
            <v>96</v>
          </cell>
          <cell r="B1642" t="str">
            <v>F</v>
          </cell>
          <cell r="C1642">
            <v>2070.72999999999</v>
          </cell>
        </row>
        <row r="1643">
          <cell r="A1643">
            <v>194</v>
          </cell>
          <cell r="B1643" t="str">
            <v>F</v>
          </cell>
          <cell r="C1643">
            <v>2486.1999999999898</v>
          </cell>
        </row>
        <row r="1644">
          <cell r="A1644">
            <v>56</v>
          </cell>
          <cell r="B1644" t="str">
            <v>F</v>
          </cell>
          <cell r="C1644">
            <v>2542.1099999999901</v>
          </cell>
        </row>
        <row r="1645">
          <cell r="A1645">
            <v>115</v>
          </cell>
          <cell r="B1645" t="str">
            <v>M</v>
          </cell>
          <cell r="C1645">
            <v>2760.23</v>
          </cell>
        </row>
        <row r="1646">
          <cell r="A1646">
            <v>76</v>
          </cell>
          <cell r="B1646" t="str">
            <v>F</v>
          </cell>
          <cell r="C1646">
            <v>2110.5</v>
          </cell>
        </row>
        <row r="1647">
          <cell r="A1647">
            <v>146</v>
          </cell>
          <cell r="B1647" t="str">
            <v>F</v>
          </cell>
          <cell r="C1647">
            <v>2817.9299999999898</v>
          </cell>
        </row>
        <row r="1648">
          <cell r="A1648">
            <v>126</v>
          </cell>
          <cell r="B1648" t="str">
            <v>M</v>
          </cell>
          <cell r="C1648">
            <v>2676.98</v>
          </cell>
        </row>
        <row r="1649">
          <cell r="A1649">
            <v>33</v>
          </cell>
          <cell r="B1649" t="str">
            <v>F</v>
          </cell>
          <cell r="C1649">
            <v>2041.21999999999</v>
          </cell>
        </row>
        <row r="1650">
          <cell r="A1650">
            <v>195</v>
          </cell>
          <cell r="B1650" t="str">
            <v>M</v>
          </cell>
          <cell r="C1650">
            <v>2592.77</v>
          </cell>
        </row>
        <row r="1651">
          <cell r="A1651">
            <v>90</v>
          </cell>
          <cell r="B1651" t="str">
            <v>F</v>
          </cell>
          <cell r="C1651">
            <v>3210.29</v>
          </cell>
        </row>
        <row r="1652">
          <cell r="A1652">
            <v>149</v>
          </cell>
          <cell r="B1652" t="str">
            <v>F</v>
          </cell>
          <cell r="C1652">
            <v>2594.5699999999902</v>
          </cell>
        </row>
        <row r="1653">
          <cell r="A1653">
            <v>168</v>
          </cell>
          <cell r="B1653" t="str">
            <v>F</v>
          </cell>
          <cell r="C1653">
            <v>2785.79</v>
          </cell>
        </row>
        <row r="1654">
          <cell r="A1654">
            <v>78</v>
          </cell>
          <cell r="B1654" t="str">
            <v>M</v>
          </cell>
          <cell r="C1654">
            <v>3396.95</v>
          </cell>
        </row>
        <row r="1655">
          <cell r="A1655">
            <v>35</v>
          </cell>
          <cell r="B1655" t="str">
            <v>M</v>
          </cell>
          <cell r="C1655">
            <v>3303.7</v>
          </cell>
        </row>
        <row r="1656">
          <cell r="A1656">
            <v>61</v>
          </cell>
          <cell r="B1656" t="str">
            <v>F</v>
          </cell>
          <cell r="C1656">
            <v>2928.83</v>
          </cell>
        </row>
        <row r="1657">
          <cell r="A1657">
            <v>4</v>
          </cell>
          <cell r="B1657" t="str">
            <v>F</v>
          </cell>
          <cell r="C1657">
            <v>2970.49999999999</v>
          </cell>
        </row>
        <row r="1658">
          <cell r="A1658">
            <v>37</v>
          </cell>
          <cell r="B1658" t="str">
            <v>M</v>
          </cell>
          <cell r="C1658">
            <v>4418.24</v>
          </cell>
        </row>
        <row r="1659">
          <cell r="A1659">
            <v>125</v>
          </cell>
          <cell r="B1659" t="str">
            <v>M</v>
          </cell>
          <cell r="C1659">
            <v>2689.59</v>
          </cell>
        </row>
        <row r="1660">
          <cell r="A1660">
            <v>88</v>
          </cell>
          <cell r="B1660" t="str">
            <v>F</v>
          </cell>
          <cell r="C1660">
            <v>2659.22</v>
          </cell>
        </row>
        <row r="1661">
          <cell r="A1661">
            <v>77</v>
          </cell>
          <cell r="B1661" t="str">
            <v>M</v>
          </cell>
          <cell r="C1661">
            <v>2285.7599999999902</v>
          </cell>
        </row>
        <row r="1662">
          <cell r="A1662">
            <v>177</v>
          </cell>
          <cell r="B1662" t="str">
            <v>F</v>
          </cell>
          <cell r="C1662">
            <v>2497.4499999999898</v>
          </cell>
        </row>
        <row r="1663">
          <cell r="A1663">
            <v>47</v>
          </cell>
          <cell r="B1663" t="str">
            <v>F</v>
          </cell>
          <cell r="C1663">
            <v>1836.15</v>
          </cell>
        </row>
        <row r="1664">
          <cell r="A1664">
            <v>177</v>
          </cell>
          <cell r="B1664" t="str">
            <v>F</v>
          </cell>
          <cell r="C1664">
            <v>2497.4499999999898</v>
          </cell>
        </row>
        <row r="1665">
          <cell r="A1665">
            <v>120</v>
          </cell>
          <cell r="B1665" t="str">
            <v>F</v>
          </cell>
          <cell r="C1665">
            <v>2565.61</v>
          </cell>
        </row>
        <row r="1666">
          <cell r="A1666">
            <v>68</v>
          </cell>
          <cell r="B1666" t="str">
            <v>M</v>
          </cell>
          <cell r="C1666">
            <v>2286.5299999999902</v>
          </cell>
        </row>
        <row r="1667">
          <cell r="A1667">
            <v>79</v>
          </cell>
          <cell r="B1667" t="str">
            <v>M</v>
          </cell>
          <cell r="C1667">
            <v>3197.95999999999</v>
          </cell>
        </row>
        <row r="1668">
          <cell r="A1668">
            <v>130</v>
          </cell>
          <cell r="B1668" t="str">
            <v>F</v>
          </cell>
          <cell r="C1668">
            <v>2503.4299999999998</v>
          </cell>
        </row>
        <row r="1669">
          <cell r="A1669">
            <v>168</v>
          </cell>
          <cell r="B1669" t="str">
            <v>F</v>
          </cell>
          <cell r="C1669">
            <v>2785.79</v>
          </cell>
        </row>
        <row r="1670">
          <cell r="A1670">
            <v>97</v>
          </cell>
          <cell r="B1670" t="str">
            <v>M</v>
          </cell>
          <cell r="C1670">
            <v>2931.14</v>
          </cell>
        </row>
        <row r="1671">
          <cell r="A1671">
            <v>40</v>
          </cell>
          <cell r="B1671" t="str">
            <v>F</v>
          </cell>
          <cell r="C1671">
            <v>2330.2599999999902</v>
          </cell>
        </row>
        <row r="1672">
          <cell r="A1672">
            <v>53</v>
          </cell>
          <cell r="B1672" t="str">
            <v>F</v>
          </cell>
          <cell r="C1672">
            <v>2456.64</v>
          </cell>
        </row>
        <row r="1673">
          <cell r="A1673">
            <v>81</v>
          </cell>
          <cell r="B1673" t="str">
            <v>M</v>
          </cell>
          <cell r="C1673">
            <v>2735.3999999999901</v>
          </cell>
        </row>
        <row r="1674">
          <cell r="A1674">
            <v>158</v>
          </cell>
          <cell r="B1674" t="str">
            <v>M</v>
          </cell>
          <cell r="C1674">
            <v>3177.49</v>
          </cell>
        </row>
        <row r="1675">
          <cell r="A1675">
            <v>43</v>
          </cell>
          <cell r="B1675" t="str">
            <v>F</v>
          </cell>
          <cell r="C1675">
            <v>2667.38</v>
          </cell>
        </row>
        <row r="1676">
          <cell r="A1676">
            <v>162</v>
          </cell>
          <cell r="B1676" t="str">
            <v>M</v>
          </cell>
          <cell r="C1676">
            <v>2190.64</v>
          </cell>
        </row>
        <row r="1677">
          <cell r="A1677">
            <v>105</v>
          </cell>
          <cell r="B1677" t="str">
            <v>F</v>
          </cell>
          <cell r="C1677">
            <v>1868.73</v>
          </cell>
        </row>
        <row r="1678">
          <cell r="A1678">
            <v>87</v>
          </cell>
          <cell r="B1678" t="str">
            <v>M</v>
          </cell>
          <cell r="C1678">
            <v>3121.9099999999899</v>
          </cell>
        </row>
        <row r="1679">
          <cell r="A1679">
            <v>141</v>
          </cell>
          <cell r="B1679" t="str">
            <v>F</v>
          </cell>
          <cell r="C1679">
            <v>2888.96</v>
          </cell>
        </row>
        <row r="1680">
          <cell r="A1680">
            <v>31</v>
          </cell>
          <cell r="B1680" t="str">
            <v>F</v>
          </cell>
          <cell r="C1680">
            <v>3095.33</v>
          </cell>
        </row>
        <row r="1681">
          <cell r="A1681">
            <v>63</v>
          </cell>
          <cell r="B1681" t="str">
            <v>M</v>
          </cell>
          <cell r="C1681">
            <v>2982.45</v>
          </cell>
        </row>
        <row r="1682">
          <cell r="A1682">
            <v>109</v>
          </cell>
          <cell r="B1682" t="str">
            <v>M</v>
          </cell>
          <cell r="C1682">
            <v>3385.06</v>
          </cell>
        </row>
        <row r="1683">
          <cell r="A1683">
            <v>168</v>
          </cell>
          <cell r="B1683" t="str">
            <v>F</v>
          </cell>
          <cell r="C1683">
            <v>2785.79</v>
          </cell>
        </row>
        <row r="1684">
          <cell r="A1684">
            <v>172</v>
          </cell>
          <cell r="B1684" t="str">
            <v>M</v>
          </cell>
          <cell r="C1684">
            <v>2363.5100000000002</v>
          </cell>
        </row>
        <row r="1685">
          <cell r="A1685">
            <v>3</v>
          </cell>
          <cell r="B1685" t="str">
            <v>M</v>
          </cell>
          <cell r="C1685">
            <v>2054.9499999999998</v>
          </cell>
        </row>
        <row r="1686">
          <cell r="A1686">
            <v>55</v>
          </cell>
          <cell r="B1686" t="str">
            <v>M</v>
          </cell>
          <cell r="C1686">
            <v>2500.6099999999901</v>
          </cell>
        </row>
        <row r="1687">
          <cell r="A1687">
            <v>131</v>
          </cell>
          <cell r="B1687" t="str">
            <v>M</v>
          </cell>
          <cell r="C1687">
            <v>2850.7</v>
          </cell>
        </row>
        <row r="1688">
          <cell r="A1688">
            <v>49</v>
          </cell>
          <cell r="B1688" t="str">
            <v>M</v>
          </cell>
          <cell r="C1688">
            <v>2693.59</v>
          </cell>
        </row>
        <row r="1689">
          <cell r="A1689">
            <v>38</v>
          </cell>
          <cell r="B1689" t="str">
            <v>F</v>
          </cell>
          <cell r="C1689">
            <v>2634.7399999999898</v>
          </cell>
        </row>
        <row r="1690">
          <cell r="A1690">
            <v>7</v>
          </cell>
          <cell r="B1690" t="str">
            <v>F</v>
          </cell>
          <cell r="C1690">
            <v>2981.51999999999</v>
          </cell>
        </row>
        <row r="1691">
          <cell r="A1691">
            <v>135</v>
          </cell>
          <cell r="B1691" t="str">
            <v>F</v>
          </cell>
          <cell r="C1691">
            <v>2277.89</v>
          </cell>
        </row>
        <row r="1692">
          <cell r="A1692">
            <v>72</v>
          </cell>
          <cell r="B1692" t="str">
            <v>F</v>
          </cell>
          <cell r="C1692">
            <v>2365.24999999999</v>
          </cell>
        </row>
        <row r="1693">
          <cell r="A1693">
            <v>189</v>
          </cell>
          <cell r="B1693" t="str">
            <v>M</v>
          </cell>
          <cell r="C1693">
            <v>3063.68</v>
          </cell>
        </row>
        <row r="1694">
          <cell r="A1694">
            <v>132</v>
          </cell>
          <cell r="B1694" t="str">
            <v>M</v>
          </cell>
          <cell r="C1694">
            <v>3104.14</v>
          </cell>
        </row>
        <row r="1695">
          <cell r="A1695">
            <v>168</v>
          </cell>
          <cell r="B1695" t="str">
            <v>F</v>
          </cell>
          <cell r="C1695">
            <v>2785.79</v>
          </cell>
        </row>
        <row r="1696">
          <cell r="A1696">
            <v>134</v>
          </cell>
          <cell r="B1696" t="str">
            <v>F</v>
          </cell>
          <cell r="C1696">
            <v>3404.45999999999</v>
          </cell>
        </row>
        <row r="1697">
          <cell r="A1697">
            <v>65</v>
          </cell>
          <cell r="B1697" t="str">
            <v>F</v>
          </cell>
          <cell r="C1697">
            <v>2807.0899999999901</v>
          </cell>
        </row>
        <row r="1698">
          <cell r="A1698">
            <v>22</v>
          </cell>
          <cell r="B1698" t="str">
            <v>F</v>
          </cell>
          <cell r="C1698">
            <v>3533.5299999999902</v>
          </cell>
        </row>
        <row r="1699">
          <cell r="A1699">
            <v>180</v>
          </cell>
          <cell r="B1699" t="str">
            <v>M</v>
          </cell>
          <cell r="C1699">
            <v>2710.77</v>
          </cell>
        </row>
        <row r="1700">
          <cell r="A1700">
            <v>58</v>
          </cell>
          <cell r="B1700" t="str">
            <v>F</v>
          </cell>
          <cell r="C1700">
            <v>2980.8799999999901</v>
          </cell>
        </row>
        <row r="1701">
          <cell r="A1701">
            <v>51</v>
          </cell>
          <cell r="B1701" t="str">
            <v>M</v>
          </cell>
          <cell r="C1701">
            <v>3918.9199999999901</v>
          </cell>
        </row>
        <row r="1702">
          <cell r="A1702">
            <v>172</v>
          </cell>
          <cell r="B1702" t="str">
            <v>M</v>
          </cell>
          <cell r="C1702">
            <v>2363.5100000000002</v>
          </cell>
        </row>
        <row r="1703">
          <cell r="A1703">
            <v>144</v>
          </cell>
          <cell r="B1703" t="str">
            <v>M</v>
          </cell>
          <cell r="C1703">
            <v>2504.1999999999998</v>
          </cell>
        </row>
        <row r="1704">
          <cell r="A1704">
            <v>167</v>
          </cell>
          <cell r="B1704" t="str">
            <v>F</v>
          </cell>
          <cell r="C1704">
            <v>2609.11</v>
          </cell>
        </row>
        <row r="1705">
          <cell r="A1705">
            <v>22</v>
          </cell>
          <cell r="B1705" t="str">
            <v>F</v>
          </cell>
          <cell r="C1705">
            <v>3533.5299999999902</v>
          </cell>
        </row>
        <row r="1706">
          <cell r="A1706">
            <v>184</v>
          </cell>
          <cell r="B1706" t="str">
            <v>F</v>
          </cell>
          <cell r="C1706">
            <v>2442.0100000000002</v>
          </cell>
        </row>
        <row r="1707">
          <cell r="A1707">
            <v>39</v>
          </cell>
          <cell r="B1707" t="str">
            <v>M</v>
          </cell>
          <cell r="C1707">
            <v>3322.9899999999898</v>
          </cell>
        </row>
        <row r="1708">
          <cell r="A1708">
            <v>99</v>
          </cell>
          <cell r="B1708" t="str">
            <v>M</v>
          </cell>
          <cell r="C1708">
            <v>2845.08</v>
          </cell>
        </row>
        <row r="1709">
          <cell r="A1709">
            <v>29</v>
          </cell>
          <cell r="B1709" t="str">
            <v>F</v>
          </cell>
          <cell r="C1709">
            <v>3063.5699999999902</v>
          </cell>
        </row>
        <row r="1710">
          <cell r="A1710">
            <v>171</v>
          </cell>
          <cell r="B1710" t="str">
            <v>F</v>
          </cell>
          <cell r="C1710">
            <v>3485.06</v>
          </cell>
        </row>
        <row r="1711">
          <cell r="A1711">
            <v>58</v>
          </cell>
          <cell r="B1711" t="str">
            <v>F</v>
          </cell>
          <cell r="C1711">
            <v>2980.8799999999901</v>
          </cell>
        </row>
        <row r="1712">
          <cell r="A1712">
            <v>94</v>
          </cell>
          <cell r="B1712" t="str">
            <v>M</v>
          </cell>
          <cell r="C1712">
            <v>2209.74999999999</v>
          </cell>
        </row>
        <row r="1713">
          <cell r="A1713">
            <v>24</v>
          </cell>
          <cell r="B1713" t="str">
            <v>F</v>
          </cell>
          <cell r="C1713">
            <v>2885.92</v>
          </cell>
        </row>
        <row r="1714">
          <cell r="A1714">
            <v>185</v>
          </cell>
          <cell r="B1714" t="str">
            <v>M</v>
          </cell>
          <cell r="C1714">
            <v>2395.81</v>
          </cell>
        </row>
        <row r="1715">
          <cell r="A1715">
            <v>112</v>
          </cell>
          <cell r="B1715" t="str">
            <v>F</v>
          </cell>
          <cell r="C1715">
            <v>2059.8399999999901</v>
          </cell>
        </row>
        <row r="1716">
          <cell r="A1716">
            <v>108</v>
          </cell>
          <cell r="B1716" t="str">
            <v>F</v>
          </cell>
          <cell r="C1716">
            <v>3114.84</v>
          </cell>
        </row>
        <row r="1717">
          <cell r="A1717">
            <v>38</v>
          </cell>
          <cell r="B1717" t="str">
            <v>F</v>
          </cell>
          <cell r="C1717">
            <v>2634.7399999999898</v>
          </cell>
        </row>
        <row r="1718">
          <cell r="A1718">
            <v>35</v>
          </cell>
          <cell r="B1718" t="str">
            <v>M</v>
          </cell>
          <cell r="C1718">
            <v>3303.7</v>
          </cell>
        </row>
        <row r="1719">
          <cell r="A1719">
            <v>60</v>
          </cell>
          <cell r="B1719" t="str">
            <v>M</v>
          </cell>
          <cell r="C1719">
            <v>1042.27</v>
          </cell>
        </row>
        <row r="1720">
          <cell r="A1720">
            <v>23</v>
          </cell>
          <cell r="B1720" t="str">
            <v>F</v>
          </cell>
          <cell r="C1720">
            <v>2834.16</v>
          </cell>
        </row>
        <row r="1721">
          <cell r="A1721">
            <v>176</v>
          </cell>
          <cell r="B1721" t="str">
            <v>F</v>
          </cell>
          <cell r="C1721">
            <v>2225.54</v>
          </cell>
        </row>
        <row r="1722">
          <cell r="A1722">
            <v>89</v>
          </cell>
          <cell r="B1722" t="str">
            <v>F</v>
          </cell>
          <cell r="C1722">
            <v>3800.56</v>
          </cell>
        </row>
        <row r="1723">
          <cell r="A1723">
            <v>93</v>
          </cell>
          <cell r="B1723" t="str">
            <v>M</v>
          </cell>
          <cell r="C1723">
            <v>2470.89</v>
          </cell>
        </row>
        <row r="1724">
          <cell r="A1724">
            <v>182</v>
          </cell>
          <cell r="B1724" t="str">
            <v>M</v>
          </cell>
          <cell r="C1724">
            <v>2271.7600000000002</v>
          </cell>
        </row>
        <row r="1725">
          <cell r="A1725">
            <v>84</v>
          </cell>
          <cell r="B1725" t="str">
            <v>F</v>
          </cell>
          <cell r="C1725">
            <v>1766.1699999999901</v>
          </cell>
        </row>
        <row r="1726">
          <cell r="A1726">
            <v>148</v>
          </cell>
          <cell r="B1726" t="str">
            <v>M</v>
          </cell>
          <cell r="C1726">
            <v>2738.99</v>
          </cell>
        </row>
        <row r="1727">
          <cell r="A1727">
            <v>123</v>
          </cell>
          <cell r="B1727" t="str">
            <v>F</v>
          </cell>
          <cell r="C1727">
            <v>2813.95</v>
          </cell>
        </row>
        <row r="1728">
          <cell r="A1728">
            <v>93</v>
          </cell>
          <cell r="B1728" t="str">
            <v>M</v>
          </cell>
          <cell r="C1728">
            <v>2470.89</v>
          </cell>
        </row>
        <row r="1729">
          <cell r="A1729">
            <v>91</v>
          </cell>
          <cell r="B1729" t="str">
            <v>M</v>
          </cell>
          <cell r="C1729">
            <v>3648.07</v>
          </cell>
        </row>
        <row r="1730">
          <cell r="A1730">
            <v>187</v>
          </cell>
          <cell r="B1730" t="str">
            <v>M</v>
          </cell>
          <cell r="C1730">
            <v>2831.08</v>
          </cell>
        </row>
        <row r="1731">
          <cell r="A1731">
            <v>122</v>
          </cell>
          <cell r="B1731" t="str">
            <v>F</v>
          </cell>
          <cell r="C1731">
            <v>2615.06</v>
          </cell>
        </row>
        <row r="1732">
          <cell r="A1732">
            <v>116</v>
          </cell>
          <cell r="B1732" t="str">
            <v>F</v>
          </cell>
          <cell r="C1732">
            <v>3700.99</v>
          </cell>
        </row>
        <row r="1733">
          <cell r="A1733">
            <v>154</v>
          </cell>
          <cell r="B1733" t="str">
            <v>M</v>
          </cell>
          <cell r="C1733">
            <v>1976.4399999999901</v>
          </cell>
        </row>
        <row r="1734">
          <cell r="A1734">
            <v>177</v>
          </cell>
          <cell r="B1734" t="str">
            <v>F</v>
          </cell>
          <cell r="C1734">
            <v>2497.4499999999898</v>
          </cell>
        </row>
        <row r="1735">
          <cell r="A1735">
            <v>146</v>
          </cell>
          <cell r="B1735" t="str">
            <v>F</v>
          </cell>
          <cell r="C1735">
            <v>2817.9299999999898</v>
          </cell>
        </row>
        <row r="1736">
          <cell r="A1736">
            <v>52</v>
          </cell>
          <cell r="B1736" t="str">
            <v>M</v>
          </cell>
          <cell r="C1736">
            <v>3124.69</v>
          </cell>
        </row>
        <row r="1737">
          <cell r="A1737">
            <v>157</v>
          </cell>
          <cell r="B1737" t="str">
            <v>F</v>
          </cell>
          <cell r="C1737">
            <v>3052.95</v>
          </cell>
        </row>
        <row r="1738">
          <cell r="A1738">
            <v>185</v>
          </cell>
          <cell r="B1738" t="str">
            <v>M</v>
          </cell>
          <cell r="C1738">
            <v>2395.81</v>
          </cell>
        </row>
        <row r="1739">
          <cell r="A1739">
            <v>37</v>
          </cell>
          <cell r="B1739" t="str">
            <v>M</v>
          </cell>
          <cell r="C1739">
            <v>4418.24</v>
          </cell>
        </row>
        <row r="1740">
          <cell r="A1740">
            <v>111</v>
          </cell>
          <cell r="B1740" t="str">
            <v>F</v>
          </cell>
          <cell r="C1740">
            <v>1920.94999999999</v>
          </cell>
        </row>
        <row r="1741">
          <cell r="A1741">
            <v>84</v>
          </cell>
          <cell r="B1741" t="str">
            <v>F</v>
          </cell>
          <cell r="C1741">
            <v>1766.1699999999901</v>
          </cell>
        </row>
        <row r="1742">
          <cell r="A1742">
            <v>79</v>
          </cell>
          <cell r="B1742" t="str">
            <v>M</v>
          </cell>
          <cell r="C1742">
            <v>3197.95999999999</v>
          </cell>
        </row>
        <row r="1743">
          <cell r="A1743">
            <v>169</v>
          </cell>
          <cell r="B1743" t="str">
            <v>M</v>
          </cell>
          <cell r="C1743">
            <v>2720.42</v>
          </cell>
        </row>
        <row r="1744">
          <cell r="A1744">
            <v>111</v>
          </cell>
          <cell r="B1744" t="str">
            <v>F</v>
          </cell>
          <cell r="C1744">
            <v>1920.94999999999</v>
          </cell>
        </row>
        <row r="1745">
          <cell r="A1745">
            <v>36</v>
          </cell>
          <cell r="B1745" t="str">
            <v>F</v>
          </cell>
          <cell r="C1745">
            <v>2310.81</v>
          </cell>
        </row>
        <row r="1746">
          <cell r="A1746">
            <v>132</v>
          </cell>
          <cell r="B1746" t="str">
            <v>M</v>
          </cell>
          <cell r="C1746">
            <v>3104.14</v>
          </cell>
        </row>
        <row r="1747">
          <cell r="A1747">
            <v>100</v>
          </cell>
          <cell r="B1747" t="str">
            <v>M</v>
          </cell>
          <cell r="C1747">
            <v>3062.92</v>
          </cell>
        </row>
        <row r="1748">
          <cell r="A1748">
            <v>177</v>
          </cell>
          <cell r="B1748" t="str">
            <v>F</v>
          </cell>
          <cell r="C1748">
            <v>2497.4499999999898</v>
          </cell>
        </row>
        <row r="1749">
          <cell r="A1749">
            <v>49</v>
          </cell>
          <cell r="B1749" t="str">
            <v>M</v>
          </cell>
          <cell r="C1749">
            <v>2693.59</v>
          </cell>
        </row>
        <row r="1750">
          <cell r="A1750">
            <v>143</v>
          </cell>
          <cell r="B1750" t="str">
            <v>M</v>
          </cell>
          <cell r="C1750">
            <v>2571.33</v>
          </cell>
        </row>
        <row r="1751">
          <cell r="A1751">
            <v>16</v>
          </cell>
          <cell r="B1751" t="str">
            <v>F</v>
          </cell>
          <cell r="C1751">
            <v>3561.98</v>
          </cell>
        </row>
        <row r="1752">
          <cell r="A1752">
            <v>133</v>
          </cell>
          <cell r="B1752" t="str">
            <v>F</v>
          </cell>
          <cell r="C1752">
            <v>2821.9199999999901</v>
          </cell>
        </row>
        <row r="1753">
          <cell r="A1753">
            <v>181</v>
          </cell>
          <cell r="B1753" t="str">
            <v>M</v>
          </cell>
          <cell r="C1753">
            <v>2605.3199999999902</v>
          </cell>
        </row>
        <row r="1754">
          <cell r="A1754">
            <v>163</v>
          </cell>
          <cell r="B1754" t="str">
            <v>F</v>
          </cell>
          <cell r="C1754">
            <v>1789.1199999999899</v>
          </cell>
        </row>
        <row r="1755">
          <cell r="A1755">
            <v>76</v>
          </cell>
          <cell r="B1755" t="str">
            <v>F</v>
          </cell>
          <cell r="C1755">
            <v>2110.5</v>
          </cell>
        </row>
        <row r="1756">
          <cell r="A1756">
            <v>146</v>
          </cell>
          <cell r="B1756" t="str">
            <v>F</v>
          </cell>
          <cell r="C1756">
            <v>2817.9299999999898</v>
          </cell>
        </row>
        <row r="1757">
          <cell r="A1757">
            <v>147</v>
          </cell>
          <cell r="B1757" t="str">
            <v>M</v>
          </cell>
          <cell r="C1757">
            <v>3101.0099999999902</v>
          </cell>
        </row>
        <row r="1758">
          <cell r="A1758">
            <v>45</v>
          </cell>
          <cell r="B1758" t="str">
            <v>M</v>
          </cell>
          <cell r="C1758">
            <v>3423.77</v>
          </cell>
        </row>
        <row r="1759">
          <cell r="A1759">
            <v>121</v>
          </cell>
          <cell r="B1759" t="str">
            <v>F</v>
          </cell>
          <cell r="C1759">
            <v>2061.75</v>
          </cell>
        </row>
        <row r="1760">
          <cell r="A1760">
            <v>113</v>
          </cell>
          <cell r="B1760" t="str">
            <v>F</v>
          </cell>
          <cell r="C1760">
            <v>2622.93</v>
          </cell>
        </row>
        <row r="1761">
          <cell r="A1761">
            <v>54</v>
          </cell>
          <cell r="B1761" t="str">
            <v>M</v>
          </cell>
          <cell r="C1761">
            <v>2839.4099999999899</v>
          </cell>
        </row>
        <row r="1762">
          <cell r="A1762">
            <v>65</v>
          </cell>
          <cell r="B1762" t="str">
            <v>F</v>
          </cell>
          <cell r="C1762">
            <v>2807.0899999999901</v>
          </cell>
        </row>
        <row r="1763">
          <cell r="A1763">
            <v>136</v>
          </cell>
          <cell r="B1763" t="str">
            <v>M</v>
          </cell>
          <cell r="C1763">
            <v>2856.3799999999901</v>
          </cell>
        </row>
        <row r="1764">
          <cell r="A1764">
            <v>83</v>
          </cell>
          <cell r="B1764" t="str">
            <v>M</v>
          </cell>
          <cell r="C1764">
            <v>2399.3200000000002</v>
          </cell>
        </row>
        <row r="1765">
          <cell r="A1765">
            <v>40</v>
          </cell>
          <cell r="B1765" t="str">
            <v>F</v>
          </cell>
          <cell r="C1765">
            <v>2330.2599999999902</v>
          </cell>
        </row>
        <row r="1766">
          <cell r="A1766">
            <v>131</v>
          </cell>
          <cell r="B1766" t="str">
            <v>M</v>
          </cell>
          <cell r="C1766">
            <v>2850.7</v>
          </cell>
        </row>
        <row r="1767">
          <cell r="A1767">
            <v>92</v>
          </cell>
          <cell r="B1767" t="str">
            <v>F</v>
          </cell>
          <cell r="C1767">
            <v>2439.3200000000002</v>
          </cell>
        </row>
        <row r="1768">
          <cell r="A1768">
            <v>159</v>
          </cell>
          <cell r="B1768" t="str">
            <v>M</v>
          </cell>
          <cell r="C1768">
            <v>1764.94</v>
          </cell>
        </row>
        <row r="1769">
          <cell r="A1769">
            <v>99</v>
          </cell>
          <cell r="B1769" t="str">
            <v>M</v>
          </cell>
          <cell r="C1769">
            <v>2845.08</v>
          </cell>
        </row>
        <row r="1770">
          <cell r="A1770">
            <v>134</v>
          </cell>
          <cell r="B1770" t="str">
            <v>F</v>
          </cell>
          <cell r="C1770">
            <v>3404.45999999999</v>
          </cell>
        </row>
        <row r="1771">
          <cell r="A1771">
            <v>150</v>
          </cell>
          <cell r="B1771" t="str">
            <v>F</v>
          </cell>
          <cell r="C1771">
            <v>1820.95</v>
          </cell>
        </row>
        <row r="1772">
          <cell r="A1772">
            <v>183</v>
          </cell>
          <cell r="B1772" t="str">
            <v>M</v>
          </cell>
          <cell r="C1772">
            <v>2236.1199999999899</v>
          </cell>
        </row>
        <row r="1773">
          <cell r="A1773">
            <v>175</v>
          </cell>
          <cell r="B1773" t="str">
            <v>F</v>
          </cell>
          <cell r="C1773">
            <v>2284.36</v>
          </cell>
        </row>
        <row r="1774">
          <cell r="A1774">
            <v>167</v>
          </cell>
          <cell r="B1774" t="str">
            <v>F</v>
          </cell>
          <cell r="C1774">
            <v>2609.11</v>
          </cell>
        </row>
        <row r="1775">
          <cell r="A1775">
            <v>160</v>
          </cell>
          <cell r="B1775" t="str">
            <v>F</v>
          </cell>
          <cell r="C1775">
            <v>2700.9699999999898</v>
          </cell>
        </row>
        <row r="1776">
          <cell r="A1776">
            <v>126</v>
          </cell>
          <cell r="B1776" t="str">
            <v>M</v>
          </cell>
          <cell r="C1776">
            <v>2676.98</v>
          </cell>
        </row>
        <row r="1777">
          <cell r="A1777">
            <v>92</v>
          </cell>
          <cell r="B1777" t="str">
            <v>F</v>
          </cell>
          <cell r="C1777">
            <v>2439.3200000000002</v>
          </cell>
        </row>
        <row r="1778">
          <cell r="A1778">
            <v>12</v>
          </cell>
          <cell r="B1778" t="str">
            <v>M</v>
          </cell>
          <cell r="C1778">
            <v>2031.76</v>
          </cell>
        </row>
        <row r="1779">
          <cell r="A1779">
            <v>58</v>
          </cell>
          <cell r="B1779" t="str">
            <v>F</v>
          </cell>
          <cell r="C1779">
            <v>2980.8799999999901</v>
          </cell>
        </row>
        <row r="1780">
          <cell r="A1780">
            <v>158</v>
          </cell>
          <cell r="B1780" t="str">
            <v>M</v>
          </cell>
          <cell r="C1780">
            <v>3177.49</v>
          </cell>
        </row>
        <row r="1781">
          <cell r="A1781">
            <v>112</v>
          </cell>
          <cell r="B1781" t="str">
            <v>F</v>
          </cell>
          <cell r="C1781">
            <v>2059.8399999999901</v>
          </cell>
        </row>
        <row r="1782">
          <cell r="A1782">
            <v>143</v>
          </cell>
          <cell r="B1782" t="str">
            <v>M</v>
          </cell>
          <cell r="C1782">
            <v>2571.33</v>
          </cell>
        </row>
        <row r="1783">
          <cell r="A1783">
            <v>176</v>
          </cell>
          <cell r="B1783" t="str">
            <v>F</v>
          </cell>
          <cell r="C1783">
            <v>2225.54</v>
          </cell>
        </row>
        <row r="1784">
          <cell r="A1784">
            <v>60</v>
          </cell>
          <cell r="B1784" t="str">
            <v>M</v>
          </cell>
          <cell r="C1784">
            <v>1042.27</v>
          </cell>
        </row>
        <row r="1785">
          <cell r="A1785">
            <v>43</v>
          </cell>
          <cell r="B1785" t="str">
            <v>F</v>
          </cell>
          <cell r="C1785">
            <v>2667.38</v>
          </cell>
        </row>
        <row r="1786">
          <cell r="A1786">
            <v>135</v>
          </cell>
          <cell r="B1786" t="str">
            <v>F</v>
          </cell>
          <cell r="C1786">
            <v>2277.89</v>
          </cell>
        </row>
        <row r="1787">
          <cell r="A1787">
            <v>157</v>
          </cell>
          <cell r="B1787" t="str">
            <v>F</v>
          </cell>
          <cell r="C1787">
            <v>3052.95</v>
          </cell>
        </row>
        <row r="1788">
          <cell r="A1788">
            <v>6</v>
          </cell>
          <cell r="B1788" t="str">
            <v>M</v>
          </cell>
          <cell r="C1788">
            <v>2272.54</v>
          </cell>
        </row>
        <row r="1789">
          <cell r="A1789">
            <v>102</v>
          </cell>
          <cell r="B1789" t="str">
            <v>F</v>
          </cell>
          <cell r="C1789">
            <v>3813.69</v>
          </cell>
        </row>
        <row r="1790">
          <cell r="A1790">
            <v>117</v>
          </cell>
          <cell r="B1790" t="str">
            <v>F</v>
          </cell>
          <cell r="C1790">
            <v>2634.1899999999901</v>
          </cell>
        </row>
        <row r="1791">
          <cell r="A1791">
            <v>175</v>
          </cell>
          <cell r="B1791" t="str">
            <v>F</v>
          </cell>
          <cell r="C1791">
            <v>2284.36</v>
          </cell>
        </row>
        <row r="1792">
          <cell r="A1792">
            <v>155</v>
          </cell>
          <cell r="B1792" t="str">
            <v>M</v>
          </cell>
          <cell r="C1792">
            <v>2346.25</v>
          </cell>
        </row>
        <row r="1793">
          <cell r="A1793">
            <v>35</v>
          </cell>
          <cell r="B1793" t="str">
            <v>M</v>
          </cell>
          <cell r="C1793">
            <v>3303.7</v>
          </cell>
        </row>
        <row r="1794">
          <cell r="A1794">
            <v>138</v>
          </cell>
          <cell r="B1794" t="str">
            <v>F</v>
          </cell>
          <cell r="C1794">
            <v>2949.71</v>
          </cell>
        </row>
        <row r="1795">
          <cell r="A1795">
            <v>58</v>
          </cell>
          <cell r="B1795" t="str">
            <v>F</v>
          </cell>
          <cell r="C1795">
            <v>2980.8799999999901</v>
          </cell>
        </row>
        <row r="1796">
          <cell r="A1796">
            <v>103</v>
          </cell>
          <cell r="B1796" t="str">
            <v>M</v>
          </cell>
          <cell r="C1796">
            <v>2155.51999999999</v>
          </cell>
        </row>
        <row r="1797">
          <cell r="A1797">
            <v>163</v>
          </cell>
          <cell r="B1797" t="str">
            <v>F</v>
          </cell>
          <cell r="C1797">
            <v>1789.1199999999899</v>
          </cell>
        </row>
        <row r="1798">
          <cell r="A1798">
            <v>23</v>
          </cell>
          <cell r="B1798" t="str">
            <v>F</v>
          </cell>
          <cell r="C1798">
            <v>2834.16</v>
          </cell>
        </row>
        <row r="1799">
          <cell r="A1799">
            <v>123</v>
          </cell>
          <cell r="B1799" t="str">
            <v>F</v>
          </cell>
          <cell r="C1799">
            <v>2813.95</v>
          </cell>
        </row>
        <row r="1800">
          <cell r="A1800">
            <v>146</v>
          </cell>
          <cell r="B1800" t="str">
            <v>F</v>
          </cell>
          <cell r="C1800">
            <v>2817.9299999999898</v>
          </cell>
        </row>
        <row r="1801">
          <cell r="A1801">
            <v>156</v>
          </cell>
          <cell r="B1801" t="str">
            <v>M</v>
          </cell>
          <cell r="C1801">
            <v>2314.1499999999901</v>
          </cell>
        </row>
        <row r="1802">
          <cell r="A1802">
            <v>101</v>
          </cell>
          <cell r="B1802" t="str">
            <v>M</v>
          </cell>
          <cell r="C1802">
            <v>2561.19</v>
          </cell>
        </row>
        <row r="1803">
          <cell r="A1803">
            <v>59</v>
          </cell>
          <cell r="B1803" t="str">
            <v>M</v>
          </cell>
          <cell r="C1803">
            <v>2942.33</v>
          </cell>
        </row>
        <row r="1804">
          <cell r="A1804">
            <v>104</v>
          </cell>
          <cell r="B1804" t="str">
            <v>F</v>
          </cell>
          <cell r="C1804">
            <v>3273.06</v>
          </cell>
        </row>
        <row r="1805">
          <cell r="A1805">
            <v>132</v>
          </cell>
          <cell r="B1805" t="str">
            <v>M</v>
          </cell>
          <cell r="C1805">
            <v>3104.14</v>
          </cell>
        </row>
        <row r="1806">
          <cell r="A1806">
            <v>91</v>
          </cell>
          <cell r="B1806" t="str">
            <v>M</v>
          </cell>
          <cell r="C1806">
            <v>3648.07</v>
          </cell>
        </row>
        <row r="1807">
          <cell r="A1807">
            <v>160</v>
          </cell>
          <cell r="B1807" t="str">
            <v>F</v>
          </cell>
          <cell r="C1807">
            <v>2700.9699999999898</v>
          </cell>
        </row>
        <row r="1808">
          <cell r="A1808">
            <v>91</v>
          </cell>
          <cell r="B1808" t="str">
            <v>M</v>
          </cell>
          <cell r="C1808">
            <v>3648.07</v>
          </cell>
        </row>
        <row r="1809">
          <cell r="A1809">
            <v>83</v>
          </cell>
          <cell r="B1809" t="str">
            <v>M</v>
          </cell>
          <cell r="C1809">
            <v>2399.3200000000002</v>
          </cell>
        </row>
        <row r="1810">
          <cell r="A1810">
            <v>6</v>
          </cell>
          <cell r="B1810" t="str">
            <v>M</v>
          </cell>
          <cell r="C1810">
            <v>2272.54</v>
          </cell>
        </row>
        <row r="1811">
          <cell r="A1811">
            <v>101</v>
          </cell>
          <cell r="B1811" t="str">
            <v>M</v>
          </cell>
          <cell r="C1811">
            <v>2561.19</v>
          </cell>
        </row>
        <row r="1812">
          <cell r="A1812">
            <v>135</v>
          </cell>
          <cell r="B1812" t="str">
            <v>F</v>
          </cell>
          <cell r="C1812">
            <v>2277.89</v>
          </cell>
        </row>
        <row r="1813">
          <cell r="A1813">
            <v>184</v>
          </cell>
          <cell r="B1813" t="str">
            <v>F</v>
          </cell>
          <cell r="C1813">
            <v>2442.0100000000002</v>
          </cell>
        </row>
        <row r="1814">
          <cell r="A1814">
            <v>34</v>
          </cell>
          <cell r="B1814" t="str">
            <v>F</v>
          </cell>
          <cell r="C1814">
            <v>2657.8899999999899</v>
          </cell>
        </row>
        <row r="1815">
          <cell r="A1815">
            <v>178</v>
          </cell>
          <cell r="B1815" t="str">
            <v>M</v>
          </cell>
          <cell r="C1815">
            <v>2320.21</v>
          </cell>
        </row>
        <row r="1816">
          <cell r="A1816">
            <v>43</v>
          </cell>
          <cell r="B1816" t="str">
            <v>F</v>
          </cell>
          <cell r="C1816">
            <v>2667.38</v>
          </cell>
        </row>
        <row r="1817">
          <cell r="A1817">
            <v>181</v>
          </cell>
          <cell r="B1817" t="str">
            <v>M</v>
          </cell>
          <cell r="C1817">
            <v>2605.3199999999902</v>
          </cell>
        </row>
        <row r="1818">
          <cell r="A1818">
            <v>170</v>
          </cell>
          <cell r="B1818" t="str">
            <v>F</v>
          </cell>
          <cell r="C1818">
            <v>2340.7799999999902</v>
          </cell>
        </row>
        <row r="1819">
          <cell r="A1819">
            <v>72</v>
          </cell>
          <cell r="B1819" t="str">
            <v>F</v>
          </cell>
          <cell r="C1819">
            <v>2365.24999999999</v>
          </cell>
        </row>
        <row r="1820">
          <cell r="A1820">
            <v>51</v>
          </cell>
          <cell r="B1820" t="str">
            <v>M</v>
          </cell>
          <cell r="C1820">
            <v>3918.9199999999901</v>
          </cell>
        </row>
        <row r="1821">
          <cell r="A1821">
            <v>60</v>
          </cell>
          <cell r="B1821" t="str">
            <v>M</v>
          </cell>
          <cell r="C1821">
            <v>1042.27</v>
          </cell>
        </row>
        <row r="1822">
          <cell r="A1822">
            <v>195</v>
          </cell>
          <cell r="B1822" t="str">
            <v>M</v>
          </cell>
          <cell r="C1822">
            <v>2592.77</v>
          </cell>
        </row>
        <row r="1823">
          <cell r="A1823">
            <v>54</v>
          </cell>
          <cell r="B1823" t="str">
            <v>M</v>
          </cell>
          <cell r="C1823">
            <v>2839.4099999999899</v>
          </cell>
        </row>
        <row r="1824">
          <cell r="A1824">
            <v>144</v>
          </cell>
          <cell r="B1824" t="str">
            <v>M</v>
          </cell>
          <cell r="C1824">
            <v>2504.1999999999998</v>
          </cell>
        </row>
        <row r="1825">
          <cell r="A1825">
            <v>79</v>
          </cell>
          <cell r="B1825" t="str">
            <v>M</v>
          </cell>
          <cell r="C1825">
            <v>3197.95999999999</v>
          </cell>
        </row>
        <row r="1826">
          <cell r="A1826">
            <v>106</v>
          </cell>
          <cell r="B1826" t="str">
            <v>M</v>
          </cell>
          <cell r="C1826">
            <v>2859.99999999999</v>
          </cell>
        </row>
        <row r="1827">
          <cell r="A1827">
            <v>6</v>
          </cell>
          <cell r="B1827" t="str">
            <v>M</v>
          </cell>
          <cell r="C1827">
            <v>2272.54</v>
          </cell>
        </row>
        <row r="1828">
          <cell r="A1828">
            <v>7</v>
          </cell>
          <cell r="B1828" t="str">
            <v>F</v>
          </cell>
          <cell r="C1828">
            <v>2981.51999999999</v>
          </cell>
        </row>
        <row r="1829">
          <cell r="A1829">
            <v>147</v>
          </cell>
          <cell r="B1829" t="str">
            <v>M</v>
          </cell>
          <cell r="C1829">
            <v>3101.0099999999902</v>
          </cell>
        </row>
        <row r="1830">
          <cell r="A1830">
            <v>126</v>
          </cell>
          <cell r="B1830" t="str">
            <v>M</v>
          </cell>
          <cell r="C1830">
            <v>2676.98</v>
          </cell>
        </row>
        <row r="1831">
          <cell r="A1831">
            <v>14</v>
          </cell>
          <cell r="B1831" t="str">
            <v>M</v>
          </cell>
          <cell r="C1831">
            <v>2710.45999999999</v>
          </cell>
        </row>
        <row r="1832">
          <cell r="A1832">
            <v>154</v>
          </cell>
          <cell r="B1832" t="str">
            <v>M</v>
          </cell>
          <cell r="C1832">
            <v>1976.4399999999901</v>
          </cell>
        </row>
        <row r="1833">
          <cell r="A1833">
            <v>66</v>
          </cell>
          <cell r="B1833" t="str">
            <v>M</v>
          </cell>
          <cell r="C1833">
            <v>1590.12</v>
          </cell>
        </row>
        <row r="1834">
          <cell r="A1834">
            <v>113</v>
          </cell>
          <cell r="B1834" t="str">
            <v>F</v>
          </cell>
          <cell r="C1834">
            <v>2622.93</v>
          </cell>
        </row>
        <row r="1835">
          <cell r="A1835">
            <v>61</v>
          </cell>
          <cell r="B1835" t="str">
            <v>F</v>
          </cell>
          <cell r="C1835">
            <v>2928.83</v>
          </cell>
        </row>
        <row r="1836">
          <cell r="A1836">
            <v>143</v>
          </cell>
          <cell r="B1836" t="str">
            <v>M</v>
          </cell>
          <cell r="C1836">
            <v>2571.33</v>
          </cell>
        </row>
        <row r="1837">
          <cell r="A1837">
            <v>69</v>
          </cell>
          <cell r="B1837" t="str">
            <v>M</v>
          </cell>
          <cell r="C1837">
            <v>3308.45999999999</v>
          </cell>
        </row>
        <row r="1838">
          <cell r="A1838">
            <v>87</v>
          </cell>
          <cell r="B1838" t="str">
            <v>M</v>
          </cell>
          <cell r="C1838">
            <v>3121.9099999999899</v>
          </cell>
        </row>
        <row r="1839">
          <cell r="A1839">
            <v>14</v>
          </cell>
          <cell r="B1839" t="str">
            <v>M</v>
          </cell>
          <cell r="C1839">
            <v>2710.45999999999</v>
          </cell>
        </row>
        <row r="1840">
          <cell r="A1840">
            <v>105</v>
          </cell>
          <cell r="B1840" t="str">
            <v>F</v>
          </cell>
          <cell r="C1840">
            <v>1868.73</v>
          </cell>
        </row>
        <row r="1841">
          <cell r="A1841">
            <v>54</v>
          </cell>
          <cell r="B1841" t="str">
            <v>M</v>
          </cell>
          <cell r="C1841">
            <v>2839.4099999999899</v>
          </cell>
        </row>
        <row r="1842">
          <cell r="A1842">
            <v>12</v>
          </cell>
          <cell r="B1842" t="str">
            <v>M</v>
          </cell>
          <cell r="C1842">
            <v>2031.76</v>
          </cell>
        </row>
        <row r="1843">
          <cell r="A1843">
            <v>89</v>
          </cell>
          <cell r="B1843" t="str">
            <v>F</v>
          </cell>
          <cell r="C1843">
            <v>3800.56</v>
          </cell>
        </row>
        <row r="1844">
          <cell r="A1844">
            <v>37</v>
          </cell>
          <cell r="B1844" t="str">
            <v>M</v>
          </cell>
          <cell r="C1844">
            <v>4418.24</v>
          </cell>
        </row>
        <row r="1845">
          <cell r="A1845">
            <v>176</v>
          </cell>
          <cell r="B1845" t="str">
            <v>F</v>
          </cell>
          <cell r="C1845">
            <v>2225.54</v>
          </cell>
        </row>
        <row r="1846">
          <cell r="A1846">
            <v>27</v>
          </cell>
          <cell r="B1846" t="str">
            <v>M</v>
          </cell>
          <cell r="C1846">
            <v>3029.97999999999</v>
          </cell>
        </row>
        <row r="1847">
          <cell r="A1847">
            <v>197</v>
          </cell>
          <cell r="B1847" t="str">
            <v>F</v>
          </cell>
          <cell r="C1847">
            <v>1744.83</v>
          </cell>
        </row>
        <row r="1848">
          <cell r="A1848">
            <v>26</v>
          </cell>
          <cell r="B1848" t="str">
            <v>F</v>
          </cell>
          <cell r="C1848">
            <v>2606.6099999999901</v>
          </cell>
        </row>
        <row r="1849">
          <cell r="A1849">
            <v>43</v>
          </cell>
          <cell r="B1849" t="str">
            <v>F</v>
          </cell>
          <cell r="C1849">
            <v>2667.38</v>
          </cell>
        </row>
        <row r="1850">
          <cell r="A1850">
            <v>113</v>
          </cell>
          <cell r="B1850" t="str">
            <v>F</v>
          </cell>
          <cell r="C1850">
            <v>2622.93</v>
          </cell>
        </row>
        <row r="1851">
          <cell r="A1851">
            <v>29</v>
          </cell>
          <cell r="B1851" t="str">
            <v>F</v>
          </cell>
          <cell r="C1851">
            <v>3063.5699999999902</v>
          </cell>
        </row>
        <row r="1852">
          <cell r="A1852">
            <v>155</v>
          </cell>
          <cell r="B1852" t="str">
            <v>M</v>
          </cell>
          <cell r="C1852">
            <v>2346.25</v>
          </cell>
        </row>
        <row r="1853">
          <cell r="A1853">
            <v>5</v>
          </cell>
          <cell r="B1853" t="str">
            <v>F</v>
          </cell>
          <cell r="C1853">
            <v>2727.48</v>
          </cell>
        </row>
        <row r="1854">
          <cell r="A1854">
            <v>50</v>
          </cell>
          <cell r="B1854" t="str">
            <v>F</v>
          </cell>
          <cell r="C1854">
            <v>2266.8799999999901</v>
          </cell>
        </row>
        <row r="1855">
          <cell r="A1855">
            <v>138</v>
          </cell>
          <cell r="B1855" t="str">
            <v>F</v>
          </cell>
          <cell r="C1855">
            <v>2949.71</v>
          </cell>
        </row>
        <row r="1856">
          <cell r="A1856">
            <v>121</v>
          </cell>
          <cell r="B1856" t="str">
            <v>F</v>
          </cell>
          <cell r="C1856">
            <v>2061.75</v>
          </cell>
        </row>
        <row r="1857">
          <cell r="A1857">
            <v>59</v>
          </cell>
          <cell r="B1857" t="str">
            <v>M</v>
          </cell>
          <cell r="C1857">
            <v>2942.33</v>
          </cell>
        </row>
        <row r="1858">
          <cell r="A1858">
            <v>126</v>
          </cell>
          <cell r="B1858" t="str">
            <v>M</v>
          </cell>
          <cell r="C1858">
            <v>2676.98</v>
          </cell>
        </row>
        <row r="1859">
          <cell r="A1859">
            <v>34</v>
          </cell>
          <cell r="B1859" t="str">
            <v>F</v>
          </cell>
          <cell r="C1859">
            <v>2657.8899999999899</v>
          </cell>
        </row>
        <row r="1860">
          <cell r="A1860">
            <v>44</v>
          </cell>
          <cell r="B1860" t="str">
            <v>F</v>
          </cell>
          <cell r="C1860">
            <v>2003.3999999999901</v>
          </cell>
        </row>
        <row r="1861">
          <cell r="A1861">
            <v>139</v>
          </cell>
          <cell r="B1861" t="str">
            <v>F</v>
          </cell>
          <cell r="C1861">
            <v>1577.97</v>
          </cell>
        </row>
        <row r="1862">
          <cell r="A1862">
            <v>156</v>
          </cell>
          <cell r="B1862" t="str">
            <v>M</v>
          </cell>
          <cell r="C1862">
            <v>2314.1499999999901</v>
          </cell>
        </row>
        <row r="1863">
          <cell r="A1863">
            <v>164</v>
          </cell>
          <cell r="B1863" t="str">
            <v>M</v>
          </cell>
          <cell r="C1863">
            <v>3193.3999999999901</v>
          </cell>
        </row>
        <row r="1864">
          <cell r="A1864">
            <v>98</v>
          </cell>
          <cell r="B1864" t="str">
            <v>F</v>
          </cell>
          <cell r="C1864">
            <v>2096.2599999999902</v>
          </cell>
        </row>
        <row r="1865">
          <cell r="A1865">
            <v>179</v>
          </cell>
          <cell r="B1865" t="str">
            <v>M</v>
          </cell>
          <cell r="C1865">
            <v>2800.08</v>
          </cell>
        </row>
        <row r="1866">
          <cell r="A1866">
            <v>66</v>
          </cell>
          <cell r="B1866" t="str">
            <v>M</v>
          </cell>
          <cell r="C1866">
            <v>1590.12</v>
          </cell>
        </row>
        <row r="1867">
          <cell r="A1867">
            <v>38</v>
          </cell>
          <cell r="B1867" t="str">
            <v>F</v>
          </cell>
          <cell r="C1867">
            <v>2634.7399999999898</v>
          </cell>
        </row>
        <row r="1868">
          <cell r="A1868">
            <v>157</v>
          </cell>
          <cell r="B1868" t="str">
            <v>F</v>
          </cell>
          <cell r="C1868">
            <v>3052.95</v>
          </cell>
        </row>
        <row r="1869">
          <cell r="A1869">
            <v>141</v>
          </cell>
          <cell r="B1869" t="str">
            <v>F</v>
          </cell>
          <cell r="C1869">
            <v>2888.96</v>
          </cell>
        </row>
        <row r="1870">
          <cell r="A1870">
            <v>3</v>
          </cell>
          <cell r="B1870" t="str">
            <v>M</v>
          </cell>
          <cell r="C1870">
            <v>2054.9499999999998</v>
          </cell>
        </row>
        <row r="1871">
          <cell r="A1871">
            <v>2</v>
          </cell>
          <cell r="B1871" t="str">
            <v>F</v>
          </cell>
          <cell r="C1871">
            <v>3017.95</v>
          </cell>
        </row>
        <row r="1872">
          <cell r="A1872">
            <v>92</v>
          </cell>
          <cell r="B1872" t="str">
            <v>F</v>
          </cell>
          <cell r="C1872">
            <v>2439.3200000000002</v>
          </cell>
        </row>
        <row r="1873">
          <cell r="A1873">
            <v>171</v>
          </cell>
          <cell r="B1873" t="str">
            <v>F</v>
          </cell>
          <cell r="C1873">
            <v>3485.06</v>
          </cell>
        </row>
        <row r="1874">
          <cell r="A1874">
            <v>67</v>
          </cell>
          <cell r="B1874" t="str">
            <v>M</v>
          </cell>
          <cell r="C1874">
            <v>2962.03</v>
          </cell>
        </row>
        <row r="1875">
          <cell r="A1875">
            <v>65</v>
          </cell>
          <cell r="B1875" t="str">
            <v>F</v>
          </cell>
          <cell r="C1875">
            <v>2807.0899999999901</v>
          </cell>
        </row>
        <row r="1876">
          <cell r="A1876">
            <v>95</v>
          </cell>
          <cell r="B1876" t="str">
            <v>F</v>
          </cell>
          <cell r="C1876">
            <v>2380.98</v>
          </cell>
        </row>
        <row r="1877">
          <cell r="A1877">
            <v>172</v>
          </cell>
          <cell r="B1877" t="str">
            <v>M</v>
          </cell>
          <cell r="C1877">
            <v>2363.5100000000002</v>
          </cell>
        </row>
        <row r="1878">
          <cell r="A1878">
            <v>5</v>
          </cell>
          <cell r="B1878" t="str">
            <v>F</v>
          </cell>
          <cell r="C1878">
            <v>2727.48</v>
          </cell>
        </row>
        <row r="1879">
          <cell r="A1879">
            <v>74</v>
          </cell>
          <cell r="B1879" t="str">
            <v>M</v>
          </cell>
          <cell r="C1879">
            <v>3371.55</v>
          </cell>
        </row>
        <row r="1880">
          <cell r="A1880">
            <v>180</v>
          </cell>
          <cell r="B1880" t="str">
            <v>M</v>
          </cell>
          <cell r="C1880">
            <v>2710.77</v>
          </cell>
        </row>
        <row r="1881">
          <cell r="A1881">
            <v>13</v>
          </cell>
          <cell r="B1881" t="str">
            <v>M</v>
          </cell>
          <cell r="C1881">
            <v>2749.72999999999</v>
          </cell>
        </row>
        <row r="1882">
          <cell r="A1882">
            <v>37</v>
          </cell>
          <cell r="B1882" t="str">
            <v>M</v>
          </cell>
          <cell r="C1882">
            <v>4418.24</v>
          </cell>
        </row>
        <row r="1883">
          <cell r="A1883">
            <v>88</v>
          </cell>
          <cell r="B1883" t="str">
            <v>F</v>
          </cell>
          <cell r="C1883">
            <v>2659.22</v>
          </cell>
        </row>
        <row r="1884">
          <cell r="A1884">
            <v>76</v>
          </cell>
          <cell r="B1884" t="str">
            <v>F</v>
          </cell>
          <cell r="C1884">
            <v>2110.5</v>
          </cell>
        </row>
        <row r="1885">
          <cell r="A1885">
            <v>153</v>
          </cell>
          <cell r="B1885" t="str">
            <v>M</v>
          </cell>
          <cell r="C1885">
            <v>2648.3899999999899</v>
          </cell>
        </row>
        <row r="1886">
          <cell r="A1886">
            <v>192</v>
          </cell>
          <cell r="B1886" t="str">
            <v>M</v>
          </cell>
          <cell r="C1886">
            <v>2044.01999999999</v>
          </cell>
        </row>
        <row r="1887">
          <cell r="A1887">
            <v>144</v>
          </cell>
          <cell r="B1887" t="str">
            <v>M</v>
          </cell>
          <cell r="C1887">
            <v>2504.1999999999998</v>
          </cell>
        </row>
        <row r="1888">
          <cell r="A1888">
            <v>86</v>
          </cell>
          <cell r="B1888" t="str">
            <v>M</v>
          </cell>
          <cell r="C1888">
            <v>3622.22</v>
          </cell>
        </row>
        <row r="1889">
          <cell r="A1889">
            <v>55</v>
          </cell>
          <cell r="B1889" t="str">
            <v>M</v>
          </cell>
          <cell r="C1889">
            <v>2500.6099999999901</v>
          </cell>
        </row>
        <row r="1890">
          <cell r="A1890">
            <v>72</v>
          </cell>
          <cell r="B1890" t="str">
            <v>F</v>
          </cell>
          <cell r="C1890">
            <v>2365.24999999999</v>
          </cell>
        </row>
        <row r="1891">
          <cell r="A1891">
            <v>115</v>
          </cell>
          <cell r="B1891" t="str">
            <v>M</v>
          </cell>
          <cell r="C1891">
            <v>2760.23</v>
          </cell>
        </row>
        <row r="1892">
          <cell r="A1892">
            <v>167</v>
          </cell>
          <cell r="B1892" t="str">
            <v>F</v>
          </cell>
          <cell r="C1892">
            <v>2609.11</v>
          </cell>
        </row>
        <row r="1893">
          <cell r="A1893">
            <v>28</v>
          </cell>
          <cell r="B1893" t="str">
            <v>F</v>
          </cell>
          <cell r="C1893">
            <v>1731.43</v>
          </cell>
        </row>
        <row r="1894">
          <cell r="A1894">
            <v>170</v>
          </cell>
          <cell r="B1894" t="str">
            <v>F</v>
          </cell>
          <cell r="C1894">
            <v>2340.7799999999902</v>
          </cell>
        </row>
        <row r="1895">
          <cell r="A1895">
            <v>92</v>
          </cell>
          <cell r="B1895" t="str">
            <v>F</v>
          </cell>
          <cell r="C1895">
            <v>2439.3200000000002</v>
          </cell>
        </row>
        <row r="1896">
          <cell r="A1896">
            <v>136</v>
          </cell>
          <cell r="B1896" t="str">
            <v>M</v>
          </cell>
          <cell r="C1896">
            <v>2856.3799999999901</v>
          </cell>
        </row>
        <row r="1897">
          <cell r="A1897">
            <v>53</v>
          </cell>
          <cell r="B1897" t="str">
            <v>F</v>
          </cell>
          <cell r="C1897">
            <v>2456.64</v>
          </cell>
        </row>
        <row r="1898">
          <cell r="A1898">
            <v>91</v>
          </cell>
          <cell r="B1898" t="str">
            <v>M</v>
          </cell>
          <cell r="C1898">
            <v>3648.07</v>
          </cell>
        </row>
        <row r="1899">
          <cell r="A1899">
            <v>102</v>
          </cell>
          <cell r="B1899" t="str">
            <v>F</v>
          </cell>
          <cell r="C1899">
            <v>3813.69</v>
          </cell>
        </row>
        <row r="1900">
          <cell r="A1900">
            <v>141</v>
          </cell>
          <cell r="B1900" t="str">
            <v>F</v>
          </cell>
          <cell r="C1900">
            <v>2888.96</v>
          </cell>
        </row>
        <row r="1901">
          <cell r="A1901">
            <v>11</v>
          </cell>
          <cell r="B1901" t="str">
            <v>F</v>
          </cell>
          <cell r="C1901">
            <v>2990.45999999999</v>
          </cell>
        </row>
        <row r="1902">
          <cell r="A1902">
            <v>46</v>
          </cell>
          <cell r="B1902" t="str">
            <v>F</v>
          </cell>
          <cell r="C1902">
            <v>3510.3699999999899</v>
          </cell>
        </row>
        <row r="1903">
          <cell r="A1903">
            <v>52</v>
          </cell>
          <cell r="B1903" t="str">
            <v>M</v>
          </cell>
          <cell r="C1903">
            <v>3124.69</v>
          </cell>
        </row>
        <row r="1904">
          <cell r="A1904">
            <v>77</v>
          </cell>
          <cell r="B1904" t="str">
            <v>M</v>
          </cell>
          <cell r="C1904">
            <v>2285.7599999999902</v>
          </cell>
        </row>
        <row r="1905">
          <cell r="A1905">
            <v>160</v>
          </cell>
          <cell r="B1905" t="str">
            <v>F</v>
          </cell>
          <cell r="C1905">
            <v>2700.9699999999898</v>
          </cell>
        </row>
        <row r="1906">
          <cell r="A1906">
            <v>128</v>
          </cell>
          <cell r="B1906" t="str">
            <v>M</v>
          </cell>
          <cell r="C1906">
            <v>2183.25</v>
          </cell>
        </row>
        <row r="1907">
          <cell r="A1907">
            <v>67</v>
          </cell>
          <cell r="B1907" t="str">
            <v>M</v>
          </cell>
          <cell r="C1907">
            <v>2962.03</v>
          </cell>
        </row>
        <row r="1908">
          <cell r="A1908">
            <v>96</v>
          </cell>
          <cell r="B1908" t="str">
            <v>F</v>
          </cell>
          <cell r="C1908">
            <v>2070.72999999999</v>
          </cell>
        </row>
        <row r="1909">
          <cell r="A1909">
            <v>152</v>
          </cell>
          <cell r="B1909" t="str">
            <v>F</v>
          </cell>
          <cell r="C1909">
            <v>3049.8199999999902</v>
          </cell>
        </row>
        <row r="1910">
          <cell r="A1910">
            <v>19</v>
          </cell>
          <cell r="B1910" t="str">
            <v>M</v>
          </cell>
          <cell r="C1910">
            <v>1747.4299999999901</v>
          </cell>
        </row>
        <row r="1911">
          <cell r="A1911">
            <v>110</v>
          </cell>
          <cell r="B1911" t="str">
            <v>M</v>
          </cell>
          <cell r="C1911">
            <v>2404.04</v>
          </cell>
        </row>
        <row r="1912">
          <cell r="A1912">
            <v>46</v>
          </cell>
          <cell r="B1912" t="str">
            <v>F</v>
          </cell>
          <cell r="C1912">
            <v>3510.3699999999899</v>
          </cell>
        </row>
        <row r="1913">
          <cell r="A1913">
            <v>61</v>
          </cell>
          <cell r="B1913" t="str">
            <v>F</v>
          </cell>
          <cell r="C1913">
            <v>2928.83</v>
          </cell>
        </row>
        <row r="1914">
          <cell r="A1914">
            <v>11</v>
          </cell>
          <cell r="B1914" t="str">
            <v>F</v>
          </cell>
          <cell r="C1914">
            <v>2990.45999999999</v>
          </cell>
        </row>
        <row r="1915">
          <cell r="A1915">
            <v>127</v>
          </cell>
          <cell r="B1915" t="str">
            <v>M</v>
          </cell>
          <cell r="C1915">
            <v>2404.2599999999902</v>
          </cell>
        </row>
        <row r="1916">
          <cell r="A1916">
            <v>81</v>
          </cell>
          <cell r="B1916" t="str">
            <v>M</v>
          </cell>
          <cell r="C1916">
            <v>2735.3999999999901</v>
          </cell>
        </row>
        <row r="1917">
          <cell r="A1917">
            <v>96</v>
          </cell>
          <cell r="B1917" t="str">
            <v>F</v>
          </cell>
          <cell r="C1917">
            <v>2070.72999999999</v>
          </cell>
        </row>
        <row r="1918">
          <cell r="A1918">
            <v>177</v>
          </cell>
          <cell r="B1918" t="str">
            <v>F</v>
          </cell>
          <cell r="C1918">
            <v>2497.4499999999898</v>
          </cell>
        </row>
        <row r="1919">
          <cell r="A1919">
            <v>39</v>
          </cell>
          <cell r="B1919" t="str">
            <v>M</v>
          </cell>
          <cell r="C1919">
            <v>3322.9899999999898</v>
          </cell>
        </row>
        <row r="1920">
          <cell r="A1920">
            <v>89</v>
          </cell>
          <cell r="B1920" t="str">
            <v>F</v>
          </cell>
          <cell r="C1920">
            <v>3800.56</v>
          </cell>
        </row>
        <row r="1921">
          <cell r="A1921">
            <v>76</v>
          </cell>
          <cell r="B1921" t="str">
            <v>F</v>
          </cell>
          <cell r="C1921">
            <v>2110.5</v>
          </cell>
        </row>
        <row r="1922">
          <cell r="A1922">
            <v>65</v>
          </cell>
          <cell r="B1922" t="str">
            <v>F</v>
          </cell>
          <cell r="C1922">
            <v>2807.0899999999901</v>
          </cell>
        </row>
        <row r="1923">
          <cell r="A1923">
            <v>176</v>
          </cell>
          <cell r="B1923" t="str">
            <v>F</v>
          </cell>
          <cell r="C1923">
            <v>2225.54</v>
          </cell>
        </row>
        <row r="1924">
          <cell r="A1924">
            <v>102</v>
          </cell>
          <cell r="B1924" t="str">
            <v>F</v>
          </cell>
          <cell r="C1924">
            <v>3813.69</v>
          </cell>
        </row>
        <row r="1925">
          <cell r="A1925">
            <v>152</v>
          </cell>
          <cell r="B1925" t="str">
            <v>F</v>
          </cell>
          <cell r="C1925">
            <v>3049.8199999999902</v>
          </cell>
        </row>
        <row r="1926">
          <cell r="A1926">
            <v>160</v>
          </cell>
          <cell r="B1926" t="str">
            <v>F</v>
          </cell>
          <cell r="C1926">
            <v>2700.9699999999898</v>
          </cell>
        </row>
        <row r="1927">
          <cell r="A1927">
            <v>103</v>
          </cell>
          <cell r="B1927" t="str">
            <v>M</v>
          </cell>
          <cell r="C1927">
            <v>2155.51999999999</v>
          </cell>
        </row>
        <row r="1928">
          <cell r="A1928">
            <v>89</v>
          </cell>
          <cell r="B1928" t="str">
            <v>F</v>
          </cell>
          <cell r="C1928">
            <v>3800.56</v>
          </cell>
        </row>
        <row r="1929">
          <cell r="A1929">
            <v>94</v>
          </cell>
          <cell r="B1929" t="str">
            <v>M</v>
          </cell>
          <cell r="C1929">
            <v>2209.74999999999</v>
          </cell>
        </row>
        <row r="1930">
          <cell r="A1930">
            <v>178</v>
          </cell>
          <cell r="B1930" t="str">
            <v>M</v>
          </cell>
          <cell r="C1930">
            <v>2320.21</v>
          </cell>
        </row>
        <row r="1931">
          <cell r="A1931">
            <v>69</v>
          </cell>
          <cell r="B1931" t="str">
            <v>M</v>
          </cell>
          <cell r="C1931">
            <v>3308.45999999999</v>
          </cell>
        </row>
        <row r="1932">
          <cell r="A1932">
            <v>135</v>
          </cell>
          <cell r="B1932" t="str">
            <v>F</v>
          </cell>
          <cell r="C1932">
            <v>2277.89</v>
          </cell>
        </row>
        <row r="1933">
          <cell r="A1933">
            <v>131</v>
          </cell>
          <cell r="B1933" t="str">
            <v>M</v>
          </cell>
          <cell r="C1933">
            <v>2850.7</v>
          </cell>
        </row>
        <row r="1934">
          <cell r="A1934">
            <v>191</v>
          </cell>
          <cell r="B1934" t="str">
            <v>F</v>
          </cell>
          <cell r="C1934">
            <v>2873.94</v>
          </cell>
        </row>
        <row r="1935">
          <cell r="A1935">
            <v>192</v>
          </cell>
          <cell r="B1935" t="str">
            <v>M</v>
          </cell>
          <cell r="C1935">
            <v>2044.01999999999</v>
          </cell>
        </row>
        <row r="1936">
          <cell r="A1936">
            <v>158</v>
          </cell>
          <cell r="B1936" t="str">
            <v>M</v>
          </cell>
          <cell r="C1936">
            <v>3177.49</v>
          </cell>
        </row>
        <row r="1937">
          <cell r="A1937">
            <v>9</v>
          </cell>
          <cell r="B1937" t="str">
            <v>M</v>
          </cell>
          <cell r="C1937">
            <v>2771.7</v>
          </cell>
        </row>
        <row r="1938">
          <cell r="A1938">
            <v>163</v>
          </cell>
          <cell r="B1938" t="str">
            <v>F</v>
          </cell>
          <cell r="C1938">
            <v>1789.1199999999899</v>
          </cell>
        </row>
        <row r="1939">
          <cell r="A1939">
            <v>92</v>
          </cell>
          <cell r="B1939" t="str">
            <v>F</v>
          </cell>
          <cell r="C1939">
            <v>2439.3200000000002</v>
          </cell>
        </row>
        <row r="1940">
          <cell r="A1940">
            <v>153</v>
          </cell>
          <cell r="B1940" t="str">
            <v>M</v>
          </cell>
          <cell r="C1940">
            <v>2648.3899999999899</v>
          </cell>
        </row>
        <row r="1941">
          <cell r="A1941">
            <v>198</v>
          </cell>
          <cell r="B1941" t="str">
            <v>M</v>
          </cell>
          <cell r="C1941">
            <v>2726.7799999999902</v>
          </cell>
        </row>
        <row r="1942">
          <cell r="A1942">
            <v>131</v>
          </cell>
          <cell r="B1942" t="str">
            <v>M</v>
          </cell>
          <cell r="C1942">
            <v>2850.7</v>
          </cell>
        </row>
        <row r="1943">
          <cell r="A1943">
            <v>53</v>
          </cell>
          <cell r="B1943" t="str">
            <v>F</v>
          </cell>
          <cell r="C1943">
            <v>2456.64</v>
          </cell>
        </row>
        <row r="1944">
          <cell r="A1944">
            <v>98</v>
          </cell>
          <cell r="B1944" t="str">
            <v>F</v>
          </cell>
          <cell r="C1944">
            <v>2096.2599999999902</v>
          </cell>
        </row>
        <row r="1945">
          <cell r="A1945">
            <v>94</v>
          </cell>
          <cell r="B1945" t="str">
            <v>M</v>
          </cell>
          <cell r="C1945">
            <v>2209.74999999999</v>
          </cell>
        </row>
        <row r="1946">
          <cell r="A1946">
            <v>94</v>
          </cell>
          <cell r="B1946" t="str">
            <v>M</v>
          </cell>
          <cell r="C1946">
            <v>2209.74999999999</v>
          </cell>
        </row>
        <row r="1947">
          <cell r="A1947">
            <v>67</v>
          </cell>
          <cell r="B1947" t="str">
            <v>M</v>
          </cell>
          <cell r="C1947">
            <v>2962.03</v>
          </cell>
        </row>
        <row r="1948">
          <cell r="A1948">
            <v>164</v>
          </cell>
          <cell r="B1948" t="str">
            <v>M</v>
          </cell>
          <cell r="C1948">
            <v>3193.3999999999901</v>
          </cell>
        </row>
        <row r="1949">
          <cell r="A1949">
            <v>66</v>
          </cell>
          <cell r="B1949" t="str">
            <v>M</v>
          </cell>
          <cell r="C1949">
            <v>1590.12</v>
          </cell>
        </row>
        <row r="1950">
          <cell r="A1950">
            <v>2</v>
          </cell>
          <cell r="B1950" t="str">
            <v>F</v>
          </cell>
          <cell r="C1950">
            <v>3017.95</v>
          </cell>
        </row>
        <row r="1951">
          <cell r="A1951">
            <v>185</v>
          </cell>
          <cell r="B1951" t="str">
            <v>M</v>
          </cell>
          <cell r="C1951">
            <v>2395.81</v>
          </cell>
        </row>
        <row r="1952">
          <cell r="A1952">
            <v>76</v>
          </cell>
          <cell r="B1952" t="str">
            <v>F</v>
          </cell>
          <cell r="C1952">
            <v>2110.5</v>
          </cell>
        </row>
        <row r="1953">
          <cell r="A1953">
            <v>92</v>
          </cell>
          <cell r="B1953" t="str">
            <v>F</v>
          </cell>
          <cell r="C1953">
            <v>2439.3200000000002</v>
          </cell>
        </row>
        <row r="1954">
          <cell r="A1954">
            <v>81</v>
          </cell>
          <cell r="B1954" t="str">
            <v>M</v>
          </cell>
          <cell r="C1954">
            <v>2735.3999999999901</v>
          </cell>
        </row>
        <row r="1955">
          <cell r="A1955">
            <v>84</v>
          </cell>
          <cell r="B1955" t="str">
            <v>F</v>
          </cell>
          <cell r="C1955">
            <v>1766.1699999999901</v>
          </cell>
        </row>
        <row r="1956">
          <cell r="A1956">
            <v>183</v>
          </cell>
          <cell r="B1956" t="str">
            <v>M</v>
          </cell>
          <cell r="C1956">
            <v>2236.1199999999899</v>
          </cell>
        </row>
        <row r="1957">
          <cell r="A1957">
            <v>118</v>
          </cell>
          <cell r="B1957" t="str">
            <v>M</v>
          </cell>
          <cell r="C1957">
            <v>3299.74</v>
          </cell>
        </row>
        <row r="1958">
          <cell r="A1958">
            <v>199</v>
          </cell>
          <cell r="B1958" t="str">
            <v>M</v>
          </cell>
          <cell r="C1958">
            <v>2795.3799999999901</v>
          </cell>
        </row>
        <row r="1959">
          <cell r="A1959">
            <v>186</v>
          </cell>
          <cell r="B1959" t="str">
            <v>F</v>
          </cell>
          <cell r="C1959">
            <v>2509.77</v>
          </cell>
        </row>
        <row r="1960">
          <cell r="A1960">
            <v>8</v>
          </cell>
          <cell r="B1960" t="str">
            <v>F</v>
          </cell>
          <cell r="C1960">
            <v>1768.5999999999899</v>
          </cell>
        </row>
        <row r="1961">
          <cell r="A1961">
            <v>12</v>
          </cell>
          <cell r="B1961" t="str">
            <v>M</v>
          </cell>
          <cell r="C1961">
            <v>2031.76</v>
          </cell>
        </row>
        <row r="1962">
          <cell r="A1962">
            <v>90</v>
          </cell>
          <cell r="B1962" t="str">
            <v>F</v>
          </cell>
          <cell r="C1962">
            <v>3210.29</v>
          </cell>
        </row>
        <row r="1963">
          <cell r="A1963">
            <v>2</v>
          </cell>
          <cell r="B1963" t="str">
            <v>F</v>
          </cell>
          <cell r="C1963">
            <v>3017.95</v>
          </cell>
        </row>
        <row r="1964">
          <cell r="A1964">
            <v>115</v>
          </cell>
          <cell r="B1964" t="str">
            <v>M</v>
          </cell>
          <cell r="C1964">
            <v>2760.23</v>
          </cell>
        </row>
        <row r="1965">
          <cell r="A1965">
            <v>164</v>
          </cell>
          <cell r="B1965" t="str">
            <v>M</v>
          </cell>
          <cell r="C1965">
            <v>3193.3999999999901</v>
          </cell>
        </row>
        <row r="1966">
          <cell r="A1966">
            <v>17</v>
          </cell>
          <cell r="B1966" t="str">
            <v>F</v>
          </cell>
          <cell r="C1966">
            <v>2546.1799999999998</v>
          </cell>
        </row>
        <row r="1967">
          <cell r="A1967">
            <v>40</v>
          </cell>
          <cell r="B1967" t="str">
            <v>F</v>
          </cell>
          <cell r="C1967">
            <v>2330.2599999999902</v>
          </cell>
        </row>
        <row r="1968">
          <cell r="A1968">
            <v>65</v>
          </cell>
          <cell r="B1968" t="str">
            <v>F</v>
          </cell>
          <cell r="C1968">
            <v>2807.0899999999901</v>
          </cell>
        </row>
        <row r="1969">
          <cell r="A1969">
            <v>83</v>
          </cell>
          <cell r="B1969" t="str">
            <v>M</v>
          </cell>
          <cell r="C1969">
            <v>2399.3200000000002</v>
          </cell>
        </row>
        <row r="1970">
          <cell r="A1970">
            <v>64</v>
          </cell>
          <cell r="B1970" t="str">
            <v>F</v>
          </cell>
          <cell r="C1970">
            <v>2702.72999999999</v>
          </cell>
        </row>
        <row r="1971">
          <cell r="A1971">
            <v>15</v>
          </cell>
          <cell r="B1971" t="str">
            <v>F</v>
          </cell>
          <cell r="C1971">
            <v>1793.51999999999</v>
          </cell>
        </row>
        <row r="1972">
          <cell r="A1972">
            <v>190</v>
          </cell>
          <cell r="B1972" t="str">
            <v>F</v>
          </cell>
          <cell r="C1972">
            <v>3084.26999999999</v>
          </cell>
        </row>
        <row r="1973">
          <cell r="A1973">
            <v>38</v>
          </cell>
          <cell r="B1973" t="str">
            <v>F</v>
          </cell>
          <cell r="C1973">
            <v>2634.7399999999898</v>
          </cell>
        </row>
        <row r="1974">
          <cell r="A1974">
            <v>8</v>
          </cell>
          <cell r="B1974" t="str">
            <v>F</v>
          </cell>
          <cell r="C1974">
            <v>1768.5999999999899</v>
          </cell>
        </row>
        <row r="1975">
          <cell r="A1975">
            <v>162</v>
          </cell>
          <cell r="B1975" t="str">
            <v>M</v>
          </cell>
          <cell r="C1975">
            <v>2190.64</v>
          </cell>
        </row>
        <row r="1976">
          <cell r="A1976">
            <v>35</v>
          </cell>
          <cell r="B1976" t="str">
            <v>M</v>
          </cell>
          <cell r="C1976">
            <v>3303.7</v>
          </cell>
        </row>
        <row r="1977">
          <cell r="A1977">
            <v>135</v>
          </cell>
          <cell r="B1977" t="str">
            <v>F</v>
          </cell>
          <cell r="C1977">
            <v>2277.89</v>
          </cell>
        </row>
        <row r="1978">
          <cell r="A1978">
            <v>152</v>
          </cell>
          <cell r="B1978" t="str">
            <v>F</v>
          </cell>
          <cell r="C1978">
            <v>3049.8199999999902</v>
          </cell>
        </row>
        <row r="1979">
          <cell r="A1979">
            <v>58</v>
          </cell>
          <cell r="B1979" t="str">
            <v>F</v>
          </cell>
          <cell r="C1979">
            <v>2980.8799999999901</v>
          </cell>
        </row>
        <row r="1980">
          <cell r="A1980">
            <v>29</v>
          </cell>
          <cell r="B1980" t="str">
            <v>F</v>
          </cell>
          <cell r="C1980">
            <v>3063.5699999999902</v>
          </cell>
        </row>
        <row r="1981">
          <cell r="A1981">
            <v>8</v>
          </cell>
          <cell r="B1981" t="str">
            <v>F</v>
          </cell>
          <cell r="C1981">
            <v>1768.5999999999899</v>
          </cell>
        </row>
        <row r="1982">
          <cell r="A1982">
            <v>113</v>
          </cell>
          <cell r="B1982" t="str">
            <v>F</v>
          </cell>
          <cell r="C1982">
            <v>2622.93</v>
          </cell>
        </row>
        <row r="1983">
          <cell r="A1983">
            <v>90</v>
          </cell>
          <cell r="B1983" t="str">
            <v>F</v>
          </cell>
          <cell r="C1983">
            <v>3210.29</v>
          </cell>
        </row>
        <row r="1984">
          <cell r="A1984">
            <v>61</v>
          </cell>
          <cell r="B1984" t="str">
            <v>F</v>
          </cell>
          <cell r="C1984">
            <v>2928.83</v>
          </cell>
        </row>
        <row r="1985">
          <cell r="A1985">
            <v>142</v>
          </cell>
          <cell r="B1985" t="str">
            <v>F</v>
          </cell>
          <cell r="C1985">
            <v>2866.51</v>
          </cell>
        </row>
        <row r="1986">
          <cell r="A1986">
            <v>134</v>
          </cell>
          <cell r="B1986" t="str">
            <v>F</v>
          </cell>
          <cell r="C1986">
            <v>3404.45999999999</v>
          </cell>
        </row>
        <row r="1987">
          <cell r="A1987">
            <v>163</v>
          </cell>
          <cell r="B1987" t="str">
            <v>F</v>
          </cell>
          <cell r="C1987">
            <v>1789.1199999999899</v>
          </cell>
        </row>
        <row r="1988">
          <cell r="A1988">
            <v>172</v>
          </cell>
          <cell r="B1988" t="str">
            <v>M</v>
          </cell>
          <cell r="C1988">
            <v>2363.5100000000002</v>
          </cell>
        </row>
        <row r="1989">
          <cell r="A1989">
            <v>17</v>
          </cell>
          <cell r="B1989" t="str">
            <v>F</v>
          </cell>
          <cell r="C1989">
            <v>2546.1799999999998</v>
          </cell>
        </row>
        <row r="1990">
          <cell r="A1990">
            <v>101</v>
          </cell>
          <cell r="B1990" t="str">
            <v>M</v>
          </cell>
          <cell r="C1990">
            <v>2561.19</v>
          </cell>
        </row>
        <row r="1991">
          <cell r="A1991">
            <v>101</v>
          </cell>
          <cell r="B1991" t="str">
            <v>M</v>
          </cell>
          <cell r="C1991">
            <v>2561.19</v>
          </cell>
        </row>
        <row r="1992">
          <cell r="A1992">
            <v>168</v>
          </cell>
          <cell r="B1992" t="str">
            <v>F</v>
          </cell>
          <cell r="C1992">
            <v>2785.79</v>
          </cell>
        </row>
        <row r="1993">
          <cell r="A1993">
            <v>156</v>
          </cell>
          <cell r="B1993" t="str">
            <v>M</v>
          </cell>
          <cell r="C1993">
            <v>2314.1499999999901</v>
          </cell>
        </row>
        <row r="1994">
          <cell r="A1994">
            <v>2</v>
          </cell>
          <cell r="B1994" t="str">
            <v>F</v>
          </cell>
          <cell r="C1994">
            <v>3017.95</v>
          </cell>
        </row>
        <row r="1995">
          <cell r="A1995">
            <v>85</v>
          </cell>
          <cell r="B1995" t="str">
            <v>F</v>
          </cell>
          <cell r="C1995">
            <v>1652.82</v>
          </cell>
        </row>
        <row r="1996">
          <cell r="A1996">
            <v>114</v>
          </cell>
          <cell r="B1996" t="str">
            <v>M</v>
          </cell>
          <cell r="C1996">
            <v>2891.3199999999902</v>
          </cell>
        </row>
        <row r="1997">
          <cell r="A1997">
            <v>140</v>
          </cell>
          <cell r="B1997" t="str">
            <v>F</v>
          </cell>
          <cell r="C1997">
            <v>1907.5999999999899</v>
          </cell>
        </row>
        <row r="1998">
          <cell r="A1998">
            <v>24</v>
          </cell>
          <cell r="B1998" t="str">
            <v>F</v>
          </cell>
          <cell r="C1998">
            <v>2885.92</v>
          </cell>
        </row>
        <row r="1999">
          <cell r="A1999">
            <v>19</v>
          </cell>
          <cell r="B1999" t="str">
            <v>M</v>
          </cell>
          <cell r="C1999">
            <v>1747.4299999999901</v>
          </cell>
        </row>
        <row r="2000">
          <cell r="A2000">
            <v>176</v>
          </cell>
          <cell r="B2000" t="str">
            <v>F</v>
          </cell>
          <cell r="C2000">
            <v>2225.54</v>
          </cell>
        </row>
        <row r="2001">
          <cell r="A2001">
            <v>89</v>
          </cell>
          <cell r="B2001" t="str">
            <v>F</v>
          </cell>
          <cell r="C2001">
            <v>3800.56</v>
          </cell>
        </row>
        <row r="2002">
          <cell r="A2002">
            <v>19</v>
          </cell>
          <cell r="B2002" t="str">
            <v>M</v>
          </cell>
          <cell r="C2002">
            <v>1747.4299999999901</v>
          </cell>
        </row>
        <row r="2003">
          <cell r="A2003">
            <v>17</v>
          </cell>
          <cell r="B2003" t="str">
            <v>F</v>
          </cell>
          <cell r="C2003">
            <v>2546.1799999999998</v>
          </cell>
        </row>
        <row r="2004">
          <cell r="A2004">
            <v>194</v>
          </cell>
          <cell r="B2004" t="str">
            <v>F</v>
          </cell>
          <cell r="C2004">
            <v>2486.1999999999898</v>
          </cell>
        </row>
        <row r="2005">
          <cell r="A2005">
            <v>17</v>
          </cell>
          <cell r="B2005" t="str">
            <v>F</v>
          </cell>
          <cell r="C2005">
            <v>2546.1799999999998</v>
          </cell>
        </row>
        <row r="2006">
          <cell r="A2006">
            <v>142</v>
          </cell>
          <cell r="B2006" t="str">
            <v>F</v>
          </cell>
          <cell r="C2006">
            <v>2866.51</v>
          </cell>
        </row>
        <row r="2007">
          <cell r="A2007">
            <v>78</v>
          </cell>
          <cell r="B2007" t="str">
            <v>M</v>
          </cell>
          <cell r="C2007">
            <v>3396.95</v>
          </cell>
        </row>
        <row r="2008">
          <cell r="A2008">
            <v>46</v>
          </cell>
          <cell r="B2008" t="str">
            <v>F</v>
          </cell>
          <cell r="C2008">
            <v>3510.3699999999899</v>
          </cell>
        </row>
        <row r="2009">
          <cell r="A2009">
            <v>18</v>
          </cell>
          <cell r="B2009" t="str">
            <v>F</v>
          </cell>
          <cell r="C2009">
            <v>3225.02</v>
          </cell>
        </row>
        <row r="2010">
          <cell r="A2010">
            <v>159</v>
          </cell>
          <cell r="B2010" t="str">
            <v>M</v>
          </cell>
          <cell r="C2010">
            <v>1764.94</v>
          </cell>
        </row>
        <row r="2011">
          <cell r="A2011">
            <v>194</v>
          </cell>
          <cell r="B2011" t="str">
            <v>F</v>
          </cell>
          <cell r="C2011">
            <v>2486.1999999999898</v>
          </cell>
        </row>
        <row r="2012">
          <cell r="A2012">
            <v>147</v>
          </cell>
          <cell r="B2012" t="str">
            <v>M</v>
          </cell>
          <cell r="C2012">
            <v>3101.0099999999902</v>
          </cell>
        </row>
        <row r="2013">
          <cell r="A2013">
            <v>169</v>
          </cell>
          <cell r="B2013" t="str">
            <v>M</v>
          </cell>
          <cell r="C2013">
            <v>2720.42</v>
          </cell>
        </row>
        <row r="2014">
          <cell r="A2014">
            <v>16</v>
          </cell>
          <cell r="B2014" t="str">
            <v>F</v>
          </cell>
          <cell r="C2014">
            <v>3561.98</v>
          </cell>
        </row>
        <row r="2015">
          <cell r="A2015">
            <v>31</v>
          </cell>
          <cell r="B2015" t="str">
            <v>F</v>
          </cell>
          <cell r="C2015">
            <v>3095.33</v>
          </cell>
        </row>
        <row r="2016">
          <cell r="A2016">
            <v>19</v>
          </cell>
          <cell r="B2016" t="str">
            <v>M</v>
          </cell>
          <cell r="C2016">
            <v>1747.4299999999901</v>
          </cell>
        </row>
        <row r="2017">
          <cell r="A2017">
            <v>33</v>
          </cell>
          <cell r="B2017" t="str">
            <v>F</v>
          </cell>
          <cell r="C2017">
            <v>2041.21999999999</v>
          </cell>
        </row>
        <row r="2018">
          <cell r="A2018">
            <v>100</v>
          </cell>
          <cell r="B2018" t="str">
            <v>M</v>
          </cell>
          <cell r="C2018">
            <v>3062.92</v>
          </cell>
        </row>
        <row r="2019">
          <cell r="A2019">
            <v>102</v>
          </cell>
          <cell r="B2019" t="str">
            <v>F</v>
          </cell>
          <cell r="C2019">
            <v>3813.69</v>
          </cell>
        </row>
        <row r="2020">
          <cell r="A2020">
            <v>190</v>
          </cell>
          <cell r="B2020" t="str">
            <v>F</v>
          </cell>
          <cell r="C2020">
            <v>3084.26999999999</v>
          </cell>
        </row>
        <row r="2021">
          <cell r="A2021">
            <v>138</v>
          </cell>
          <cell r="B2021" t="str">
            <v>F</v>
          </cell>
          <cell r="C2021">
            <v>2949.71</v>
          </cell>
        </row>
        <row r="2022">
          <cell r="A2022">
            <v>69</v>
          </cell>
          <cell r="B2022" t="str">
            <v>M</v>
          </cell>
          <cell r="C2022">
            <v>3308.45999999999</v>
          </cell>
        </row>
        <row r="2023">
          <cell r="A2023">
            <v>184</v>
          </cell>
          <cell r="B2023" t="str">
            <v>F</v>
          </cell>
          <cell r="C2023">
            <v>2442.0100000000002</v>
          </cell>
        </row>
        <row r="2024">
          <cell r="A2024">
            <v>135</v>
          </cell>
          <cell r="B2024" t="str">
            <v>F</v>
          </cell>
          <cell r="C2024">
            <v>2277.89</v>
          </cell>
        </row>
        <row r="2025">
          <cell r="A2025">
            <v>138</v>
          </cell>
          <cell r="B2025" t="str">
            <v>F</v>
          </cell>
          <cell r="C2025">
            <v>2949.71</v>
          </cell>
        </row>
        <row r="2026">
          <cell r="A2026">
            <v>122</v>
          </cell>
          <cell r="B2026" t="str">
            <v>F</v>
          </cell>
          <cell r="C2026">
            <v>2615.06</v>
          </cell>
        </row>
        <row r="2027">
          <cell r="A2027">
            <v>188</v>
          </cell>
          <cell r="B2027" t="str">
            <v>F</v>
          </cell>
          <cell r="C2027">
            <v>2797.5499999999902</v>
          </cell>
        </row>
        <row r="2028">
          <cell r="A2028">
            <v>80</v>
          </cell>
          <cell r="B2028" t="str">
            <v>F</v>
          </cell>
          <cell r="C2028">
            <v>3459.09</v>
          </cell>
        </row>
        <row r="2029">
          <cell r="A2029">
            <v>77</v>
          </cell>
          <cell r="B2029" t="str">
            <v>M</v>
          </cell>
          <cell r="C2029">
            <v>2285.7599999999902</v>
          </cell>
        </row>
        <row r="2030">
          <cell r="A2030">
            <v>96</v>
          </cell>
          <cell r="B2030" t="str">
            <v>F</v>
          </cell>
          <cell r="C2030">
            <v>2070.72999999999</v>
          </cell>
        </row>
        <row r="2031">
          <cell r="A2031">
            <v>164</v>
          </cell>
          <cell r="B2031" t="str">
            <v>M</v>
          </cell>
          <cell r="C2031">
            <v>3193.3999999999901</v>
          </cell>
        </row>
        <row r="2032">
          <cell r="A2032">
            <v>82</v>
          </cell>
          <cell r="B2032" t="str">
            <v>M</v>
          </cell>
          <cell r="C2032">
            <v>2714.75</v>
          </cell>
        </row>
        <row r="2033">
          <cell r="A2033">
            <v>14</v>
          </cell>
          <cell r="B2033" t="str">
            <v>M</v>
          </cell>
          <cell r="C2033">
            <v>2710.45999999999</v>
          </cell>
        </row>
        <row r="2034">
          <cell r="A2034">
            <v>177</v>
          </cell>
          <cell r="B2034" t="str">
            <v>F</v>
          </cell>
          <cell r="C2034">
            <v>2497.4499999999898</v>
          </cell>
        </row>
        <row r="2035">
          <cell r="A2035">
            <v>199</v>
          </cell>
          <cell r="B2035" t="str">
            <v>M</v>
          </cell>
          <cell r="C2035">
            <v>2795.3799999999901</v>
          </cell>
        </row>
        <row r="2036">
          <cell r="A2036">
            <v>48</v>
          </cell>
          <cell r="B2036" t="str">
            <v>M</v>
          </cell>
          <cell r="C2036">
            <v>2563.6099999999901</v>
          </cell>
        </row>
        <row r="2037">
          <cell r="A2037">
            <v>49</v>
          </cell>
          <cell r="B2037" t="str">
            <v>M</v>
          </cell>
          <cell r="C2037">
            <v>2693.59</v>
          </cell>
        </row>
        <row r="2038">
          <cell r="A2038">
            <v>37</v>
          </cell>
          <cell r="B2038" t="str">
            <v>M</v>
          </cell>
          <cell r="C2038">
            <v>4418.24</v>
          </cell>
        </row>
        <row r="2039">
          <cell r="A2039">
            <v>131</v>
          </cell>
          <cell r="B2039" t="str">
            <v>M</v>
          </cell>
          <cell r="C2039">
            <v>2850.7</v>
          </cell>
        </row>
        <row r="2040">
          <cell r="A2040">
            <v>39</v>
          </cell>
          <cell r="B2040" t="str">
            <v>M</v>
          </cell>
          <cell r="C2040">
            <v>3322.9899999999898</v>
          </cell>
        </row>
        <row r="2041">
          <cell r="A2041">
            <v>137</v>
          </cell>
          <cell r="B2041" t="str">
            <v>M</v>
          </cell>
          <cell r="C2041">
            <v>3001.57</v>
          </cell>
        </row>
        <row r="2042">
          <cell r="A2042">
            <v>71</v>
          </cell>
          <cell r="B2042" t="str">
            <v>M</v>
          </cell>
          <cell r="C2042">
            <v>3426.6699999999901</v>
          </cell>
        </row>
        <row r="2043">
          <cell r="A2043">
            <v>17</v>
          </cell>
          <cell r="B2043" t="str">
            <v>F</v>
          </cell>
          <cell r="C2043">
            <v>2546.1799999999998</v>
          </cell>
        </row>
        <row r="2044">
          <cell r="A2044">
            <v>164</v>
          </cell>
          <cell r="B2044" t="str">
            <v>M</v>
          </cell>
          <cell r="C2044">
            <v>3193.3999999999901</v>
          </cell>
        </row>
        <row r="2045">
          <cell r="A2045">
            <v>148</v>
          </cell>
          <cell r="B2045" t="str">
            <v>M</v>
          </cell>
          <cell r="C2045">
            <v>2738.99</v>
          </cell>
        </row>
        <row r="2046">
          <cell r="A2046">
            <v>107</v>
          </cell>
          <cell r="B2046" t="str">
            <v>M</v>
          </cell>
          <cell r="C2046">
            <v>3859.93</v>
          </cell>
        </row>
        <row r="2047">
          <cell r="A2047">
            <v>39</v>
          </cell>
          <cell r="B2047" t="str">
            <v>M</v>
          </cell>
          <cell r="C2047">
            <v>3322.9899999999898</v>
          </cell>
        </row>
        <row r="2048">
          <cell r="A2048">
            <v>20</v>
          </cell>
          <cell r="B2048" t="str">
            <v>F</v>
          </cell>
          <cell r="C2048">
            <v>3080.13</v>
          </cell>
        </row>
        <row r="2049">
          <cell r="A2049">
            <v>188</v>
          </cell>
          <cell r="B2049" t="str">
            <v>F</v>
          </cell>
          <cell r="C2049">
            <v>2797.5499999999902</v>
          </cell>
        </row>
        <row r="2050">
          <cell r="A2050">
            <v>97</v>
          </cell>
          <cell r="B2050" t="str">
            <v>M</v>
          </cell>
          <cell r="C2050">
            <v>2931.14</v>
          </cell>
        </row>
        <row r="2051">
          <cell r="A2051">
            <v>47</v>
          </cell>
          <cell r="B2051" t="str">
            <v>F</v>
          </cell>
          <cell r="C2051">
            <v>1836.15</v>
          </cell>
        </row>
        <row r="2052">
          <cell r="A2052">
            <v>53</v>
          </cell>
          <cell r="B2052" t="str">
            <v>F</v>
          </cell>
          <cell r="C2052">
            <v>2456.64</v>
          </cell>
        </row>
        <row r="2053">
          <cell r="A2053">
            <v>80</v>
          </cell>
          <cell r="B2053" t="str">
            <v>F</v>
          </cell>
          <cell r="C2053">
            <v>3459.09</v>
          </cell>
        </row>
        <row r="2054">
          <cell r="A2054">
            <v>190</v>
          </cell>
          <cell r="B2054" t="str">
            <v>F</v>
          </cell>
          <cell r="C2054">
            <v>3084.26999999999</v>
          </cell>
        </row>
        <row r="2055">
          <cell r="A2055">
            <v>21</v>
          </cell>
          <cell r="B2055" t="str">
            <v>M</v>
          </cell>
          <cell r="C2055">
            <v>2891.08</v>
          </cell>
        </row>
        <row r="2056">
          <cell r="A2056">
            <v>129</v>
          </cell>
          <cell r="B2056" t="str">
            <v>F</v>
          </cell>
          <cell r="C2056">
            <v>3981.5799999999899</v>
          </cell>
        </row>
        <row r="2057">
          <cell r="A2057">
            <v>156</v>
          </cell>
          <cell r="B2057" t="str">
            <v>M</v>
          </cell>
          <cell r="C2057">
            <v>2314.1499999999901</v>
          </cell>
        </row>
        <row r="2058">
          <cell r="A2058">
            <v>118</v>
          </cell>
          <cell r="B2058" t="str">
            <v>M</v>
          </cell>
          <cell r="C2058">
            <v>3299.74</v>
          </cell>
        </row>
        <row r="2059">
          <cell r="A2059">
            <v>32</v>
          </cell>
          <cell r="B2059" t="str">
            <v>M</v>
          </cell>
          <cell r="C2059">
            <v>3062.03999999999</v>
          </cell>
        </row>
        <row r="2060">
          <cell r="A2060">
            <v>145</v>
          </cell>
          <cell r="B2060" t="str">
            <v>F</v>
          </cell>
          <cell r="C2060">
            <v>2073.5499999999902</v>
          </cell>
        </row>
        <row r="2061">
          <cell r="A2061">
            <v>190</v>
          </cell>
          <cell r="B2061" t="str">
            <v>F</v>
          </cell>
          <cell r="C2061">
            <v>3084.26999999999</v>
          </cell>
        </row>
        <row r="2062">
          <cell r="A2062">
            <v>71</v>
          </cell>
          <cell r="B2062" t="str">
            <v>M</v>
          </cell>
          <cell r="C2062">
            <v>3426.6699999999901</v>
          </cell>
        </row>
        <row r="2063">
          <cell r="A2063">
            <v>47</v>
          </cell>
          <cell r="B2063" t="str">
            <v>F</v>
          </cell>
          <cell r="C2063">
            <v>1836.15</v>
          </cell>
        </row>
        <row r="2064">
          <cell r="A2064">
            <v>115</v>
          </cell>
          <cell r="B2064" t="str">
            <v>M</v>
          </cell>
          <cell r="C2064">
            <v>2760.23</v>
          </cell>
        </row>
        <row r="2065">
          <cell r="A2065">
            <v>94</v>
          </cell>
          <cell r="B2065" t="str">
            <v>M</v>
          </cell>
          <cell r="C2065">
            <v>2209.74999999999</v>
          </cell>
        </row>
        <row r="2066">
          <cell r="A2066">
            <v>141</v>
          </cell>
          <cell r="B2066" t="str">
            <v>F</v>
          </cell>
          <cell r="C2066">
            <v>2888.96</v>
          </cell>
        </row>
        <row r="2067">
          <cell r="A2067">
            <v>179</v>
          </cell>
          <cell r="B2067" t="str">
            <v>M</v>
          </cell>
          <cell r="C2067">
            <v>2800.08</v>
          </cell>
        </row>
        <row r="2068">
          <cell r="A2068">
            <v>1</v>
          </cell>
          <cell r="B2068" t="str">
            <v>M</v>
          </cell>
          <cell r="C2068">
            <v>3773.92</v>
          </cell>
        </row>
        <row r="2069">
          <cell r="A2069">
            <v>75</v>
          </cell>
          <cell r="B2069" t="str">
            <v>F</v>
          </cell>
          <cell r="C2069">
            <v>2350.7999999999902</v>
          </cell>
        </row>
        <row r="2070">
          <cell r="A2070">
            <v>81</v>
          </cell>
          <cell r="B2070" t="str">
            <v>M</v>
          </cell>
          <cell r="C2070">
            <v>2735.3999999999901</v>
          </cell>
        </row>
        <row r="2071">
          <cell r="A2071">
            <v>51</v>
          </cell>
          <cell r="B2071" t="str">
            <v>M</v>
          </cell>
          <cell r="C2071">
            <v>3918.9199999999901</v>
          </cell>
        </row>
        <row r="2072">
          <cell r="A2072">
            <v>2</v>
          </cell>
          <cell r="B2072" t="str">
            <v>F</v>
          </cell>
          <cell r="C2072">
            <v>3017.95</v>
          </cell>
        </row>
        <row r="2073">
          <cell r="A2073">
            <v>174</v>
          </cell>
          <cell r="B2073" t="str">
            <v>F</v>
          </cell>
          <cell r="C2073">
            <v>3536.94</v>
          </cell>
        </row>
        <row r="2074">
          <cell r="A2074">
            <v>164</v>
          </cell>
          <cell r="B2074" t="str">
            <v>M</v>
          </cell>
          <cell r="C2074">
            <v>3193.3999999999901</v>
          </cell>
        </row>
        <row r="2075">
          <cell r="A2075">
            <v>197</v>
          </cell>
          <cell r="B2075" t="str">
            <v>F</v>
          </cell>
          <cell r="C2075">
            <v>1744.83</v>
          </cell>
        </row>
        <row r="2076">
          <cell r="A2076">
            <v>60</v>
          </cell>
          <cell r="B2076" t="str">
            <v>M</v>
          </cell>
          <cell r="C2076">
            <v>1042.27</v>
          </cell>
        </row>
        <row r="2077">
          <cell r="A2077">
            <v>78</v>
          </cell>
          <cell r="B2077" t="str">
            <v>M</v>
          </cell>
          <cell r="C2077">
            <v>3396.95</v>
          </cell>
        </row>
        <row r="2078">
          <cell r="A2078">
            <v>72</v>
          </cell>
          <cell r="B2078" t="str">
            <v>F</v>
          </cell>
          <cell r="C2078">
            <v>2365.24999999999</v>
          </cell>
        </row>
        <row r="2079">
          <cell r="A2079">
            <v>36</v>
          </cell>
          <cell r="B2079" t="str">
            <v>F</v>
          </cell>
          <cell r="C2079">
            <v>2310.81</v>
          </cell>
        </row>
        <row r="2080">
          <cell r="A2080">
            <v>38</v>
          </cell>
          <cell r="B2080" t="str">
            <v>F</v>
          </cell>
          <cell r="C2080">
            <v>2634.7399999999898</v>
          </cell>
        </row>
        <row r="2081">
          <cell r="A2081">
            <v>178</v>
          </cell>
          <cell r="B2081" t="str">
            <v>M</v>
          </cell>
          <cell r="C2081">
            <v>2320.21</v>
          </cell>
        </row>
        <row r="2082">
          <cell r="A2082">
            <v>195</v>
          </cell>
          <cell r="B2082" t="str">
            <v>M</v>
          </cell>
          <cell r="C2082">
            <v>2592.77</v>
          </cell>
        </row>
        <row r="2083">
          <cell r="A2083">
            <v>70</v>
          </cell>
          <cell r="B2083" t="str">
            <v>M</v>
          </cell>
          <cell r="C2083">
            <v>2946.5599999999899</v>
          </cell>
        </row>
        <row r="2084">
          <cell r="A2084">
            <v>24</v>
          </cell>
          <cell r="B2084" t="str">
            <v>F</v>
          </cell>
          <cell r="C2084">
            <v>2885.92</v>
          </cell>
        </row>
        <row r="2085">
          <cell r="A2085">
            <v>122</v>
          </cell>
          <cell r="B2085" t="str">
            <v>F</v>
          </cell>
          <cell r="C2085">
            <v>2615.06</v>
          </cell>
        </row>
        <row r="2086">
          <cell r="A2086">
            <v>162</v>
          </cell>
          <cell r="B2086" t="str">
            <v>M</v>
          </cell>
          <cell r="C2086">
            <v>2190.64</v>
          </cell>
        </row>
        <row r="2087">
          <cell r="A2087">
            <v>129</v>
          </cell>
          <cell r="B2087" t="str">
            <v>F</v>
          </cell>
          <cell r="C2087">
            <v>3981.5799999999899</v>
          </cell>
        </row>
        <row r="2088">
          <cell r="A2088">
            <v>169</v>
          </cell>
          <cell r="B2088" t="str">
            <v>M</v>
          </cell>
          <cell r="C2088">
            <v>2720.42</v>
          </cell>
        </row>
        <row r="2089">
          <cell r="A2089">
            <v>137</v>
          </cell>
          <cell r="B2089" t="str">
            <v>M</v>
          </cell>
          <cell r="C2089">
            <v>3001.57</v>
          </cell>
        </row>
        <row r="2090">
          <cell r="A2090">
            <v>14</v>
          </cell>
          <cell r="B2090" t="str">
            <v>M</v>
          </cell>
          <cell r="C2090">
            <v>2710.45999999999</v>
          </cell>
        </row>
        <row r="2091">
          <cell r="A2091">
            <v>70</v>
          </cell>
          <cell r="B2091" t="str">
            <v>M</v>
          </cell>
          <cell r="C2091">
            <v>2946.5599999999899</v>
          </cell>
        </row>
        <row r="2092">
          <cell r="A2092">
            <v>32</v>
          </cell>
          <cell r="B2092" t="str">
            <v>M</v>
          </cell>
          <cell r="C2092">
            <v>3062.03999999999</v>
          </cell>
        </row>
        <row r="2093">
          <cell r="A2093">
            <v>164</v>
          </cell>
          <cell r="B2093" t="str">
            <v>M</v>
          </cell>
          <cell r="C2093">
            <v>3193.3999999999901</v>
          </cell>
        </row>
        <row r="2094">
          <cell r="A2094">
            <v>161</v>
          </cell>
          <cell r="B2094" t="str">
            <v>M</v>
          </cell>
          <cell r="C2094">
            <v>2630.04</v>
          </cell>
        </row>
        <row r="2095">
          <cell r="A2095">
            <v>43</v>
          </cell>
          <cell r="B2095" t="str">
            <v>F</v>
          </cell>
          <cell r="C2095">
            <v>2667.38</v>
          </cell>
        </row>
        <row r="2096">
          <cell r="A2096">
            <v>79</v>
          </cell>
          <cell r="B2096" t="str">
            <v>M</v>
          </cell>
          <cell r="C2096">
            <v>3197.95999999999</v>
          </cell>
        </row>
        <row r="2097">
          <cell r="A2097">
            <v>152</v>
          </cell>
          <cell r="B2097" t="str">
            <v>F</v>
          </cell>
          <cell r="C2097">
            <v>3049.8199999999902</v>
          </cell>
        </row>
        <row r="2098">
          <cell r="A2098">
            <v>113</v>
          </cell>
          <cell r="B2098" t="str">
            <v>F</v>
          </cell>
          <cell r="C2098">
            <v>2622.93</v>
          </cell>
        </row>
        <row r="2099">
          <cell r="A2099">
            <v>1</v>
          </cell>
          <cell r="B2099" t="str">
            <v>M</v>
          </cell>
          <cell r="C2099">
            <v>3773.92</v>
          </cell>
        </row>
        <row r="2100">
          <cell r="A2100">
            <v>96</v>
          </cell>
          <cell r="B2100" t="str">
            <v>F</v>
          </cell>
          <cell r="C2100">
            <v>2070.72999999999</v>
          </cell>
        </row>
        <row r="2101">
          <cell r="A2101">
            <v>55</v>
          </cell>
          <cell r="B2101" t="str">
            <v>M</v>
          </cell>
          <cell r="C2101">
            <v>2500.6099999999901</v>
          </cell>
        </row>
        <row r="2102">
          <cell r="A2102">
            <v>57</v>
          </cell>
          <cell r="B2102" t="str">
            <v>M</v>
          </cell>
          <cell r="C2102">
            <v>2802.5999999999899</v>
          </cell>
        </row>
        <row r="2103">
          <cell r="A2103">
            <v>29</v>
          </cell>
          <cell r="B2103" t="str">
            <v>F</v>
          </cell>
          <cell r="C2103">
            <v>3063.5699999999902</v>
          </cell>
        </row>
        <row r="2104">
          <cell r="A2104">
            <v>89</v>
          </cell>
          <cell r="B2104" t="str">
            <v>F</v>
          </cell>
          <cell r="C2104">
            <v>3800.56</v>
          </cell>
        </row>
        <row r="2105">
          <cell r="A2105">
            <v>120</v>
          </cell>
          <cell r="B2105" t="str">
            <v>F</v>
          </cell>
          <cell r="C2105">
            <v>2565.61</v>
          </cell>
        </row>
        <row r="2106">
          <cell r="A2106">
            <v>105</v>
          </cell>
          <cell r="B2106" t="str">
            <v>F</v>
          </cell>
          <cell r="C2106">
            <v>1868.73</v>
          </cell>
        </row>
        <row r="2107">
          <cell r="A2107">
            <v>77</v>
          </cell>
          <cell r="B2107" t="str">
            <v>M</v>
          </cell>
          <cell r="C2107">
            <v>2285.7599999999902</v>
          </cell>
        </row>
        <row r="2108">
          <cell r="A2108">
            <v>192</v>
          </cell>
          <cell r="B2108" t="str">
            <v>M</v>
          </cell>
          <cell r="C2108">
            <v>2044.01999999999</v>
          </cell>
        </row>
        <row r="2109">
          <cell r="A2109">
            <v>51</v>
          </cell>
          <cell r="B2109" t="str">
            <v>M</v>
          </cell>
          <cell r="C2109">
            <v>3918.9199999999901</v>
          </cell>
        </row>
        <row r="2110">
          <cell r="A2110">
            <v>51</v>
          </cell>
          <cell r="B2110" t="str">
            <v>M</v>
          </cell>
          <cell r="C2110">
            <v>3918.9199999999901</v>
          </cell>
        </row>
        <row r="2111">
          <cell r="A2111">
            <v>71</v>
          </cell>
          <cell r="B2111" t="str">
            <v>M</v>
          </cell>
          <cell r="C2111">
            <v>3426.6699999999901</v>
          </cell>
        </row>
        <row r="2112">
          <cell r="A2112">
            <v>180</v>
          </cell>
          <cell r="B2112" t="str">
            <v>M</v>
          </cell>
          <cell r="C2112">
            <v>2710.77</v>
          </cell>
        </row>
        <row r="2113">
          <cell r="A2113">
            <v>40</v>
          </cell>
          <cell r="B2113" t="str">
            <v>F</v>
          </cell>
          <cell r="C2113">
            <v>2330.2599999999902</v>
          </cell>
        </row>
        <row r="2114">
          <cell r="A2114">
            <v>60</v>
          </cell>
          <cell r="B2114" t="str">
            <v>M</v>
          </cell>
          <cell r="C2114">
            <v>1042.27</v>
          </cell>
        </row>
        <row r="2115">
          <cell r="A2115">
            <v>99</v>
          </cell>
          <cell r="B2115" t="str">
            <v>M</v>
          </cell>
          <cell r="C2115">
            <v>2845.08</v>
          </cell>
        </row>
        <row r="2116">
          <cell r="A2116">
            <v>104</v>
          </cell>
          <cell r="B2116" t="str">
            <v>F</v>
          </cell>
          <cell r="C2116">
            <v>3273.06</v>
          </cell>
        </row>
        <row r="2117">
          <cell r="A2117">
            <v>171</v>
          </cell>
          <cell r="B2117" t="str">
            <v>F</v>
          </cell>
          <cell r="C2117">
            <v>3485.06</v>
          </cell>
        </row>
        <row r="2118">
          <cell r="A2118">
            <v>95</v>
          </cell>
          <cell r="B2118" t="str">
            <v>F</v>
          </cell>
          <cell r="C2118">
            <v>2380.98</v>
          </cell>
        </row>
        <row r="2119">
          <cell r="A2119">
            <v>171</v>
          </cell>
          <cell r="B2119" t="str">
            <v>F</v>
          </cell>
          <cell r="C2119">
            <v>3485.06</v>
          </cell>
        </row>
        <row r="2120">
          <cell r="A2120">
            <v>1</v>
          </cell>
          <cell r="B2120" t="str">
            <v>M</v>
          </cell>
          <cell r="C2120">
            <v>3773.92</v>
          </cell>
        </row>
        <row r="2121">
          <cell r="A2121">
            <v>16</v>
          </cell>
          <cell r="B2121" t="str">
            <v>F</v>
          </cell>
          <cell r="C2121">
            <v>3561.98</v>
          </cell>
        </row>
        <row r="2122">
          <cell r="A2122">
            <v>97</v>
          </cell>
          <cell r="B2122" t="str">
            <v>M</v>
          </cell>
          <cell r="C2122">
            <v>2931.14</v>
          </cell>
        </row>
        <row r="2123">
          <cell r="A2123">
            <v>175</v>
          </cell>
          <cell r="B2123" t="str">
            <v>F</v>
          </cell>
          <cell r="C2123">
            <v>2284.36</v>
          </cell>
        </row>
        <row r="2124">
          <cell r="A2124">
            <v>152</v>
          </cell>
          <cell r="B2124" t="str">
            <v>F</v>
          </cell>
          <cell r="C2124">
            <v>3049.8199999999902</v>
          </cell>
        </row>
        <row r="2125">
          <cell r="A2125">
            <v>143</v>
          </cell>
          <cell r="B2125" t="str">
            <v>M</v>
          </cell>
          <cell r="C2125">
            <v>2571.33</v>
          </cell>
        </row>
        <row r="2126">
          <cell r="A2126">
            <v>79</v>
          </cell>
          <cell r="B2126" t="str">
            <v>M</v>
          </cell>
          <cell r="C2126">
            <v>3197.95999999999</v>
          </cell>
        </row>
        <row r="2127">
          <cell r="A2127">
            <v>132</v>
          </cell>
          <cell r="B2127" t="str">
            <v>M</v>
          </cell>
          <cell r="C2127">
            <v>3104.14</v>
          </cell>
        </row>
        <row r="2128">
          <cell r="A2128">
            <v>107</v>
          </cell>
          <cell r="B2128" t="str">
            <v>M</v>
          </cell>
          <cell r="C2128">
            <v>3859.93</v>
          </cell>
        </row>
        <row r="2129">
          <cell r="A2129">
            <v>123</v>
          </cell>
          <cell r="B2129" t="str">
            <v>F</v>
          </cell>
          <cell r="C2129">
            <v>2813.95</v>
          </cell>
        </row>
        <row r="2130">
          <cell r="A2130">
            <v>58</v>
          </cell>
          <cell r="B2130" t="str">
            <v>F</v>
          </cell>
          <cell r="C2130">
            <v>2980.8799999999901</v>
          </cell>
        </row>
        <row r="2131">
          <cell r="A2131">
            <v>86</v>
          </cell>
          <cell r="B2131" t="str">
            <v>M</v>
          </cell>
          <cell r="C2131">
            <v>3622.22</v>
          </cell>
        </row>
        <row r="2132">
          <cell r="A2132">
            <v>37</v>
          </cell>
          <cell r="B2132" t="str">
            <v>M</v>
          </cell>
          <cell r="C2132">
            <v>4418.24</v>
          </cell>
        </row>
        <row r="2133">
          <cell r="A2133">
            <v>199</v>
          </cell>
          <cell r="B2133" t="str">
            <v>M</v>
          </cell>
          <cell r="C2133">
            <v>2795.3799999999901</v>
          </cell>
        </row>
        <row r="2134">
          <cell r="A2134">
            <v>199</v>
          </cell>
          <cell r="B2134" t="str">
            <v>M</v>
          </cell>
          <cell r="C2134">
            <v>2795.3799999999901</v>
          </cell>
        </row>
        <row r="2135">
          <cell r="A2135">
            <v>106</v>
          </cell>
          <cell r="B2135" t="str">
            <v>M</v>
          </cell>
          <cell r="C2135">
            <v>2859.99999999999</v>
          </cell>
        </row>
        <row r="2136">
          <cell r="A2136">
            <v>112</v>
          </cell>
          <cell r="B2136" t="str">
            <v>F</v>
          </cell>
          <cell r="C2136">
            <v>2059.8399999999901</v>
          </cell>
        </row>
        <row r="2137">
          <cell r="A2137">
            <v>134</v>
          </cell>
          <cell r="B2137" t="str">
            <v>F</v>
          </cell>
          <cell r="C2137">
            <v>3404.45999999999</v>
          </cell>
        </row>
        <row r="2138">
          <cell r="A2138">
            <v>47</v>
          </cell>
          <cell r="B2138" t="str">
            <v>F</v>
          </cell>
          <cell r="C2138">
            <v>1836.15</v>
          </cell>
        </row>
        <row r="2139">
          <cell r="A2139">
            <v>13</v>
          </cell>
          <cell r="B2139" t="str">
            <v>M</v>
          </cell>
          <cell r="C2139">
            <v>2749.72999999999</v>
          </cell>
        </row>
        <row r="2140">
          <cell r="A2140">
            <v>104</v>
          </cell>
          <cell r="B2140" t="str">
            <v>F</v>
          </cell>
          <cell r="C2140">
            <v>3273.06</v>
          </cell>
        </row>
        <row r="2141">
          <cell r="A2141">
            <v>43</v>
          </cell>
          <cell r="B2141" t="str">
            <v>F</v>
          </cell>
          <cell r="C2141">
            <v>2667.38</v>
          </cell>
        </row>
        <row r="2142">
          <cell r="A2142">
            <v>108</v>
          </cell>
          <cell r="B2142" t="str">
            <v>F</v>
          </cell>
          <cell r="C2142">
            <v>3114.84</v>
          </cell>
        </row>
        <row r="2143">
          <cell r="A2143">
            <v>12</v>
          </cell>
          <cell r="B2143" t="str">
            <v>M</v>
          </cell>
          <cell r="C2143">
            <v>2031.76</v>
          </cell>
        </row>
        <row r="2144">
          <cell r="A2144">
            <v>17</v>
          </cell>
          <cell r="B2144" t="str">
            <v>F</v>
          </cell>
          <cell r="C2144">
            <v>2546.1799999999998</v>
          </cell>
        </row>
        <row r="2145">
          <cell r="A2145">
            <v>122</v>
          </cell>
          <cell r="B2145" t="str">
            <v>F</v>
          </cell>
          <cell r="C2145">
            <v>2615.06</v>
          </cell>
        </row>
        <row r="2146">
          <cell r="A2146">
            <v>72</v>
          </cell>
          <cell r="B2146" t="str">
            <v>F</v>
          </cell>
          <cell r="C2146">
            <v>2365.24999999999</v>
          </cell>
        </row>
        <row r="2147">
          <cell r="A2147">
            <v>128</v>
          </cell>
          <cell r="B2147" t="str">
            <v>M</v>
          </cell>
          <cell r="C2147">
            <v>2183.25</v>
          </cell>
        </row>
        <row r="2148">
          <cell r="A2148">
            <v>113</v>
          </cell>
          <cell r="B2148" t="str">
            <v>F</v>
          </cell>
          <cell r="C2148">
            <v>2622.93</v>
          </cell>
        </row>
        <row r="2149">
          <cell r="A2149">
            <v>89</v>
          </cell>
          <cell r="B2149" t="str">
            <v>F</v>
          </cell>
          <cell r="C2149">
            <v>3800.56</v>
          </cell>
        </row>
        <row r="2150">
          <cell r="A2150">
            <v>194</v>
          </cell>
          <cell r="B2150" t="str">
            <v>F</v>
          </cell>
          <cell r="C2150">
            <v>2486.1999999999898</v>
          </cell>
        </row>
        <row r="2151">
          <cell r="A2151">
            <v>132</v>
          </cell>
          <cell r="B2151" t="str">
            <v>M</v>
          </cell>
          <cell r="C2151">
            <v>3104.14</v>
          </cell>
        </row>
        <row r="2152">
          <cell r="A2152">
            <v>20</v>
          </cell>
          <cell r="B2152" t="str">
            <v>F</v>
          </cell>
          <cell r="C2152">
            <v>3080.13</v>
          </cell>
        </row>
        <row r="2153">
          <cell r="A2153">
            <v>48</v>
          </cell>
          <cell r="B2153" t="str">
            <v>M</v>
          </cell>
          <cell r="C2153">
            <v>2563.6099999999901</v>
          </cell>
        </row>
        <row r="2154">
          <cell r="A2154">
            <v>40</v>
          </cell>
          <cell r="B2154" t="str">
            <v>F</v>
          </cell>
          <cell r="C2154">
            <v>2330.2599999999902</v>
          </cell>
        </row>
        <row r="2155">
          <cell r="A2155">
            <v>37</v>
          </cell>
          <cell r="B2155" t="str">
            <v>M</v>
          </cell>
          <cell r="C2155">
            <v>4418.24</v>
          </cell>
        </row>
        <row r="2156">
          <cell r="A2156">
            <v>45</v>
          </cell>
          <cell r="B2156" t="str">
            <v>M</v>
          </cell>
          <cell r="C2156">
            <v>3423.77</v>
          </cell>
        </row>
        <row r="2157">
          <cell r="A2157">
            <v>117</v>
          </cell>
          <cell r="B2157" t="str">
            <v>F</v>
          </cell>
          <cell r="C2157">
            <v>2634.1899999999901</v>
          </cell>
        </row>
        <row r="2158">
          <cell r="A2158">
            <v>76</v>
          </cell>
          <cell r="B2158" t="str">
            <v>F</v>
          </cell>
          <cell r="C2158">
            <v>2110.5</v>
          </cell>
        </row>
        <row r="2159">
          <cell r="A2159">
            <v>17</v>
          </cell>
          <cell r="B2159" t="str">
            <v>F</v>
          </cell>
          <cell r="C2159">
            <v>2546.1799999999998</v>
          </cell>
        </row>
        <row r="2160">
          <cell r="A2160">
            <v>193</v>
          </cell>
          <cell r="B2160" t="str">
            <v>M</v>
          </cell>
          <cell r="C2160">
            <v>2547.62</v>
          </cell>
        </row>
        <row r="2161">
          <cell r="A2161">
            <v>192</v>
          </cell>
          <cell r="B2161" t="str">
            <v>M</v>
          </cell>
          <cell r="C2161">
            <v>2044.01999999999</v>
          </cell>
        </row>
        <row r="2162">
          <cell r="A2162">
            <v>101</v>
          </cell>
          <cell r="B2162" t="str">
            <v>M</v>
          </cell>
          <cell r="C2162">
            <v>2561.19</v>
          </cell>
        </row>
        <row r="2163">
          <cell r="A2163">
            <v>44</v>
          </cell>
          <cell r="B2163" t="str">
            <v>F</v>
          </cell>
          <cell r="C2163">
            <v>2003.3999999999901</v>
          </cell>
        </row>
        <row r="2164">
          <cell r="A2164">
            <v>106</v>
          </cell>
          <cell r="B2164" t="str">
            <v>M</v>
          </cell>
          <cell r="C2164">
            <v>2859.99999999999</v>
          </cell>
        </row>
        <row r="2165">
          <cell r="A2165">
            <v>10</v>
          </cell>
          <cell r="B2165" t="str">
            <v>M</v>
          </cell>
          <cell r="C2165">
            <v>1183</v>
          </cell>
        </row>
        <row r="2166">
          <cell r="A2166">
            <v>90</v>
          </cell>
          <cell r="B2166" t="str">
            <v>F</v>
          </cell>
          <cell r="C2166">
            <v>3210.29</v>
          </cell>
        </row>
        <row r="2167">
          <cell r="A2167">
            <v>92</v>
          </cell>
          <cell r="B2167" t="str">
            <v>F</v>
          </cell>
          <cell r="C2167">
            <v>2439.3200000000002</v>
          </cell>
        </row>
        <row r="2168">
          <cell r="A2168">
            <v>138</v>
          </cell>
          <cell r="B2168" t="str">
            <v>F</v>
          </cell>
          <cell r="C2168">
            <v>2949.71</v>
          </cell>
        </row>
        <row r="2169">
          <cell r="A2169">
            <v>82</v>
          </cell>
          <cell r="B2169" t="str">
            <v>M</v>
          </cell>
          <cell r="C2169">
            <v>2714.75</v>
          </cell>
        </row>
        <row r="2170">
          <cell r="A2170">
            <v>139</v>
          </cell>
          <cell r="B2170" t="str">
            <v>F</v>
          </cell>
          <cell r="C2170">
            <v>1577.97</v>
          </cell>
        </row>
        <row r="2171">
          <cell r="A2171">
            <v>16</v>
          </cell>
          <cell r="B2171" t="str">
            <v>F</v>
          </cell>
          <cell r="C2171">
            <v>3561.98</v>
          </cell>
        </row>
        <row r="2172">
          <cell r="A2172">
            <v>2</v>
          </cell>
          <cell r="B2172" t="str">
            <v>F</v>
          </cell>
          <cell r="C2172">
            <v>3017.95</v>
          </cell>
        </row>
        <row r="2173">
          <cell r="A2173">
            <v>62</v>
          </cell>
          <cell r="B2173" t="str">
            <v>F</v>
          </cell>
          <cell r="C2173">
            <v>2151.78999999999</v>
          </cell>
        </row>
        <row r="2174">
          <cell r="A2174">
            <v>113</v>
          </cell>
          <cell r="B2174" t="str">
            <v>F</v>
          </cell>
          <cell r="C2174">
            <v>2622.93</v>
          </cell>
        </row>
        <row r="2175">
          <cell r="A2175">
            <v>93</v>
          </cell>
          <cell r="B2175" t="str">
            <v>M</v>
          </cell>
          <cell r="C2175">
            <v>2470.89</v>
          </cell>
        </row>
        <row r="2176">
          <cell r="A2176">
            <v>133</v>
          </cell>
          <cell r="B2176" t="str">
            <v>F</v>
          </cell>
          <cell r="C2176">
            <v>2821.9199999999901</v>
          </cell>
        </row>
        <row r="2177">
          <cell r="A2177">
            <v>65</v>
          </cell>
          <cell r="B2177" t="str">
            <v>F</v>
          </cell>
          <cell r="C2177">
            <v>2807.0899999999901</v>
          </cell>
        </row>
        <row r="2178">
          <cell r="A2178">
            <v>15</v>
          </cell>
          <cell r="B2178" t="str">
            <v>F</v>
          </cell>
          <cell r="C2178">
            <v>1793.51999999999</v>
          </cell>
        </row>
        <row r="2179">
          <cell r="A2179">
            <v>108</v>
          </cell>
          <cell r="B2179" t="str">
            <v>F</v>
          </cell>
          <cell r="C2179">
            <v>3114.84</v>
          </cell>
        </row>
        <row r="2180">
          <cell r="A2180">
            <v>15</v>
          </cell>
          <cell r="B2180" t="str">
            <v>F</v>
          </cell>
          <cell r="C2180">
            <v>1793.51999999999</v>
          </cell>
        </row>
        <row r="2181">
          <cell r="A2181">
            <v>143</v>
          </cell>
          <cell r="B2181" t="str">
            <v>M</v>
          </cell>
          <cell r="C2181">
            <v>2571.33</v>
          </cell>
        </row>
        <row r="2182">
          <cell r="A2182">
            <v>41</v>
          </cell>
          <cell r="B2182" t="str">
            <v>M</v>
          </cell>
          <cell r="C2182">
            <v>3191.8999999999901</v>
          </cell>
        </row>
        <row r="2183">
          <cell r="A2183">
            <v>5</v>
          </cell>
          <cell r="B2183" t="str">
            <v>F</v>
          </cell>
          <cell r="C2183">
            <v>2727.48</v>
          </cell>
        </row>
        <row r="2184">
          <cell r="A2184">
            <v>181</v>
          </cell>
          <cell r="B2184" t="str">
            <v>M</v>
          </cell>
          <cell r="C2184">
            <v>2605.3199999999902</v>
          </cell>
        </row>
        <row r="2185">
          <cell r="A2185">
            <v>180</v>
          </cell>
          <cell r="B2185" t="str">
            <v>M</v>
          </cell>
          <cell r="C2185">
            <v>2710.77</v>
          </cell>
        </row>
        <row r="2186">
          <cell r="A2186">
            <v>44</v>
          </cell>
          <cell r="B2186" t="str">
            <v>F</v>
          </cell>
          <cell r="C2186">
            <v>2003.3999999999901</v>
          </cell>
        </row>
        <row r="2187">
          <cell r="A2187">
            <v>80</v>
          </cell>
          <cell r="B2187" t="str">
            <v>F</v>
          </cell>
          <cell r="C2187">
            <v>3459.09</v>
          </cell>
        </row>
        <row r="2188">
          <cell r="A2188">
            <v>28</v>
          </cell>
          <cell r="B2188" t="str">
            <v>F</v>
          </cell>
          <cell r="C2188">
            <v>1731.43</v>
          </cell>
        </row>
        <row r="2189">
          <cell r="A2189">
            <v>135</v>
          </cell>
          <cell r="B2189" t="str">
            <v>F</v>
          </cell>
          <cell r="C2189">
            <v>2277.89</v>
          </cell>
        </row>
        <row r="2190">
          <cell r="A2190">
            <v>41</v>
          </cell>
          <cell r="B2190" t="str">
            <v>M</v>
          </cell>
          <cell r="C2190">
            <v>3191.8999999999901</v>
          </cell>
        </row>
        <row r="2191">
          <cell r="A2191">
            <v>37</v>
          </cell>
          <cell r="B2191" t="str">
            <v>M</v>
          </cell>
          <cell r="C2191">
            <v>4418.24</v>
          </cell>
        </row>
        <row r="2192">
          <cell r="A2192">
            <v>113</v>
          </cell>
          <cell r="B2192" t="str">
            <v>F</v>
          </cell>
          <cell r="C2192">
            <v>2622.93</v>
          </cell>
        </row>
        <row r="2193">
          <cell r="A2193">
            <v>23</v>
          </cell>
          <cell r="B2193" t="str">
            <v>F</v>
          </cell>
          <cell r="C2193">
            <v>2834.16</v>
          </cell>
        </row>
        <row r="2194">
          <cell r="A2194">
            <v>129</v>
          </cell>
          <cell r="B2194" t="str">
            <v>F</v>
          </cell>
          <cell r="C2194">
            <v>3981.5799999999899</v>
          </cell>
        </row>
        <row r="2195">
          <cell r="A2195">
            <v>144</v>
          </cell>
          <cell r="B2195" t="str">
            <v>M</v>
          </cell>
          <cell r="C2195">
            <v>2504.1999999999998</v>
          </cell>
        </row>
        <row r="2196">
          <cell r="A2196">
            <v>162</v>
          </cell>
          <cell r="B2196" t="str">
            <v>M</v>
          </cell>
          <cell r="C2196">
            <v>2190.64</v>
          </cell>
        </row>
        <row r="2197">
          <cell r="A2197">
            <v>179</v>
          </cell>
          <cell r="B2197" t="str">
            <v>M</v>
          </cell>
          <cell r="C2197">
            <v>2800.08</v>
          </cell>
        </row>
        <row r="2198">
          <cell r="A2198">
            <v>129</v>
          </cell>
          <cell r="B2198" t="str">
            <v>F</v>
          </cell>
          <cell r="C2198">
            <v>3981.5799999999899</v>
          </cell>
        </row>
        <row r="2199">
          <cell r="A2199">
            <v>96</v>
          </cell>
          <cell r="B2199" t="str">
            <v>F</v>
          </cell>
          <cell r="C2199">
            <v>2070.72999999999</v>
          </cell>
        </row>
        <row r="2200">
          <cell r="A2200">
            <v>42</v>
          </cell>
          <cell r="B2200" t="str">
            <v>M</v>
          </cell>
          <cell r="C2200">
            <v>2374.1399999999899</v>
          </cell>
        </row>
        <row r="2201">
          <cell r="A2201">
            <v>192</v>
          </cell>
          <cell r="B2201" t="str">
            <v>M</v>
          </cell>
          <cell r="C2201">
            <v>2044.01999999999</v>
          </cell>
        </row>
        <row r="2202">
          <cell r="A2202">
            <v>185</v>
          </cell>
          <cell r="B2202" t="str">
            <v>M</v>
          </cell>
          <cell r="C2202">
            <v>2395.81</v>
          </cell>
        </row>
        <row r="2203">
          <cell r="A2203">
            <v>70</v>
          </cell>
          <cell r="B2203" t="str">
            <v>M</v>
          </cell>
          <cell r="C2203">
            <v>2946.5599999999899</v>
          </cell>
        </row>
        <row r="2204">
          <cell r="A2204">
            <v>45</v>
          </cell>
          <cell r="B2204" t="str">
            <v>M</v>
          </cell>
          <cell r="C2204">
            <v>3423.77</v>
          </cell>
        </row>
        <row r="2205">
          <cell r="A2205">
            <v>25</v>
          </cell>
          <cell r="B2205" t="str">
            <v>M</v>
          </cell>
          <cell r="C2205">
            <v>1963.25</v>
          </cell>
        </row>
        <row r="2206">
          <cell r="A2206">
            <v>60</v>
          </cell>
          <cell r="B2206" t="str">
            <v>M</v>
          </cell>
          <cell r="C2206">
            <v>1042.27</v>
          </cell>
        </row>
        <row r="2207">
          <cell r="A2207">
            <v>148</v>
          </cell>
          <cell r="B2207" t="str">
            <v>M</v>
          </cell>
          <cell r="C2207">
            <v>2738.99</v>
          </cell>
        </row>
        <row r="2208">
          <cell r="A2208">
            <v>182</v>
          </cell>
          <cell r="B2208" t="str">
            <v>M</v>
          </cell>
          <cell r="C2208">
            <v>2271.7600000000002</v>
          </cell>
        </row>
        <row r="2209">
          <cell r="A2209">
            <v>118</v>
          </cell>
          <cell r="B2209" t="str">
            <v>M</v>
          </cell>
          <cell r="C2209">
            <v>3299.74</v>
          </cell>
        </row>
        <row r="2210">
          <cell r="A2210">
            <v>170</v>
          </cell>
          <cell r="B2210" t="str">
            <v>F</v>
          </cell>
          <cell r="C2210">
            <v>2340.7799999999902</v>
          </cell>
        </row>
        <row r="2211">
          <cell r="A2211">
            <v>164</v>
          </cell>
          <cell r="B2211" t="str">
            <v>M</v>
          </cell>
          <cell r="C2211">
            <v>3193.3999999999901</v>
          </cell>
        </row>
        <row r="2212">
          <cell r="A2212">
            <v>174</v>
          </cell>
          <cell r="B2212" t="str">
            <v>F</v>
          </cell>
          <cell r="C2212">
            <v>3536.94</v>
          </cell>
        </row>
        <row r="2213">
          <cell r="A2213">
            <v>92</v>
          </cell>
          <cell r="B2213" t="str">
            <v>F</v>
          </cell>
          <cell r="C2213">
            <v>2439.3200000000002</v>
          </cell>
        </row>
        <row r="2214">
          <cell r="A2214">
            <v>151</v>
          </cell>
          <cell r="B2214" t="str">
            <v>F</v>
          </cell>
          <cell r="C2214">
            <v>4000.7999999999902</v>
          </cell>
        </row>
        <row r="2215">
          <cell r="A2215">
            <v>64</v>
          </cell>
          <cell r="B2215" t="str">
            <v>F</v>
          </cell>
          <cell r="C2215">
            <v>2702.72999999999</v>
          </cell>
        </row>
        <row r="2216">
          <cell r="A2216">
            <v>45</v>
          </cell>
          <cell r="B2216" t="str">
            <v>M</v>
          </cell>
          <cell r="C2216">
            <v>3423.77</v>
          </cell>
        </row>
        <row r="2217">
          <cell r="A2217">
            <v>159</v>
          </cell>
          <cell r="B2217" t="str">
            <v>M</v>
          </cell>
          <cell r="C2217">
            <v>1764.94</v>
          </cell>
        </row>
        <row r="2218">
          <cell r="A2218">
            <v>107</v>
          </cell>
          <cell r="B2218" t="str">
            <v>M</v>
          </cell>
          <cell r="C2218">
            <v>3859.93</v>
          </cell>
        </row>
        <row r="2219">
          <cell r="A2219">
            <v>118</v>
          </cell>
          <cell r="B2219" t="str">
            <v>M</v>
          </cell>
          <cell r="C2219">
            <v>3299.74</v>
          </cell>
        </row>
        <row r="2220">
          <cell r="A2220">
            <v>81</v>
          </cell>
          <cell r="B2220" t="str">
            <v>M</v>
          </cell>
          <cell r="C2220">
            <v>2735.3999999999901</v>
          </cell>
        </row>
        <row r="2221">
          <cell r="A2221">
            <v>103</v>
          </cell>
          <cell r="B2221" t="str">
            <v>M</v>
          </cell>
          <cell r="C2221">
            <v>2155.51999999999</v>
          </cell>
        </row>
        <row r="2222">
          <cell r="A2222">
            <v>139</v>
          </cell>
          <cell r="B2222" t="str">
            <v>F</v>
          </cell>
          <cell r="C2222">
            <v>1577.97</v>
          </cell>
        </row>
        <row r="2223">
          <cell r="A2223">
            <v>194</v>
          </cell>
          <cell r="B2223" t="str">
            <v>F</v>
          </cell>
          <cell r="C2223">
            <v>2486.1999999999898</v>
          </cell>
        </row>
        <row r="2224">
          <cell r="A2224">
            <v>93</v>
          </cell>
          <cell r="B2224" t="str">
            <v>M</v>
          </cell>
          <cell r="C2224">
            <v>2470.89</v>
          </cell>
        </row>
        <row r="2225">
          <cell r="A2225">
            <v>79</v>
          </cell>
          <cell r="B2225" t="str">
            <v>M</v>
          </cell>
          <cell r="C2225">
            <v>3197.95999999999</v>
          </cell>
        </row>
        <row r="2226">
          <cell r="A2226">
            <v>113</v>
          </cell>
          <cell r="B2226" t="str">
            <v>F</v>
          </cell>
          <cell r="C2226">
            <v>2622.93</v>
          </cell>
        </row>
        <row r="2227">
          <cell r="A2227">
            <v>45</v>
          </cell>
          <cell r="B2227" t="str">
            <v>M</v>
          </cell>
          <cell r="C2227">
            <v>3423.77</v>
          </cell>
        </row>
        <row r="2228">
          <cell r="A2228">
            <v>168</v>
          </cell>
          <cell r="B2228" t="str">
            <v>F</v>
          </cell>
          <cell r="C2228">
            <v>2785.79</v>
          </cell>
        </row>
        <row r="2229">
          <cell r="A2229">
            <v>125</v>
          </cell>
          <cell r="B2229" t="str">
            <v>M</v>
          </cell>
          <cell r="C2229">
            <v>2689.59</v>
          </cell>
        </row>
        <row r="2230">
          <cell r="A2230">
            <v>141</v>
          </cell>
          <cell r="B2230" t="str">
            <v>F</v>
          </cell>
          <cell r="C2230">
            <v>2888.96</v>
          </cell>
        </row>
        <row r="2231">
          <cell r="A2231">
            <v>13</v>
          </cell>
          <cell r="B2231" t="str">
            <v>M</v>
          </cell>
          <cell r="C2231">
            <v>2749.72999999999</v>
          </cell>
        </row>
        <row r="2232">
          <cell r="A2232">
            <v>160</v>
          </cell>
          <cell r="B2232" t="str">
            <v>F</v>
          </cell>
          <cell r="C2232">
            <v>2700.9699999999898</v>
          </cell>
        </row>
        <row r="2233">
          <cell r="A2233">
            <v>196</v>
          </cell>
          <cell r="B2233" t="str">
            <v>M</v>
          </cell>
          <cell r="C2233">
            <v>2714.1099999999901</v>
          </cell>
        </row>
        <row r="2234">
          <cell r="A2234">
            <v>138</v>
          </cell>
          <cell r="B2234" t="str">
            <v>F</v>
          </cell>
          <cell r="C2234">
            <v>2949.71</v>
          </cell>
        </row>
        <row r="2235">
          <cell r="A2235">
            <v>12</v>
          </cell>
          <cell r="B2235" t="str">
            <v>M</v>
          </cell>
          <cell r="C2235">
            <v>2031.76</v>
          </cell>
        </row>
        <row r="2236">
          <cell r="A2236">
            <v>157</v>
          </cell>
          <cell r="B2236" t="str">
            <v>F</v>
          </cell>
          <cell r="C2236">
            <v>3052.95</v>
          </cell>
        </row>
        <row r="2237">
          <cell r="A2237">
            <v>69</v>
          </cell>
          <cell r="B2237" t="str">
            <v>M</v>
          </cell>
          <cell r="C2237">
            <v>3308.45999999999</v>
          </cell>
        </row>
        <row r="2238">
          <cell r="A2238">
            <v>144</v>
          </cell>
          <cell r="B2238" t="str">
            <v>M</v>
          </cell>
          <cell r="C2238">
            <v>2504.1999999999998</v>
          </cell>
        </row>
        <row r="2239">
          <cell r="A2239">
            <v>28</v>
          </cell>
          <cell r="B2239" t="str">
            <v>F</v>
          </cell>
          <cell r="C2239">
            <v>1731.43</v>
          </cell>
        </row>
        <row r="2240">
          <cell r="A2240">
            <v>183</v>
          </cell>
          <cell r="B2240" t="str">
            <v>M</v>
          </cell>
          <cell r="C2240">
            <v>2236.1199999999899</v>
          </cell>
        </row>
        <row r="2241">
          <cell r="A2241">
            <v>82</v>
          </cell>
          <cell r="B2241" t="str">
            <v>M</v>
          </cell>
          <cell r="C2241">
            <v>2714.75</v>
          </cell>
        </row>
        <row r="2242">
          <cell r="A2242">
            <v>44</v>
          </cell>
          <cell r="B2242" t="str">
            <v>F</v>
          </cell>
          <cell r="C2242">
            <v>2003.3999999999901</v>
          </cell>
        </row>
        <row r="2243">
          <cell r="A2243">
            <v>78</v>
          </cell>
          <cell r="B2243" t="str">
            <v>M</v>
          </cell>
          <cell r="C2243">
            <v>3396.95</v>
          </cell>
        </row>
        <row r="2244">
          <cell r="A2244">
            <v>176</v>
          </cell>
          <cell r="B2244" t="str">
            <v>F</v>
          </cell>
          <cell r="C2244">
            <v>2225.54</v>
          </cell>
        </row>
        <row r="2245">
          <cell r="A2245">
            <v>101</v>
          </cell>
          <cell r="B2245" t="str">
            <v>M</v>
          </cell>
          <cell r="C2245">
            <v>2561.19</v>
          </cell>
        </row>
        <row r="2246">
          <cell r="A2246">
            <v>183</v>
          </cell>
          <cell r="B2246" t="str">
            <v>M</v>
          </cell>
          <cell r="C2246">
            <v>2236.1199999999899</v>
          </cell>
        </row>
        <row r="2247">
          <cell r="A2247">
            <v>63</v>
          </cell>
          <cell r="B2247" t="str">
            <v>M</v>
          </cell>
          <cell r="C2247">
            <v>2982.45</v>
          </cell>
        </row>
        <row r="2248">
          <cell r="A2248">
            <v>64</v>
          </cell>
          <cell r="B2248" t="str">
            <v>F</v>
          </cell>
          <cell r="C2248">
            <v>2702.72999999999</v>
          </cell>
        </row>
        <row r="2249">
          <cell r="A2249">
            <v>19</v>
          </cell>
          <cell r="B2249" t="str">
            <v>M</v>
          </cell>
          <cell r="C2249">
            <v>1747.4299999999901</v>
          </cell>
        </row>
        <row r="2250">
          <cell r="A2250">
            <v>116</v>
          </cell>
          <cell r="B2250" t="str">
            <v>F</v>
          </cell>
          <cell r="C2250">
            <v>3700.99</v>
          </cell>
        </row>
        <row r="2251">
          <cell r="A2251">
            <v>143</v>
          </cell>
          <cell r="B2251" t="str">
            <v>M</v>
          </cell>
          <cell r="C2251">
            <v>2571.33</v>
          </cell>
        </row>
        <row r="2252">
          <cell r="A2252">
            <v>165</v>
          </cell>
          <cell r="B2252" t="str">
            <v>F</v>
          </cell>
          <cell r="C2252">
            <v>2562.04</v>
          </cell>
        </row>
        <row r="2253">
          <cell r="A2253">
            <v>188</v>
          </cell>
          <cell r="B2253" t="str">
            <v>F</v>
          </cell>
          <cell r="C2253">
            <v>2797.5499999999902</v>
          </cell>
        </row>
        <row r="2254">
          <cell r="A2254">
            <v>104</v>
          </cell>
          <cell r="B2254" t="str">
            <v>F</v>
          </cell>
          <cell r="C2254">
            <v>3273.06</v>
          </cell>
        </row>
        <row r="2255">
          <cell r="A2255">
            <v>106</v>
          </cell>
          <cell r="B2255" t="str">
            <v>M</v>
          </cell>
          <cell r="C2255">
            <v>2859.99999999999</v>
          </cell>
        </row>
        <row r="2256">
          <cell r="A2256">
            <v>59</v>
          </cell>
          <cell r="B2256" t="str">
            <v>M</v>
          </cell>
          <cell r="C2256">
            <v>2942.33</v>
          </cell>
        </row>
        <row r="2257">
          <cell r="A2257">
            <v>29</v>
          </cell>
          <cell r="B2257" t="str">
            <v>F</v>
          </cell>
          <cell r="C2257">
            <v>3063.5699999999902</v>
          </cell>
        </row>
        <row r="2258">
          <cell r="A2258">
            <v>150</v>
          </cell>
          <cell r="B2258" t="str">
            <v>F</v>
          </cell>
          <cell r="C2258">
            <v>1820.95</v>
          </cell>
        </row>
        <row r="2259">
          <cell r="A2259">
            <v>13</v>
          </cell>
          <cell r="B2259" t="str">
            <v>M</v>
          </cell>
          <cell r="C2259">
            <v>2749.72999999999</v>
          </cell>
        </row>
        <row r="2260">
          <cell r="A2260">
            <v>187</v>
          </cell>
          <cell r="B2260" t="str">
            <v>M</v>
          </cell>
          <cell r="C2260">
            <v>2831.08</v>
          </cell>
        </row>
        <row r="2261">
          <cell r="A2261">
            <v>189</v>
          </cell>
          <cell r="B2261" t="str">
            <v>M</v>
          </cell>
          <cell r="C2261">
            <v>3063.68</v>
          </cell>
        </row>
        <row r="2262">
          <cell r="A2262">
            <v>39</v>
          </cell>
          <cell r="B2262" t="str">
            <v>M</v>
          </cell>
          <cell r="C2262">
            <v>3322.9899999999898</v>
          </cell>
        </row>
        <row r="2263">
          <cell r="A2263">
            <v>16</v>
          </cell>
          <cell r="B2263" t="str">
            <v>F</v>
          </cell>
          <cell r="C2263">
            <v>3561.98</v>
          </cell>
        </row>
        <row r="2264">
          <cell r="A2264">
            <v>3</v>
          </cell>
          <cell r="B2264" t="str">
            <v>M</v>
          </cell>
          <cell r="C2264">
            <v>2054.9499999999998</v>
          </cell>
        </row>
        <row r="2265">
          <cell r="A2265">
            <v>174</v>
          </cell>
          <cell r="B2265" t="str">
            <v>F</v>
          </cell>
          <cell r="C2265">
            <v>3536.94</v>
          </cell>
        </row>
        <row r="2266">
          <cell r="A2266">
            <v>157</v>
          </cell>
          <cell r="B2266" t="str">
            <v>F</v>
          </cell>
          <cell r="C2266">
            <v>3052.95</v>
          </cell>
        </row>
        <row r="2267">
          <cell r="A2267">
            <v>182</v>
          </cell>
          <cell r="B2267" t="str">
            <v>M</v>
          </cell>
          <cell r="C2267">
            <v>2271.7600000000002</v>
          </cell>
        </row>
        <row r="2268">
          <cell r="A2268">
            <v>159</v>
          </cell>
          <cell r="B2268" t="str">
            <v>M</v>
          </cell>
          <cell r="C2268">
            <v>1764.94</v>
          </cell>
        </row>
        <row r="2269">
          <cell r="A2269">
            <v>4</v>
          </cell>
          <cell r="B2269" t="str">
            <v>F</v>
          </cell>
          <cell r="C2269">
            <v>2970.49999999999</v>
          </cell>
        </row>
        <row r="2270">
          <cell r="A2270">
            <v>8</v>
          </cell>
          <cell r="B2270" t="str">
            <v>F</v>
          </cell>
          <cell r="C2270">
            <v>1768.5999999999899</v>
          </cell>
        </row>
        <row r="2271">
          <cell r="A2271">
            <v>153</v>
          </cell>
          <cell r="B2271" t="str">
            <v>M</v>
          </cell>
          <cell r="C2271">
            <v>2648.3899999999899</v>
          </cell>
        </row>
        <row r="2272">
          <cell r="A2272">
            <v>99</v>
          </cell>
          <cell r="B2272" t="str">
            <v>M</v>
          </cell>
          <cell r="C2272">
            <v>2845.08</v>
          </cell>
        </row>
        <row r="2273">
          <cell r="A2273">
            <v>136</v>
          </cell>
          <cell r="B2273" t="str">
            <v>M</v>
          </cell>
          <cell r="C2273">
            <v>2856.3799999999901</v>
          </cell>
        </row>
        <row r="2274">
          <cell r="A2274">
            <v>90</v>
          </cell>
          <cell r="B2274" t="str">
            <v>F</v>
          </cell>
          <cell r="C2274">
            <v>3210.29</v>
          </cell>
        </row>
        <row r="2275">
          <cell r="A2275">
            <v>78</v>
          </cell>
          <cell r="B2275" t="str">
            <v>M</v>
          </cell>
          <cell r="C2275">
            <v>3396.95</v>
          </cell>
        </row>
        <row r="2276">
          <cell r="A2276">
            <v>14</v>
          </cell>
          <cell r="B2276" t="str">
            <v>M</v>
          </cell>
          <cell r="C2276">
            <v>2710.45999999999</v>
          </cell>
        </row>
        <row r="2277">
          <cell r="A2277">
            <v>60</v>
          </cell>
          <cell r="B2277" t="str">
            <v>M</v>
          </cell>
          <cell r="C2277">
            <v>1042.27</v>
          </cell>
        </row>
        <row r="2278">
          <cell r="A2278">
            <v>82</v>
          </cell>
          <cell r="B2278" t="str">
            <v>M</v>
          </cell>
          <cell r="C2278">
            <v>2714.75</v>
          </cell>
        </row>
        <row r="2279">
          <cell r="A2279">
            <v>80</v>
          </cell>
          <cell r="B2279" t="str">
            <v>F</v>
          </cell>
          <cell r="C2279">
            <v>3459.09</v>
          </cell>
        </row>
        <row r="2280">
          <cell r="A2280">
            <v>57</v>
          </cell>
          <cell r="B2280" t="str">
            <v>M</v>
          </cell>
          <cell r="C2280">
            <v>2802.5999999999899</v>
          </cell>
        </row>
        <row r="2281">
          <cell r="A2281">
            <v>195</v>
          </cell>
          <cell r="B2281" t="str">
            <v>M</v>
          </cell>
          <cell r="C2281">
            <v>2592.77</v>
          </cell>
        </row>
        <row r="2282">
          <cell r="A2282">
            <v>52</v>
          </cell>
          <cell r="B2282" t="str">
            <v>M</v>
          </cell>
          <cell r="C2282">
            <v>3124.69</v>
          </cell>
        </row>
        <row r="2283">
          <cell r="A2283">
            <v>8</v>
          </cell>
          <cell r="B2283" t="str">
            <v>F</v>
          </cell>
          <cell r="C2283">
            <v>1768.5999999999899</v>
          </cell>
        </row>
        <row r="2284">
          <cell r="A2284">
            <v>49</v>
          </cell>
          <cell r="B2284" t="str">
            <v>M</v>
          </cell>
          <cell r="C2284">
            <v>2693.59</v>
          </cell>
        </row>
        <row r="2285">
          <cell r="A2285">
            <v>157</v>
          </cell>
          <cell r="B2285" t="str">
            <v>F</v>
          </cell>
          <cell r="C2285">
            <v>3052.95</v>
          </cell>
        </row>
        <row r="2286">
          <cell r="A2286">
            <v>77</v>
          </cell>
          <cell r="B2286" t="str">
            <v>M</v>
          </cell>
          <cell r="C2286">
            <v>2285.7599999999902</v>
          </cell>
        </row>
        <row r="2287">
          <cell r="A2287">
            <v>139</v>
          </cell>
          <cell r="B2287" t="str">
            <v>F</v>
          </cell>
          <cell r="C2287">
            <v>1577.97</v>
          </cell>
        </row>
        <row r="2288">
          <cell r="A2288">
            <v>47</v>
          </cell>
          <cell r="B2288" t="str">
            <v>F</v>
          </cell>
          <cell r="C2288">
            <v>1836.15</v>
          </cell>
        </row>
        <row r="2289">
          <cell r="A2289">
            <v>71</v>
          </cell>
          <cell r="B2289" t="str">
            <v>M</v>
          </cell>
          <cell r="C2289">
            <v>3426.6699999999901</v>
          </cell>
        </row>
        <row r="2290">
          <cell r="A2290">
            <v>93</v>
          </cell>
          <cell r="B2290" t="str">
            <v>M</v>
          </cell>
          <cell r="C2290">
            <v>2470.89</v>
          </cell>
        </row>
        <row r="2291">
          <cell r="A2291">
            <v>121</v>
          </cell>
          <cell r="B2291" t="str">
            <v>F</v>
          </cell>
          <cell r="C2291">
            <v>2061.75</v>
          </cell>
        </row>
        <row r="2292">
          <cell r="A2292">
            <v>94</v>
          </cell>
          <cell r="B2292" t="str">
            <v>M</v>
          </cell>
          <cell r="C2292">
            <v>2209.74999999999</v>
          </cell>
        </row>
        <row r="2293">
          <cell r="A2293">
            <v>189</v>
          </cell>
          <cell r="B2293" t="str">
            <v>M</v>
          </cell>
          <cell r="C2293">
            <v>3063.68</v>
          </cell>
        </row>
        <row r="2294">
          <cell r="A2294">
            <v>95</v>
          </cell>
          <cell r="B2294" t="str">
            <v>F</v>
          </cell>
          <cell r="C2294">
            <v>2380.98</v>
          </cell>
        </row>
        <row r="2295">
          <cell r="A2295">
            <v>74</v>
          </cell>
          <cell r="B2295" t="str">
            <v>M</v>
          </cell>
          <cell r="C2295">
            <v>3371.55</v>
          </cell>
        </row>
        <row r="2296">
          <cell r="A2296">
            <v>75</v>
          </cell>
          <cell r="B2296" t="str">
            <v>F</v>
          </cell>
          <cell r="C2296">
            <v>2350.7999999999902</v>
          </cell>
        </row>
        <row r="2297">
          <cell r="A2297">
            <v>196</v>
          </cell>
          <cell r="B2297" t="str">
            <v>M</v>
          </cell>
          <cell r="C2297">
            <v>2714.1099999999901</v>
          </cell>
        </row>
        <row r="2298">
          <cell r="A2298">
            <v>101</v>
          </cell>
          <cell r="B2298" t="str">
            <v>M</v>
          </cell>
          <cell r="C2298">
            <v>2561.19</v>
          </cell>
        </row>
        <row r="2299">
          <cell r="A2299">
            <v>33</v>
          </cell>
          <cell r="B2299" t="str">
            <v>F</v>
          </cell>
          <cell r="C2299">
            <v>2041.21999999999</v>
          </cell>
        </row>
        <row r="2300">
          <cell r="A2300">
            <v>167</v>
          </cell>
          <cell r="B2300" t="str">
            <v>F</v>
          </cell>
          <cell r="C2300">
            <v>2609.11</v>
          </cell>
        </row>
        <row r="2301">
          <cell r="A2301">
            <v>18</v>
          </cell>
          <cell r="B2301" t="str">
            <v>F</v>
          </cell>
          <cell r="C2301">
            <v>3225.02</v>
          </cell>
        </row>
        <row r="2302">
          <cell r="A2302">
            <v>199</v>
          </cell>
          <cell r="B2302" t="str">
            <v>M</v>
          </cell>
          <cell r="C2302">
            <v>2795.3799999999901</v>
          </cell>
        </row>
        <row r="2303">
          <cell r="A2303">
            <v>22</v>
          </cell>
          <cell r="B2303" t="str">
            <v>F</v>
          </cell>
          <cell r="C2303">
            <v>3533.5299999999902</v>
          </cell>
        </row>
        <row r="2304">
          <cell r="A2304">
            <v>141</v>
          </cell>
          <cell r="B2304" t="str">
            <v>F</v>
          </cell>
          <cell r="C2304">
            <v>2888.96</v>
          </cell>
        </row>
        <row r="2305">
          <cell r="A2305">
            <v>74</v>
          </cell>
          <cell r="B2305" t="str">
            <v>M</v>
          </cell>
          <cell r="C2305">
            <v>3371.55</v>
          </cell>
        </row>
        <row r="2306">
          <cell r="A2306">
            <v>99</v>
          </cell>
          <cell r="B2306" t="str">
            <v>M</v>
          </cell>
          <cell r="C2306">
            <v>2845.08</v>
          </cell>
        </row>
        <row r="2307">
          <cell r="A2307">
            <v>168</v>
          </cell>
          <cell r="B2307" t="str">
            <v>F</v>
          </cell>
          <cell r="C2307">
            <v>2785.79</v>
          </cell>
        </row>
        <row r="2308">
          <cell r="A2308">
            <v>51</v>
          </cell>
          <cell r="B2308" t="str">
            <v>M</v>
          </cell>
          <cell r="C2308">
            <v>3918.9199999999901</v>
          </cell>
        </row>
        <row r="2309">
          <cell r="A2309">
            <v>196</v>
          </cell>
          <cell r="B2309" t="str">
            <v>M</v>
          </cell>
          <cell r="C2309">
            <v>2714.1099999999901</v>
          </cell>
        </row>
        <row r="2310">
          <cell r="A2310">
            <v>84</v>
          </cell>
          <cell r="B2310" t="str">
            <v>F</v>
          </cell>
          <cell r="C2310">
            <v>1766.1699999999901</v>
          </cell>
        </row>
        <row r="2311">
          <cell r="A2311">
            <v>64</v>
          </cell>
          <cell r="B2311" t="str">
            <v>F</v>
          </cell>
          <cell r="C2311">
            <v>2702.72999999999</v>
          </cell>
        </row>
        <row r="2312">
          <cell r="A2312">
            <v>24</v>
          </cell>
          <cell r="B2312" t="str">
            <v>F</v>
          </cell>
          <cell r="C2312">
            <v>2885.92</v>
          </cell>
        </row>
        <row r="2313">
          <cell r="A2313">
            <v>24</v>
          </cell>
          <cell r="B2313" t="str">
            <v>F</v>
          </cell>
          <cell r="C2313">
            <v>2885.92</v>
          </cell>
        </row>
        <row r="2314">
          <cell r="A2314">
            <v>126</v>
          </cell>
          <cell r="B2314" t="str">
            <v>M</v>
          </cell>
          <cell r="C2314">
            <v>2676.98</v>
          </cell>
        </row>
        <row r="2315">
          <cell r="A2315">
            <v>48</v>
          </cell>
          <cell r="B2315" t="str">
            <v>M</v>
          </cell>
          <cell r="C2315">
            <v>2563.6099999999901</v>
          </cell>
        </row>
        <row r="2316">
          <cell r="A2316">
            <v>145</v>
          </cell>
          <cell r="B2316" t="str">
            <v>F</v>
          </cell>
          <cell r="C2316">
            <v>2073.5499999999902</v>
          </cell>
        </row>
        <row r="2317">
          <cell r="A2317">
            <v>164</v>
          </cell>
          <cell r="B2317" t="str">
            <v>M</v>
          </cell>
          <cell r="C2317">
            <v>3193.3999999999901</v>
          </cell>
        </row>
        <row r="2318">
          <cell r="A2318">
            <v>61</v>
          </cell>
          <cell r="B2318" t="str">
            <v>F</v>
          </cell>
          <cell r="C2318">
            <v>2928.83</v>
          </cell>
        </row>
        <row r="2319">
          <cell r="A2319">
            <v>44</v>
          </cell>
          <cell r="B2319" t="str">
            <v>F</v>
          </cell>
          <cell r="C2319">
            <v>2003.3999999999901</v>
          </cell>
        </row>
        <row r="2320">
          <cell r="A2320">
            <v>167</v>
          </cell>
          <cell r="B2320" t="str">
            <v>F</v>
          </cell>
          <cell r="C2320">
            <v>2609.11</v>
          </cell>
        </row>
        <row r="2321">
          <cell r="A2321">
            <v>50</v>
          </cell>
          <cell r="B2321" t="str">
            <v>F</v>
          </cell>
          <cell r="C2321">
            <v>2266.8799999999901</v>
          </cell>
        </row>
        <row r="2322">
          <cell r="A2322">
            <v>42</v>
          </cell>
          <cell r="B2322" t="str">
            <v>M</v>
          </cell>
          <cell r="C2322">
            <v>2374.1399999999899</v>
          </cell>
        </row>
        <row r="2323">
          <cell r="A2323">
            <v>139</v>
          </cell>
          <cell r="B2323" t="str">
            <v>F</v>
          </cell>
          <cell r="C2323">
            <v>1577.97</v>
          </cell>
        </row>
        <row r="2324">
          <cell r="A2324">
            <v>58</v>
          </cell>
          <cell r="B2324" t="str">
            <v>F</v>
          </cell>
          <cell r="C2324">
            <v>2980.8799999999901</v>
          </cell>
        </row>
        <row r="2325">
          <cell r="A2325">
            <v>53</v>
          </cell>
          <cell r="B2325" t="str">
            <v>F</v>
          </cell>
          <cell r="C2325">
            <v>2456.64</v>
          </cell>
        </row>
        <row r="2326">
          <cell r="A2326">
            <v>33</v>
          </cell>
          <cell r="B2326" t="str">
            <v>F</v>
          </cell>
          <cell r="C2326">
            <v>2041.21999999999</v>
          </cell>
        </row>
        <row r="2327">
          <cell r="A2327">
            <v>124</v>
          </cell>
          <cell r="B2327" t="str">
            <v>F</v>
          </cell>
          <cell r="C2327">
            <v>3331.35</v>
          </cell>
        </row>
        <row r="2328">
          <cell r="A2328">
            <v>48</v>
          </cell>
          <cell r="B2328" t="str">
            <v>M</v>
          </cell>
          <cell r="C2328">
            <v>2563.6099999999901</v>
          </cell>
        </row>
        <row r="2329">
          <cell r="A2329">
            <v>17</v>
          </cell>
          <cell r="B2329" t="str">
            <v>F</v>
          </cell>
          <cell r="C2329">
            <v>2546.1799999999998</v>
          </cell>
        </row>
        <row r="2330">
          <cell r="A2330">
            <v>195</v>
          </cell>
          <cell r="B2330" t="str">
            <v>M</v>
          </cell>
          <cell r="C2330">
            <v>2592.77</v>
          </cell>
        </row>
        <row r="2331">
          <cell r="A2331">
            <v>54</v>
          </cell>
          <cell r="B2331" t="str">
            <v>M</v>
          </cell>
          <cell r="C2331">
            <v>2839.4099999999899</v>
          </cell>
        </row>
        <row r="2332">
          <cell r="A2332">
            <v>145</v>
          </cell>
          <cell r="B2332" t="str">
            <v>F</v>
          </cell>
          <cell r="C2332">
            <v>2073.5499999999902</v>
          </cell>
        </row>
        <row r="2333">
          <cell r="A2333">
            <v>86</v>
          </cell>
          <cell r="B2333" t="str">
            <v>M</v>
          </cell>
          <cell r="C2333">
            <v>3622.22</v>
          </cell>
        </row>
        <row r="2334">
          <cell r="A2334">
            <v>30</v>
          </cell>
          <cell r="B2334" t="str">
            <v>F</v>
          </cell>
          <cell r="C2334">
            <v>1444.25999999999</v>
          </cell>
        </row>
        <row r="2335">
          <cell r="A2335">
            <v>188</v>
          </cell>
          <cell r="B2335" t="str">
            <v>F</v>
          </cell>
          <cell r="C2335">
            <v>2797.5499999999902</v>
          </cell>
        </row>
        <row r="2336">
          <cell r="A2336">
            <v>196</v>
          </cell>
          <cell r="B2336" t="str">
            <v>M</v>
          </cell>
          <cell r="C2336">
            <v>2714.1099999999901</v>
          </cell>
        </row>
        <row r="2337">
          <cell r="A2337">
            <v>134</v>
          </cell>
          <cell r="B2337" t="str">
            <v>F</v>
          </cell>
          <cell r="C2337">
            <v>3404.45999999999</v>
          </cell>
        </row>
        <row r="2338">
          <cell r="A2338">
            <v>141</v>
          </cell>
          <cell r="B2338" t="str">
            <v>F</v>
          </cell>
          <cell r="C2338">
            <v>2888.96</v>
          </cell>
        </row>
        <row r="2339">
          <cell r="A2339">
            <v>20</v>
          </cell>
          <cell r="B2339" t="str">
            <v>F</v>
          </cell>
          <cell r="C2339">
            <v>3080.13</v>
          </cell>
        </row>
        <row r="2340">
          <cell r="A2340">
            <v>46</v>
          </cell>
          <cell r="B2340" t="str">
            <v>F</v>
          </cell>
          <cell r="C2340">
            <v>3510.3699999999899</v>
          </cell>
        </row>
        <row r="2341">
          <cell r="A2341">
            <v>55</v>
          </cell>
          <cell r="B2341" t="str">
            <v>M</v>
          </cell>
          <cell r="C2341">
            <v>2500.6099999999901</v>
          </cell>
        </row>
        <row r="2342">
          <cell r="A2342">
            <v>55</v>
          </cell>
          <cell r="B2342" t="str">
            <v>M</v>
          </cell>
          <cell r="C2342">
            <v>2500.6099999999901</v>
          </cell>
        </row>
        <row r="2343">
          <cell r="A2343">
            <v>63</v>
          </cell>
          <cell r="B2343" t="str">
            <v>M</v>
          </cell>
          <cell r="C2343">
            <v>2982.45</v>
          </cell>
        </row>
        <row r="2344">
          <cell r="A2344">
            <v>103</v>
          </cell>
          <cell r="B2344" t="str">
            <v>M</v>
          </cell>
          <cell r="C2344">
            <v>2155.51999999999</v>
          </cell>
        </row>
        <row r="2345">
          <cell r="A2345">
            <v>170</v>
          </cell>
          <cell r="B2345" t="str">
            <v>F</v>
          </cell>
          <cell r="C2345">
            <v>2340.7799999999902</v>
          </cell>
        </row>
        <row r="2346">
          <cell r="A2346">
            <v>190</v>
          </cell>
          <cell r="B2346" t="str">
            <v>F</v>
          </cell>
          <cell r="C2346">
            <v>3084.26999999999</v>
          </cell>
        </row>
        <row r="2347">
          <cell r="A2347">
            <v>70</v>
          </cell>
          <cell r="B2347" t="str">
            <v>M</v>
          </cell>
          <cell r="C2347">
            <v>2946.5599999999899</v>
          </cell>
        </row>
        <row r="2348">
          <cell r="A2348">
            <v>70</v>
          </cell>
          <cell r="B2348" t="str">
            <v>M</v>
          </cell>
          <cell r="C2348">
            <v>2946.5599999999899</v>
          </cell>
        </row>
        <row r="2349">
          <cell r="A2349">
            <v>177</v>
          </cell>
          <cell r="B2349" t="str">
            <v>F</v>
          </cell>
          <cell r="C2349">
            <v>2497.4499999999898</v>
          </cell>
        </row>
        <row r="2350">
          <cell r="A2350">
            <v>144</v>
          </cell>
          <cell r="B2350" t="str">
            <v>M</v>
          </cell>
          <cell r="C2350">
            <v>2504.1999999999998</v>
          </cell>
        </row>
        <row r="2351">
          <cell r="A2351">
            <v>188</v>
          </cell>
          <cell r="B2351" t="str">
            <v>F</v>
          </cell>
          <cell r="C2351">
            <v>2797.5499999999902</v>
          </cell>
        </row>
        <row r="2352">
          <cell r="A2352">
            <v>181</v>
          </cell>
          <cell r="B2352" t="str">
            <v>M</v>
          </cell>
          <cell r="C2352">
            <v>2605.3199999999902</v>
          </cell>
        </row>
        <row r="2353">
          <cell r="A2353">
            <v>126</v>
          </cell>
          <cell r="B2353" t="str">
            <v>M</v>
          </cell>
          <cell r="C2353">
            <v>2676.98</v>
          </cell>
        </row>
        <row r="2354">
          <cell r="A2354">
            <v>26</v>
          </cell>
          <cell r="B2354" t="str">
            <v>F</v>
          </cell>
          <cell r="C2354">
            <v>2606.6099999999901</v>
          </cell>
        </row>
        <row r="2355">
          <cell r="A2355">
            <v>11</v>
          </cell>
          <cell r="B2355" t="str">
            <v>F</v>
          </cell>
          <cell r="C2355">
            <v>2990.45999999999</v>
          </cell>
        </row>
        <row r="2356">
          <cell r="A2356">
            <v>130</v>
          </cell>
          <cell r="B2356" t="str">
            <v>F</v>
          </cell>
          <cell r="C2356">
            <v>2503.4299999999998</v>
          </cell>
        </row>
        <row r="2357">
          <cell r="A2357">
            <v>131</v>
          </cell>
          <cell r="B2357" t="str">
            <v>M</v>
          </cell>
          <cell r="C2357">
            <v>2850.7</v>
          </cell>
        </row>
        <row r="2358">
          <cell r="A2358">
            <v>96</v>
          </cell>
          <cell r="B2358" t="str">
            <v>F</v>
          </cell>
          <cell r="C2358">
            <v>2070.72999999999</v>
          </cell>
        </row>
        <row r="2359">
          <cell r="A2359">
            <v>140</v>
          </cell>
          <cell r="B2359" t="str">
            <v>F</v>
          </cell>
          <cell r="C2359">
            <v>1907.5999999999899</v>
          </cell>
        </row>
        <row r="2360">
          <cell r="A2360">
            <v>23</v>
          </cell>
          <cell r="B2360" t="str">
            <v>F</v>
          </cell>
          <cell r="C2360">
            <v>2834.16</v>
          </cell>
        </row>
        <row r="2361">
          <cell r="A2361">
            <v>90</v>
          </cell>
          <cell r="B2361" t="str">
            <v>F</v>
          </cell>
          <cell r="C2361">
            <v>3210.29</v>
          </cell>
        </row>
        <row r="2362">
          <cell r="A2362">
            <v>162</v>
          </cell>
          <cell r="B2362" t="str">
            <v>M</v>
          </cell>
          <cell r="C2362">
            <v>2190.64</v>
          </cell>
        </row>
        <row r="2363">
          <cell r="A2363">
            <v>177</v>
          </cell>
          <cell r="B2363" t="str">
            <v>F</v>
          </cell>
          <cell r="C2363">
            <v>2497.4499999999898</v>
          </cell>
        </row>
        <row r="2364">
          <cell r="A2364">
            <v>140</v>
          </cell>
          <cell r="B2364" t="str">
            <v>F</v>
          </cell>
          <cell r="C2364">
            <v>1907.5999999999899</v>
          </cell>
        </row>
        <row r="2365">
          <cell r="A2365">
            <v>103</v>
          </cell>
          <cell r="B2365" t="str">
            <v>M</v>
          </cell>
          <cell r="C2365">
            <v>2155.51999999999</v>
          </cell>
        </row>
        <row r="2366">
          <cell r="A2366">
            <v>56</v>
          </cell>
          <cell r="B2366" t="str">
            <v>F</v>
          </cell>
          <cell r="C2366">
            <v>2542.1099999999901</v>
          </cell>
        </row>
        <row r="2367">
          <cell r="A2367">
            <v>38</v>
          </cell>
          <cell r="B2367" t="str">
            <v>F</v>
          </cell>
          <cell r="C2367">
            <v>2634.7399999999898</v>
          </cell>
        </row>
        <row r="2368">
          <cell r="A2368">
            <v>197</v>
          </cell>
          <cell r="B2368" t="str">
            <v>F</v>
          </cell>
          <cell r="C2368">
            <v>1744.83</v>
          </cell>
        </row>
        <row r="2369">
          <cell r="A2369">
            <v>129</v>
          </cell>
          <cell r="B2369" t="str">
            <v>F</v>
          </cell>
          <cell r="C2369">
            <v>3981.5799999999899</v>
          </cell>
        </row>
        <row r="2370">
          <cell r="A2370">
            <v>112</v>
          </cell>
          <cell r="B2370" t="str">
            <v>F</v>
          </cell>
          <cell r="C2370">
            <v>2059.8399999999901</v>
          </cell>
        </row>
        <row r="2371">
          <cell r="A2371">
            <v>113</v>
          </cell>
          <cell r="B2371" t="str">
            <v>F</v>
          </cell>
          <cell r="C2371">
            <v>2622.93</v>
          </cell>
        </row>
        <row r="2372">
          <cell r="A2372">
            <v>126</v>
          </cell>
          <cell r="B2372" t="str">
            <v>M</v>
          </cell>
          <cell r="C2372">
            <v>2676.98</v>
          </cell>
        </row>
        <row r="2373">
          <cell r="A2373">
            <v>7</v>
          </cell>
          <cell r="B2373" t="str">
            <v>F</v>
          </cell>
          <cell r="C2373">
            <v>2981.51999999999</v>
          </cell>
        </row>
        <row r="2374">
          <cell r="A2374">
            <v>174</v>
          </cell>
          <cell r="B2374" t="str">
            <v>F</v>
          </cell>
          <cell r="C2374">
            <v>3536.94</v>
          </cell>
        </row>
        <row r="2375">
          <cell r="A2375">
            <v>194</v>
          </cell>
          <cell r="B2375" t="str">
            <v>F</v>
          </cell>
          <cell r="C2375">
            <v>2486.1999999999898</v>
          </cell>
        </row>
        <row r="2376">
          <cell r="A2376">
            <v>192</v>
          </cell>
          <cell r="B2376" t="str">
            <v>M</v>
          </cell>
          <cell r="C2376">
            <v>2044.01999999999</v>
          </cell>
        </row>
        <row r="2377">
          <cell r="A2377">
            <v>104</v>
          </cell>
          <cell r="B2377" t="str">
            <v>F</v>
          </cell>
          <cell r="C2377">
            <v>3273.06</v>
          </cell>
        </row>
        <row r="2378">
          <cell r="A2378">
            <v>106</v>
          </cell>
          <cell r="B2378" t="str">
            <v>M</v>
          </cell>
          <cell r="C2378">
            <v>2859.99999999999</v>
          </cell>
        </row>
        <row r="2379">
          <cell r="A2379">
            <v>23</v>
          </cell>
          <cell r="B2379" t="str">
            <v>F</v>
          </cell>
          <cell r="C2379">
            <v>2834.16</v>
          </cell>
        </row>
        <row r="2380">
          <cell r="A2380">
            <v>107</v>
          </cell>
          <cell r="B2380" t="str">
            <v>M</v>
          </cell>
          <cell r="C2380">
            <v>3859.93</v>
          </cell>
        </row>
        <row r="2381">
          <cell r="A2381">
            <v>162</v>
          </cell>
          <cell r="B2381" t="str">
            <v>M</v>
          </cell>
          <cell r="C2381">
            <v>2190.64</v>
          </cell>
        </row>
        <row r="2382">
          <cell r="A2382">
            <v>129</v>
          </cell>
          <cell r="B2382" t="str">
            <v>F</v>
          </cell>
          <cell r="C2382">
            <v>3981.5799999999899</v>
          </cell>
        </row>
        <row r="2383">
          <cell r="A2383">
            <v>19</v>
          </cell>
          <cell r="B2383" t="str">
            <v>M</v>
          </cell>
          <cell r="C2383">
            <v>1747.4299999999901</v>
          </cell>
        </row>
        <row r="2384">
          <cell r="A2384">
            <v>142</v>
          </cell>
          <cell r="B2384" t="str">
            <v>F</v>
          </cell>
          <cell r="C2384">
            <v>2866.51</v>
          </cell>
        </row>
        <row r="2385">
          <cell r="A2385">
            <v>42</v>
          </cell>
          <cell r="B2385" t="str">
            <v>M</v>
          </cell>
          <cell r="C2385">
            <v>2374.1399999999899</v>
          </cell>
        </row>
        <row r="2386">
          <cell r="A2386">
            <v>171</v>
          </cell>
          <cell r="B2386" t="str">
            <v>F</v>
          </cell>
          <cell r="C2386">
            <v>3485.06</v>
          </cell>
        </row>
        <row r="2387">
          <cell r="A2387">
            <v>85</v>
          </cell>
          <cell r="B2387" t="str">
            <v>F</v>
          </cell>
          <cell r="C2387">
            <v>1652.82</v>
          </cell>
        </row>
        <row r="2388">
          <cell r="A2388">
            <v>185</v>
          </cell>
          <cell r="B2388" t="str">
            <v>M</v>
          </cell>
          <cell r="C2388">
            <v>2395.81</v>
          </cell>
        </row>
        <row r="2389">
          <cell r="A2389">
            <v>115</v>
          </cell>
          <cell r="B2389" t="str">
            <v>M</v>
          </cell>
          <cell r="C2389">
            <v>2760.23</v>
          </cell>
        </row>
        <row r="2390">
          <cell r="A2390">
            <v>195</v>
          </cell>
          <cell r="B2390" t="str">
            <v>M</v>
          </cell>
          <cell r="C2390">
            <v>2592.77</v>
          </cell>
        </row>
        <row r="2391">
          <cell r="A2391">
            <v>31</v>
          </cell>
          <cell r="B2391" t="str">
            <v>F</v>
          </cell>
          <cell r="C2391">
            <v>3095.33</v>
          </cell>
        </row>
        <row r="2392">
          <cell r="A2392">
            <v>52</v>
          </cell>
          <cell r="B2392" t="str">
            <v>M</v>
          </cell>
          <cell r="C2392">
            <v>3124.69</v>
          </cell>
        </row>
        <row r="2393">
          <cell r="A2393">
            <v>27</v>
          </cell>
          <cell r="B2393" t="str">
            <v>M</v>
          </cell>
          <cell r="C2393">
            <v>3029.97999999999</v>
          </cell>
        </row>
        <row r="2394">
          <cell r="A2394">
            <v>156</v>
          </cell>
          <cell r="B2394" t="str">
            <v>M</v>
          </cell>
          <cell r="C2394">
            <v>2314.1499999999901</v>
          </cell>
        </row>
        <row r="2395">
          <cell r="A2395">
            <v>188</v>
          </cell>
          <cell r="B2395" t="str">
            <v>F</v>
          </cell>
          <cell r="C2395">
            <v>2797.5499999999902</v>
          </cell>
        </row>
        <row r="2396">
          <cell r="A2396">
            <v>157</v>
          </cell>
          <cell r="B2396" t="str">
            <v>F</v>
          </cell>
          <cell r="C2396">
            <v>3052.95</v>
          </cell>
        </row>
        <row r="2397">
          <cell r="A2397">
            <v>105</v>
          </cell>
          <cell r="B2397" t="str">
            <v>F</v>
          </cell>
          <cell r="C2397">
            <v>1868.73</v>
          </cell>
        </row>
        <row r="2398">
          <cell r="A2398">
            <v>110</v>
          </cell>
          <cell r="B2398" t="str">
            <v>M</v>
          </cell>
          <cell r="C2398">
            <v>2404.04</v>
          </cell>
        </row>
        <row r="2399">
          <cell r="A2399">
            <v>26</v>
          </cell>
          <cell r="B2399" t="str">
            <v>F</v>
          </cell>
          <cell r="C2399">
            <v>2606.6099999999901</v>
          </cell>
        </row>
        <row r="2400">
          <cell r="A2400">
            <v>72</v>
          </cell>
          <cell r="B2400" t="str">
            <v>F</v>
          </cell>
          <cell r="C2400">
            <v>2365.24999999999</v>
          </cell>
        </row>
        <row r="2401">
          <cell r="A2401">
            <v>178</v>
          </cell>
          <cell r="B2401" t="str">
            <v>M</v>
          </cell>
          <cell r="C2401">
            <v>2320.21</v>
          </cell>
        </row>
        <row r="2402">
          <cell r="A2402">
            <v>38</v>
          </cell>
          <cell r="B2402" t="str">
            <v>F</v>
          </cell>
          <cell r="C2402">
            <v>2634.7399999999898</v>
          </cell>
        </row>
        <row r="2403">
          <cell r="A2403">
            <v>16</v>
          </cell>
          <cell r="B2403" t="str">
            <v>F</v>
          </cell>
          <cell r="C2403">
            <v>3561.98</v>
          </cell>
        </row>
        <row r="2404">
          <cell r="A2404">
            <v>105</v>
          </cell>
          <cell r="B2404" t="str">
            <v>F</v>
          </cell>
          <cell r="C2404">
            <v>1868.73</v>
          </cell>
        </row>
        <row r="2405">
          <cell r="A2405">
            <v>137</v>
          </cell>
          <cell r="B2405" t="str">
            <v>M</v>
          </cell>
          <cell r="C2405">
            <v>3001.57</v>
          </cell>
        </row>
        <row r="2406">
          <cell r="A2406">
            <v>80</v>
          </cell>
          <cell r="B2406" t="str">
            <v>F</v>
          </cell>
          <cell r="C2406">
            <v>3459.09</v>
          </cell>
        </row>
        <row r="2407">
          <cell r="A2407">
            <v>85</v>
          </cell>
          <cell r="B2407" t="str">
            <v>F</v>
          </cell>
          <cell r="C2407">
            <v>1652.82</v>
          </cell>
        </row>
        <row r="2408">
          <cell r="A2408">
            <v>87</v>
          </cell>
          <cell r="B2408" t="str">
            <v>M</v>
          </cell>
          <cell r="C2408">
            <v>3121.9099999999899</v>
          </cell>
        </row>
        <row r="2409">
          <cell r="A2409">
            <v>45</v>
          </cell>
          <cell r="B2409" t="str">
            <v>M</v>
          </cell>
          <cell r="C2409">
            <v>3423.77</v>
          </cell>
        </row>
        <row r="2410">
          <cell r="A2410">
            <v>61</v>
          </cell>
          <cell r="B2410" t="str">
            <v>F</v>
          </cell>
          <cell r="C2410">
            <v>2928.83</v>
          </cell>
        </row>
        <row r="2411">
          <cell r="A2411">
            <v>24</v>
          </cell>
          <cell r="B2411" t="str">
            <v>F</v>
          </cell>
          <cell r="C2411">
            <v>2885.92</v>
          </cell>
        </row>
        <row r="2412">
          <cell r="A2412">
            <v>188</v>
          </cell>
          <cell r="B2412" t="str">
            <v>F</v>
          </cell>
          <cell r="C2412">
            <v>2797.5499999999902</v>
          </cell>
        </row>
        <row r="2413">
          <cell r="A2413">
            <v>39</v>
          </cell>
          <cell r="B2413" t="str">
            <v>M</v>
          </cell>
          <cell r="C2413">
            <v>3322.9899999999898</v>
          </cell>
        </row>
        <row r="2414">
          <cell r="A2414">
            <v>74</v>
          </cell>
          <cell r="B2414" t="str">
            <v>M</v>
          </cell>
          <cell r="C2414">
            <v>3371.55</v>
          </cell>
        </row>
        <row r="2415">
          <cell r="A2415">
            <v>152</v>
          </cell>
          <cell r="B2415" t="str">
            <v>F</v>
          </cell>
          <cell r="C2415">
            <v>3049.8199999999902</v>
          </cell>
        </row>
        <row r="2416">
          <cell r="A2416">
            <v>57</v>
          </cell>
          <cell r="B2416" t="str">
            <v>M</v>
          </cell>
          <cell r="C2416">
            <v>2802.5999999999899</v>
          </cell>
        </row>
        <row r="2417">
          <cell r="A2417">
            <v>93</v>
          </cell>
          <cell r="B2417" t="str">
            <v>M</v>
          </cell>
          <cell r="C2417">
            <v>2470.89</v>
          </cell>
        </row>
        <row r="2418">
          <cell r="A2418">
            <v>85</v>
          </cell>
          <cell r="B2418" t="str">
            <v>F</v>
          </cell>
          <cell r="C2418">
            <v>1652.82</v>
          </cell>
        </row>
        <row r="2419">
          <cell r="A2419">
            <v>18</v>
          </cell>
          <cell r="B2419" t="str">
            <v>F</v>
          </cell>
          <cell r="C2419">
            <v>3225.02</v>
          </cell>
        </row>
        <row r="2420">
          <cell r="A2420">
            <v>130</v>
          </cell>
          <cell r="B2420" t="str">
            <v>F</v>
          </cell>
          <cell r="C2420">
            <v>2503.4299999999998</v>
          </cell>
        </row>
        <row r="2421">
          <cell r="A2421">
            <v>92</v>
          </cell>
          <cell r="B2421" t="str">
            <v>F</v>
          </cell>
          <cell r="C2421">
            <v>2439.3200000000002</v>
          </cell>
        </row>
        <row r="2422">
          <cell r="A2422">
            <v>79</v>
          </cell>
          <cell r="B2422" t="str">
            <v>M</v>
          </cell>
          <cell r="C2422">
            <v>3197.95999999999</v>
          </cell>
        </row>
        <row r="2423">
          <cell r="A2423">
            <v>136</v>
          </cell>
          <cell r="B2423" t="str">
            <v>M</v>
          </cell>
          <cell r="C2423">
            <v>2856.3799999999901</v>
          </cell>
        </row>
        <row r="2424">
          <cell r="A2424">
            <v>183</v>
          </cell>
          <cell r="B2424" t="str">
            <v>M</v>
          </cell>
          <cell r="C2424">
            <v>2236.1199999999899</v>
          </cell>
        </row>
        <row r="2425">
          <cell r="A2425">
            <v>135</v>
          </cell>
          <cell r="B2425" t="str">
            <v>F</v>
          </cell>
          <cell r="C2425">
            <v>2277.89</v>
          </cell>
        </row>
        <row r="2426">
          <cell r="A2426">
            <v>33</v>
          </cell>
          <cell r="B2426" t="str">
            <v>F</v>
          </cell>
          <cell r="C2426">
            <v>2041.21999999999</v>
          </cell>
        </row>
        <row r="2427">
          <cell r="A2427">
            <v>138</v>
          </cell>
          <cell r="B2427" t="str">
            <v>F</v>
          </cell>
          <cell r="C2427">
            <v>2949.71</v>
          </cell>
        </row>
        <row r="2428">
          <cell r="A2428">
            <v>126</v>
          </cell>
          <cell r="B2428" t="str">
            <v>M</v>
          </cell>
          <cell r="C2428">
            <v>2676.98</v>
          </cell>
        </row>
        <row r="2429">
          <cell r="A2429">
            <v>61</v>
          </cell>
          <cell r="B2429" t="str">
            <v>F</v>
          </cell>
          <cell r="C2429">
            <v>2928.83</v>
          </cell>
        </row>
        <row r="2430">
          <cell r="A2430">
            <v>34</v>
          </cell>
          <cell r="B2430" t="str">
            <v>F</v>
          </cell>
          <cell r="C2430">
            <v>2657.8899999999899</v>
          </cell>
        </row>
        <row r="2431">
          <cell r="A2431">
            <v>102</v>
          </cell>
          <cell r="B2431" t="str">
            <v>F</v>
          </cell>
          <cell r="C2431">
            <v>3813.69</v>
          </cell>
        </row>
        <row r="2432">
          <cell r="A2432">
            <v>59</v>
          </cell>
          <cell r="B2432" t="str">
            <v>M</v>
          </cell>
          <cell r="C2432">
            <v>2942.33</v>
          </cell>
        </row>
        <row r="2433">
          <cell r="A2433">
            <v>165</v>
          </cell>
          <cell r="B2433" t="str">
            <v>F</v>
          </cell>
          <cell r="C2433">
            <v>2562.04</v>
          </cell>
        </row>
        <row r="2434">
          <cell r="A2434">
            <v>157</v>
          </cell>
          <cell r="B2434" t="str">
            <v>F</v>
          </cell>
          <cell r="C2434">
            <v>3052.95</v>
          </cell>
        </row>
        <row r="2435">
          <cell r="A2435">
            <v>197</v>
          </cell>
          <cell r="B2435" t="str">
            <v>F</v>
          </cell>
          <cell r="C2435">
            <v>1744.83</v>
          </cell>
        </row>
        <row r="2436">
          <cell r="A2436">
            <v>196</v>
          </cell>
          <cell r="B2436" t="str">
            <v>M</v>
          </cell>
          <cell r="C2436">
            <v>2714.1099999999901</v>
          </cell>
        </row>
        <row r="2437">
          <cell r="A2437">
            <v>183</v>
          </cell>
          <cell r="B2437" t="str">
            <v>M</v>
          </cell>
          <cell r="C2437">
            <v>2236.1199999999899</v>
          </cell>
        </row>
        <row r="2438">
          <cell r="A2438">
            <v>66</v>
          </cell>
          <cell r="B2438" t="str">
            <v>M</v>
          </cell>
          <cell r="C2438">
            <v>1590.12</v>
          </cell>
        </row>
        <row r="2439">
          <cell r="A2439">
            <v>89</v>
          </cell>
          <cell r="B2439" t="str">
            <v>F</v>
          </cell>
          <cell r="C2439">
            <v>3800.56</v>
          </cell>
        </row>
        <row r="2440">
          <cell r="A2440">
            <v>79</v>
          </cell>
          <cell r="B2440" t="str">
            <v>M</v>
          </cell>
          <cell r="C2440">
            <v>3197.95999999999</v>
          </cell>
        </row>
        <row r="2441">
          <cell r="A2441">
            <v>7</v>
          </cell>
          <cell r="B2441" t="str">
            <v>F</v>
          </cell>
          <cell r="C2441">
            <v>2981.51999999999</v>
          </cell>
        </row>
        <row r="2442">
          <cell r="A2442">
            <v>193</v>
          </cell>
          <cell r="B2442" t="str">
            <v>M</v>
          </cell>
          <cell r="C2442">
            <v>2547.62</v>
          </cell>
        </row>
        <row r="2443">
          <cell r="A2443">
            <v>179</v>
          </cell>
          <cell r="B2443" t="str">
            <v>M</v>
          </cell>
          <cell r="C2443">
            <v>2800.08</v>
          </cell>
        </row>
        <row r="2444">
          <cell r="A2444">
            <v>126</v>
          </cell>
          <cell r="B2444" t="str">
            <v>M</v>
          </cell>
          <cell r="C2444">
            <v>2676.98</v>
          </cell>
        </row>
        <row r="2445">
          <cell r="A2445">
            <v>20</v>
          </cell>
          <cell r="B2445" t="str">
            <v>F</v>
          </cell>
          <cell r="C2445">
            <v>3080.13</v>
          </cell>
        </row>
        <row r="2446">
          <cell r="A2446">
            <v>156</v>
          </cell>
          <cell r="B2446" t="str">
            <v>M</v>
          </cell>
          <cell r="C2446">
            <v>2314.1499999999901</v>
          </cell>
        </row>
        <row r="2447">
          <cell r="A2447">
            <v>22</v>
          </cell>
          <cell r="B2447" t="str">
            <v>F</v>
          </cell>
          <cell r="C2447">
            <v>3533.5299999999902</v>
          </cell>
        </row>
        <row r="2448">
          <cell r="A2448">
            <v>109</v>
          </cell>
          <cell r="B2448" t="str">
            <v>M</v>
          </cell>
          <cell r="C2448">
            <v>3385.06</v>
          </cell>
        </row>
        <row r="2449">
          <cell r="A2449">
            <v>159</v>
          </cell>
          <cell r="B2449" t="str">
            <v>M</v>
          </cell>
          <cell r="C2449">
            <v>1764.94</v>
          </cell>
        </row>
        <row r="2450">
          <cell r="A2450">
            <v>110</v>
          </cell>
          <cell r="B2450" t="str">
            <v>M</v>
          </cell>
          <cell r="C2450">
            <v>2404.04</v>
          </cell>
        </row>
        <row r="2451">
          <cell r="A2451">
            <v>197</v>
          </cell>
          <cell r="B2451" t="str">
            <v>F</v>
          </cell>
          <cell r="C2451">
            <v>1744.83</v>
          </cell>
        </row>
        <row r="2452">
          <cell r="A2452">
            <v>181</v>
          </cell>
          <cell r="B2452" t="str">
            <v>M</v>
          </cell>
          <cell r="C2452">
            <v>2605.3199999999902</v>
          </cell>
        </row>
        <row r="2453">
          <cell r="A2453">
            <v>187</v>
          </cell>
          <cell r="B2453" t="str">
            <v>M</v>
          </cell>
          <cell r="C2453">
            <v>2831.08</v>
          </cell>
        </row>
        <row r="2454">
          <cell r="A2454">
            <v>72</v>
          </cell>
          <cell r="B2454" t="str">
            <v>F</v>
          </cell>
          <cell r="C2454">
            <v>2365.24999999999</v>
          </cell>
        </row>
        <row r="2455">
          <cell r="A2455">
            <v>176</v>
          </cell>
          <cell r="B2455" t="str">
            <v>F</v>
          </cell>
          <cell r="C2455">
            <v>2225.54</v>
          </cell>
        </row>
        <row r="2456">
          <cell r="A2456">
            <v>115</v>
          </cell>
          <cell r="B2456" t="str">
            <v>M</v>
          </cell>
          <cell r="C2456">
            <v>2760.23</v>
          </cell>
        </row>
        <row r="2457">
          <cell r="A2457">
            <v>165</v>
          </cell>
          <cell r="B2457" t="str">
            <v>F</v>
          </cell>
          <cell r="C2457">
            <v>2562.04</v>
          </cell>
        </row>
        <row r="2458">
          <cell r="A2458">
            <v>152</v>
          </cell>
          <cell r="B2458" t="str">
            <v>F</v>
          </cell>
          <cell r="C2458">
            <v>3049.8199999999902</v>
          </cell>
        </row>
        <row r="2459">
          <cell r="A2459">
            <v>24</v>
          </cell>
          <cell r="B2459" t="str">
            <v>F</v>
          </cell>
          <cell r="C2459">
            <v>2885.92</v>
          </cell>
        </row>
        <row r="2460">
          <cell r="A2460">
            <v>94</v>
          </cell>
          <cell r="B2460" t="str">
            <v>M</v>
          </cell>
          <cell r="C2460">
            <v>2209.74999999999</v>
          </cell>
        </row>
        <row r="2461">
          <cell r="A2461">
            <v>145</v>
          </cell>
          <cell r="B2461" t="str">
            <v>F</v>
          </cell>
          <cell r="C2461">
            <v>2073.5499999999902</v>
          </cell>
        </row>
        <row r="2462">
          <cell r="A2462">
            <v>120</v>
          </cell>
          <cell r="B2462" t="str">
            <v>F</v>
          </cell>
          <cell r="C2462">
            <v>2565.61</v>
          </cell>
        </row>
        <row r="2463">
          <cell r="A2463">
            <v>19</v>
          </cell>
          <cell r="B2463" t="str">
            <v>M</v>
          </cell>
          <cell r="C2463">
            <v>1747.4299999999901</v>
          </cell>
        </row>
        <row r="2464">
          <cell r="A2464">
            <v>35</v>
          </cell>
          <cell r="B2464" t="str">
            <v>M</v>
          </cell>
          <cell r="C2464">
            <v>3303.7</v>
          </cell>
        </row>
        <row r="2465">
          <cell r="A2465">
            <v>144</v>
          </cell>
          <cell r="B2465" t="str">
            <v>M</v>
          </cell>
          <cell r="C2465">
            <v>2504.1999999999998</v>
          </cell>
        </row>
        <row r="2466">
          <cell r="A2466">
            <v>14</v>
          </cell>
          <cell r="B2466" t="str">
            <v>M</v>
          </cell>
          <cell r="C2466">
            <v>2710.45999999999</v>
          </cell>
        </row>
        <row r="2467">
          <cell r="A2467">
            <v>196</v>
          </cell>
          <cell r="B2467" t="str">
            <v>M</v>
          </cell>
          <cell r="C2467">
            <v>2714.1099999999901</v>
          </cell>
        </row>
        <row r="2468">
          <cell r="A2468">
            <v>106</v>
          </cell>
          <cell r="B2468" t="str">
            <v>M</v>
          </cell>
          <cell r="C2468">
            <v>2859.99999999999</v>
          </cell>
        </row>
        <row r="2469">
          <cell r="A2469">
            <v>40</v>
          </cell>
          <cell r="B2469" t="str">
            <v>F</v>
          </cell>
          <cell r="C2469">
            <v>2330.2599999999902</v>
          </cell>
        </row>
        <row r="2470">
          <cell r="A2470">
            <v>197</v>
          </cell>
          <cell r="B2470" t="str">
            <v>F</v>
          </cell>
          <cell r="C2470">
            <v>1744.83</v>
          </cell>
        </row>
        <row r="2471">
          <cell r="A2471">
            <v>121</v>
          </cell>
          <cell r="B2471" t="str">
            <v>F</v>
          </cell>
          <cell r="C2471">
            <v>2061.75</v>
          </cell>
        </row>
        <row r="2472">
          <cell r="A2472">
            <v>22</v>
          </cell>
          <cell r="B2472" t="str">
            <v>F</v>
          </cell>
          <cell r="C2472">
            <v>3533.5299999999902</v>
          </cell>
        </row>
        <row r="2473">
          <cell r="A2473">
            <v>177</v>
          </cell>
          <cell r="B2473" t="str">
            <v>F</v>
          </cell>
          <cell r="C2473">
            <v>2497.4499999999898</v>
          </cell>
        </row>
        <row r="2474">
          <cell r="A2474">
            <v>2</v>
          </cell>
          <cell r="B2474" t="str">
            <v>F</v>
          </cell>
          <cell r="C2474">
            <v>3017.95</v>
          </cell>
        </row>
        <row r="2475">
          <cell r="A2475">
            <v>148</v>
          </cell>
          <cell r="B2475" t="str">
            <v>M</v>
          </cell>
          <cell r="C2475">
            <v>2738.99</v>
          </cell>
        </row>
        <row r="2476">
          <cell r="A2476">
            <v>54</v>
          </cell>
          <cell r="B2476" t="str">
            <v>M</v>
          </cell>
          <cell r="C2476">
            <v>2839.4099999999899</v>
          </cell>
        </row>
        <row r="2477">
          <cell r="A2477">
            <v>115</v>
          </cell>
          <cell r="B2477" t="str">
            <v>M</v>
          </cell>
          <cell r="C2477">
            <v>2760.23</v>
          </cell>
        </row>
        <row r="2478">
          <cell r="A2478">
            <v>10</v>
          </cell>
          <cell r="B2478" t="str">
            <v>M</v>
          </cell>
          <cell r="C2478">
            <v>1183</v>
          </cell>
        </row>
        <row r="2479">
          <cell r="A2479">
            <v>155</v>
          </cell>
          <cell r="B2479" t="str">
            <v>M</v>
          </cell>
          <cell r="C2479">
            <v>2346.25</v>
          </cell>
        </row>
        <row r="2480">
          <cell r="A2480">
            <v>199</v>
          </cell>
          <cell r="B2480" t="str">
            <v>M</v>
          </cell>
          <cell r="C2480">
            <v>2795.3799999999901</v>
          </cell>
        </row>
        <row r="2481">
          <cell r="A2481">
            <v>148</v>
          </cell>
          <cell r="B2481" t="str">
            <v>M</v>
          </cell>
          <cell r="C2481">
            <v>2738.99</v>
          </cell>
        </row>
        <row r="2482">
          <cell r="A2482">
            <v>178</v>
          </cell>
          <cell r="B2482" t="str">
            <v>M</v>
          </cell>
          <cell r="C2482">
            <v>2320.21</v>
          </cell>
        </row>
        <row r="2483">
          <cell r="A2483">
            <v>51</v>
          </cell>
          <cell r="B2483" t="str">
            <v>M</v>
          </cell>
          <cell r="C2483">
            <v>3918.9199999999901</v>
          </cell>
        </row>
        <row r="2484">
          <cell r="A2484">
            <v>199</v>
          </cell>
          <cell r="B2484" t="str">
            <v>M</v>
          </cell>
          <cell r="C2484">
            <v>2795.3799999999901</v>
          </cell>
        </row>
        <row r="2485">
          <cell r="A2485">
            <v>20</v>
          </cell>
          <cell r="B2485" t="str">
            <v>F</v>
          </cell>
          <cell r="C2485">
            <v>3080.13</v>
          </cell>
        </row>
        <row r="2486">
          <cell r="A2486">
            <v>113</v>
          </cell>
          <cell r="B2486" t="str">
            <v>F</v>
          </cell>
          <cell r="C2486">
            <v>2622.93</v>
          </cell>
        </row>
        <row r="2487">
          <cell r="A2487">
            <v>41</v>
          </cell>
          <cell r="B2487" t="str">
            <v>M</v>
          </cell>
          <cell r="C2487">
            <v>3191.8999999999901</v>
          </cell>
        </row>
        <row r="2488">
          <cell r="A2488">
            <v>49</v>
          </cell>
          <cell r="B2488" t="str">
            <v>M</v>
          </cell>
          <cell r="C2488">
            <v>2693.59</v>
          </cell>
        </row>
        <row r="2489">
          <cell r="A2489">
            <v>14</v>
          </cell>
          <cell r="B2489" t="str">
            <v>M</v>
          </cell>
          <cell r="C2489">
            <v>2710.45999999999</v>
          </cell>
        </row>
        <row r="2490">
          <cell r="A2490">
            <v>82</v>
          </cell>
          <cell r="B2490" t="str">
            <v>M</v>
          </cell>
          <cell r="C2490">
            <v>2714.75</v>
          </cell>
        </row>
        <row r="2491">
          <cell r="A2491">
            <v>150</v>
          </cell>
          <cell r="B2491" t="str">
            <v>F</v>
          </cell>
          <cell r="C2491">
            <v>1820.95</v>
          </cell>
        </row>
        <row r="2492">
          <cell r="A2492">
            <v>76</v>
          </cell>
          <cell r="B2492" t="str">
            <v>F</v>
          </cell>
          <cell r="C2492">
            <v>2110.5</v>
          </cell>
        </row>
        <row r="2493">
          <cell r="A2493">
            <v>78</v>
          </cell>
          <cell r="B2493" t="str">
            <v>M</v>
          </cell>
          <cell r="C2493">
            <v>3396.95</v>
          </cell>
        </row>
        <row r="2494">
          <cell r="A2494">
            <v>33</v>
          </cell>
          <cell r="B2494" t="str">
            <v>F</v>
          </cell>
          <cell r="C2494">
            <v>2041.21999999999</v>
          </cell>
        </row>
        <row r="2495">
          <cell r="A2495">
            <v>112</v>
          </cell>
          <cell r="B2495" t="str">
            <v>F</v>
          </cell>
          <cell r="C2495">
            <v>2059.8399999999901</v>
          </cell>
        </row>
        <row r="2496">
          <cell r="A2496">
            <v>185</v>
          </cell>
          <cell r="B2496" t="str">
            <v>M</v>
          </cell>
          <cell r="C2496">
            <v>2395.81</v>
          </cell>
        </row>
        <row r="2497">
          <cell r="A2497">
            <v>85</v>
          </cell>
          <cell r="B2497" t="str">
            <v>F</v>
          </cell>
          <cell r="C2497">
            <v>1652.82</v>
          </cell>
        </row>
        <row r="2498">
          <cell r="A2498">
            <v>77</v>
          </cell>
          <cell r="B2498" t="str">
            <v>M</v>
          </cell>
          <cell r="C2498">
            <v>2285.7599999999902</v>
          </cell>
        </row>
        <row r="2499">
          <cell r="A2499">
            <v>57</v>
          </cell>
          <cell r="B2499" t="str">
            <v>M</v>
          </cell>
          <cell r="C2499">
            <v>2802.5999999999899</v>
          </cell>
        </row>
        <row r="2500">
          <cell r="A2500">
            <v>165</v>
          </cell>
          <cell r="B2500" t="str">
            <v>F</v>
          </cell>
          <cell r="C2500">
            <v>2562.04</v>
          </cell>
        </row>
        <row r="2501">
          <cell r="A2501">
            <v>68</v>
          </cell>
          <cell r="B2501" t="str">
            <v>M</v>
          </cell>
          <cell r="C2501">
            <v>2286.5299999999902</v>
          </cell>
        </row>
        <row r="2502">
          <cell r="A2502">
            <v>186</v>
          </cell>
          <cell r="B2502" t="str">
            <v>F</v>
          </cell>
          <cell r="C2502">
            <v>2509.77</v>
          </cell>
        </row>
        <row r="2503">
          <cell r="A2503">
            <v>136</v>
          </cell>
          <cell r="B2503" t="str">
            <v>M</v>
          </cell>
          <cell r="C2503">
            <v>2856.3799999999901</v>
          </cell>
        </row>
        <row r="2504">
          <cell r="A2504">
            <v>113</v>
          </cell>
          <cell r="B2504" t="str">
            <v>F</v>
          </cell>
          <cell r="C2504">
            <v>2622.93</v>
          </cell>
        </row>
        <row r="2505">
          <cell r="A2505">
            <v>118</v>
          </cell>
          <cell r="B2505" t="str">
            <v>M</v>
          </cell>
          <cell r="C2505">
            <v>3299.74</v>
          </cell>
        </row>
        <row r="2506">
          <cell r="A2506">
            <v>95</v>
          </cell>
          <cell r="B2506" t="str">
            <v>F</v>
          </cell>
          <cell r="C2506">
            <v>2380.98</v>
          </cell>
        </row>
        <row r="2507">
          <cell r="A2507">
            <v>181</v>
          </cell>
          <cell r="B2507" t="str">
            <v>M</v>
          </cell>
          <cell r="C2507">
            <v>2605.3199999999902</v>
          </cell>
        </row>
        <row r="2508">
          <cell r="A2508">
            <v>23</v>
          </cell>
          <cell r="B2508" t="str">
            <v>F</v>
          </cell>
          <cell r="C2508">
            <v>2834.16</v>
          </cell>
        </row>
        <row r="2509">
          <cell r="A2509">
            <v>181</v>
          </cell>
          <cell r="B2509" t="str">
            <v>M</v>
          </cell>
          <cell r="C2509">
            <v>2605.3199999999902</v>
          </cell>
        </row>
        <row r="2510">
          <cell r="A2510">
            <v>128</v>
          </cell>
          <cell r="B2510" t="str">
            <v>M</v>
          </cell>
          <cell r="C2510">
            <v>2183.25</v>
          </cell>
        </row>
        <row r="2511">
          <cell r="A2511">
            <v>129</v>
          </cell>
          <cell r="B2511" t="str">
            <v>F</v>
          </cell>
          <cell r="C2511">
            <v>3981.5799999999899</v>
          </cell>
        </row>
        <row r="2512">
          <cell r="A2512">
            <v>131</v>
          </cell>
          <cell r="B2512" t="str">
            <v>M</v>
          </cell>
          <cell r="C2512">
            <v>2850.7</v>
          </cell>
        </row>
        <row r="2513">
          <cell r="A2513">
            <v>90</v>
          </cell>
          <cell r="B2513" t="str">
            <v>F</v>
          </cell>
          <cell r="C2513">
            <v>3210.29</v>
          </cell>
        </row>
        <row r="2514">
          <cell r="A2514">
            <v>156</v>
          </cell>
          <cell r="B2514" t="str">
            <v>M</v>
          </cell>
          <cell r="C2514">
            <v>2314.1499999999901</v>
          </cell>
        </row>
        <row r="2515">
          <cell r="A2515">
            <v>13</v>
          </cell>
          <cell r="B2515" t="str">
            <v>M</v>
          </cell>
          <cell r="C2515">
            <v>2749.72999999999</v>
          </cell>
        </row>
        <row r="2516">
          <cell r="A2516">
            <v>32</v>
          </cell>
          <cell r="B2516" t="str">
            <v>M</v>
          </cell>
          <cell r="C2516">
            <v>3062.03999999999</v>
          </cell>
        </row>
        <row r="2517">
          <cell r="A2517">
            <v>13</v>
          </cell>
          <cell r="B2517" t="str">
            <v>M</v>
          </cell>
          <cell r="C2517">
            <v>2749.72999999999</v>
          </cell>
        </row>
        <row r="2518">
          <cell r="A2518">
            <v>153</v>
          </cell>
          <cell r="B2518" t="str">
            <v>M</v>
          </cell>
          <cell r="C2518">
            <v>2648.3899999999899</v>
          </cell>
        </row>
        <row r="2519">
          <cell r="A2519">
            <v>189</v>
          </cell>
          <cell r="B2519" t="str">
            <v>M</v>
          </cell>
          <cell r="C2519">
            <v>3063.68</v>
          </cell>
        </row>
        <row r="2520">
          <cell r="A2520">
            <v>76</v>
          </cell>
          <cell r="B2520" t="str">
            <v>F</v>
          </cell>
          <cell r="C2520">
            <v>2110.5</v>
          </cell>
        </row>
        <row r="2521">
          <cell r="A2521">
            <v>101</v>
          </cell>
          <cell r="B2521" t="str">
            <v>M</v>
          </cell>
          <cell r="C2521">
            <v>2561.19</v>
          </cell>
        </row>
        <row r="2522">
          <cell r="A2522">
            <v>198</v>
          </cell>
          <cell r="B2522" t="str">
            <v>M</v>
          </cell>
          <cell r="C2522">
            <v>2726.7799999999902</v>
          </cell>
        </row>
        <row r="2523">
          <cell r="A2523">
            <v>4</v>
          </cell>
          <cell r="B2523" t="str">
            <v>F</v>
          </cell>
          <cell r="C2523">
            <v>2970.49999999999</v>
          </cell>
        </row>
        <row r="2524">
          <cell r="A2524">
            <v>74</v>
          </cell>
          <cell r="B2524" t="str">
            <v>M</v>
          </cell>
          <cell r="C2524">
            <v>3371.55</v>
          </cell>
        </row>
        <row r="2525">
          <cell r="A2525">
            <v>99</v>
          </cell>
          <cell r="B2525" t="str">
            <v>M</v>
          </cell>
          <cell r="C2525">
            <v>2845.08</v>
          </cell>
        </row>
        <row r="2526">
          <cell r="A2526">
            <v>194</v>
          </cell>
          <cell r="B2526" t="str">
            <v>F</v>
          </cell>
          <cell r="C2526">
            <v>2486.1999999999898</v>
          </cell>
        </row>
        <row r="2527">
          <cell r="A2527">
            <v>179</v>
          </cell>
          <cell r="B2527" t="str">
            <v>M</v>
          </cell>
          <cell r="C2527">
            <v>2800.08</v>
          </cell>
        </row>
        <row r="2528">
          <cell r="A2528">
            <v>171</v>
          </cell>
          <cell r="B2528" t="str">
            <v>F</v>
          </cell>
          <cell r="C2528">
            <v>3485.06</v>
          </cell>
        </row>
        <row r="2529">
          <cell r="A2529">
            <v>147</v>
          </cell>
          <cell r="B2529" t="str">
            <v>M</v>
          </cell>
          <cell r="C2529">
            <v>3101.0099999999902</v>
          </cell>
        </row>
        <row r="2530">
          <cell r="A2530">
            <v>129</v>
          </cell>
          <cell r="B2530" t="str">
            <v>F</v>
          </cell>
          <cell r="C2530">
            <v>3981.5799999999899</v>
          </cell>
        </row>
        <row r="2531">
          <cell r="A2531">
            <v>165</v>
          </cell>
          <cell r="B2531" t="str">
            <v>F</v>
          </cell>
          <cell r="C2531">
            <v>2562.04</v>
          </cell>
        </row>
        <row r="2532">
          <cell r="A2532">
            <v>124</v>
          </cell>
          <cell r="B2532" t="str">
            <v>F</v>
          </cell>
          <cell r="C2532">
            <v>3331.35</v>
          </cell>
        </row>
        <row r="2533">
          <cell r="A2533">
            <v>142</v>
          </cell>
          <cell r="B2533" t="str">
            <v>F</v>
          </cell>
          <cell r="C2533">
            <v>2866.51</v>
          </cell>
        </row>
        <row r="2534">
          <cell r="A2534">
            <v>200</v>
          </cell>
          <cell r="B2534" t="str">
            <v>F</v>
          </cell>
          <cell r="C2534">
            <v>3156.95</v>
          </cell>
        </row>
        <row r="2535">
          <cell r="A2535">
            <v>121</v>
          </cell>
          <cell r="B2535" t="str">
            <v>F</v>
          </cell>
          <cell r="C2535">
            <v>2061.75</v>
          </cell>
        </row>
        <row r="2536">
          <cell r="A2536">
            <v>126</v>
          </cell>
          <cell r="B2536" t="str">
            <v>M</v>
          </cell>
          <cell r="C2536">
            <v>2676.98</v>
          </cell>
        </row>
        <row r="2537">
          <cell r="A2537">
            <v>156</v>
          </cell>
          <cell r="B2537" t="str">
            <v>M</v>
          </cell>
          <cell r="C2537">
            <v>2314.1499999999901</v>
          </cell>
        </row>
        <row r="2538">
          <cell r="A2538">
            <v>162</v>
          </cell>
          <cell r="B2538" t="str">
            <v>M</v>
          </cell>
          <cell r="C2538">
            <v>2190.64</v>
          </cell>
        </row>
        <row r="2539">
          <cell r="A2539">
            <v>86</v>
          </cell>
          <cell r="B2539" t="str">
            <v>M</v>
          </cell>
          <cell r="C2539">
            <v>3622.22</v>
          </cell>
        </row>
        <row r="2540">
          <cell r="A2540">
            <v>65</v>
          </cell>
          <cell r="B2540" t="str">
            <v>F</v>
          </cell>
          <cell r="C2540">
            <v>2807.0899999999901</v>
          </cell>
        </row>
        <row r="2541">
          <cell r="A2541">
            <v>199</v>
          </cell>
          <cell r="B2541" t="str">
            <v>M</v>
          </cell>
          <cell r="C2541">
            <v>2795.3799999999901</v>
          </cell>
        </row>
        <row r="2542">
          <cell r="A2542">
            <v>174</v>
          </cell>
          <cell r="B2542" t="str">
            <v>F</v>
          </cell>
          <cell r="C2542">
            <v>3536.94</v>
          </cell>
        </row>
        <row r="2543">
          <cell r="A2543">
            <v>3</v>
          </cell>
          <cell r="B2543" t="str">
            <v>M</v>
          </cell>
          <cell r="C2543">
            <v>2054.9499999999998</v>
          </cell>
        </row>
        <row r="2544">
          <cell r="A2544">
            <v>64</v>
          </cell>
          <cell r="B2544" t="str">
            <v>F</v>
          </cell>
          <cell r="C2544">
            <v>2702.72999999999</v>
          </cell>
        </row>
        <row r="2545">
          <cell r="A2545">
            <v>199</v>
          </cell>
          <cell r="B2545" t="str">
            <v>M</v>
          </cell>
          <cell r="C2545">
            <v>2795.3799999999901</v>
          </cell>
        </row>
        <row r="2546">
          <cell r="A2546">
            <v>186</v>
          </cell>
          <cell r="B2546" t="str">
            <v>F</v>
          </cell>
          <cell r="C2546">
            <v>2509.77</v>
          </cell>
        </row>
        <row r="2547">
          <cell r="A2547">
            <v>97</v>
          </cell>
          <cell r="B2547" t="str">
            <v>M</v>
          </cell>
          <cell r="C2547">
            <v>2931.14</v>
          </cell>
        </row>
        <row r="2548">
          <cell r="A2548">
            <v>60</v>
          </cell>
          <cell r="B2548" t="str">
            <v>M</v>
          </cell>
          <cell r="C2548">
            <v>1042.27</v>
          </cell>
        </row>
        <row r="2549">
          <cell r="A2549">
            <v>194</v>
          </cell>
          <cell r="B2549" t="str">
            <v>F</v>
          </cell>
          <cell r="C2549">
            <v>2486.1999999999898</v>
          </cell>
        </row>
        <row r="2550">
          <cell r="A2550">
            <v>114</v>
          </cell>
          <cell r="B2550" t="str">
            <v>M</v>
          </cell>
          <cell r="C2550">
            <v>2891.3199999999902</v>
          </cell>
        </row>
        <row r="2551">
          <cell r="A2551">
            <v>57</v>
          </cell>
          <cell r="B2551" t="str">
            <v>M</v>
          </cell>
          <cell r="C2551">
            <v>2802.5999999999899</v>
          </cell>
        </row>
        <row r="2552">
          <cell r="A2552">
            <v>101</v>
          </cell>
          <cell r="B2552" t="str">
            <v>M</v>
          </cell>
          <cell r="C2552">
            <v>2561.19</v>
          </cell>
        </row>
        <row r="2553">
          <cell r="A2553">
            <v>150</v>
          </cell>
          <cell r="B2553" t="str">
            <v>F</v>
          </cell>
          <cell r="C2553">
            <v>1820.95</v>
          </cell>
        </row>
        <row r="2554">
          <cell r="A2554">
            <v>65</v>
          </cell>
          <cell r="B2554" t="str">
            <v>F</v>
          </cell>
          <cell r="C2554">
            <v>2807.0899999999901</v>
          </cell>
        </row>
        <row r="2555">
          <cell r="A2555">
            <v>57</v>
          </cell>
          <cell r="B2555" t="str">
            <v>M</v>
          </cell>
          <cell r="C2555">
            <v>2802.5999999999899</v>
          </cell>
        </row>
        <row r="2556">
          <cell r="A2556">
            <v>62</v>
          </cell>
          <cell r="B2556" t="str">
            <v>F</v>
          </cell>
          <cell r="C2556">
            <v>2151.78999999999</v>
          </cell>
        </row>
        <row r="2557">
          <cell r="A2557">
            <v>55</v>
          </cell>
          <cell r="B2557" t="str">
            <v>M</v>
          </cell>
          <cell r="C2557">
            <v>2500.6099999999901</v>
          </cell>
        </row>
        <row r="2558">
          <cell r="A2558">
            <v>157</v>
          </cell>
          <cell r="B2558" t="str">
            <v>F</v>
          </cell>
          <cell r="C2558">
            <v>3052.95</v>
          </cell>
        </row>
        <row r="2559">
          <cell r="A2559">
            <v>121</v>
          </cell>
          <cell r="B2559" t="str">
            <v>F</v>
          </cell>
          <cell r="C2559">
            <v>2061.75</v>
          </cell>
        </row>
        <row r="2560">
          <cell r="A2560">
            <v>60</v>
          </cell>
          <cell r="B2560" t="str">
            <v>M</v>
          </cell>
          <cell r="C2560">
            <v>1042.27</v>
          </cell>
        </row>
        <row r="2561">
          <cell r="A2561">
            <v>89</v>
          </cell>
          <cell r="B2561" t="str">
            <v>F</v>
          </cell>
          <cell r="C2561">
            <v>3800.56</v>
          </cell>
        </row>
        <row r="2562">
          <cell r="A2562">
            <v>47</v>
          </cell>
          <cell r="B2562" t="str">
            <v>F</v>
          </cell>
          <cell r="C2562">
            <v>1836.15</v>
          </cell>
        </row>
        <row r="2563">
          <cell r="A2563">
            <v>180</v>
          </cell>
          <cell r="B2563" t="str">
            <v>M</v>
          </cell>
          <cell r="C2563">
            <v>2710.77</v>
          </cell>
        </row>
        <row r="2564">
          <cell r="A2564">
            <v>59</v>
          </cell>
          <cell r="B2564" t="str">
            <v>M</v>
          </cell>
          <cell r="C2564">
            <v>2942.33</v>
          </cell>
        </row>
        <row r="2565">
          <cell r="A2565">
            <v>37</v>
          </cell>
          <cell r="B2565" t="str">
            <v>M</v>
          </cell>
          <cell r="C2565">
            <v>4418.24</v>
          </cell>
        </row>
        <row r="2566">
          <cell r="A2566">
            <v>38</v>
          </cell>
          <cell r="B2566" t="str">
            <v>F</v>
          </cell>
          <cell r="C2566">
            <v>2634.7399999999898</v>
          </cell>
        </row>
        <row r="2567">
          <cell r="A2567">
            <v>68</v>
          </cell>
          <cell r="B2567" t="str">
            <v>M</v>
          </cell>
          <cell r="C2567">
            <v>2286.5299999999902</v>
          </cell>
        </row>
        <row r="2568">
          <cell r="A2568">
            <v>144</v>
          </cell>
          <cell r="B2568" t="str">
            <v>M</v>
          </cell>
          <cell r="C2568">
            <v>2504.1999999999998</v>
          </cell>
        </row>
        <row r="2569">
          <cell r="A2569">
            <v>106</v>
          </cell>
          <cell r="B2569" t="str">
            <v>M</v>
          </cell>
          <cell r="C2569">
            <v>2859.99999999999</v>
          </cell>
        </row>
        <row r="2570">
          <cell r="A2570">
            <v>189</v>
          </cell>
          <cell r="B2570" t="str">
            <v>M</v>
          </cell>
          <cell r="C2570">
            <v>3063.68</v>
          </cell>
        </row>
        <row r="2571">
          <cell r="A2571">
            <v>46</v>
          </cell>
          <cell r="B2571" t="str">
            <v>F</v>
          </cell>
          <cell r="C2571">
            <v>3510.3699999999899</v>
          </cell>
        </row>
        <row r="2572">
          <cell r="A2572">
            <v>17</v>
          </cell>
          <cell r="B2572" t="str">
            <v>F</v>
          </cell>
          <cell r="C2572">
            <v>2546.1799999999998</v>
          </cell>
        </row>
        <row r="2573">
          <cell r="A2573">
            <v>63</v>
          </cell>
          <cell r="B2573" t="str">
            <v>M</v>
          </cell>
          <cell r="C2573">
            <v>2982.45</v>
          </cell>
        </row>
        <row r="2574">
          <cell r="A2574">
            <v>132</v>
          </cell>
          <cell r="B2574" t="str">
            <v>M</v>
          </cell>
          <cell r="C2574">
            <v>3104.14</v>
          </cell>
        </row>
        <row r="2575">
          <cell r="A2575">
            <v>39</v>
          </cell>
          <cell r="B2575" t="str">
            <v>M</v>
          </cell>
          <cell r="C2575">
            <v>3322.9899999999898</v>
          </cell>
        </row>
        <row r="2576">
          <cell r="A2576">
            <v>53</v>
          </cell>
          <cell r="B2576" t="str">
            <v>F</v>
          </cell>
          <cell r="C2576">
            <v>2456.64</v>
          </cell>
        </row>
        <row r="2577">
          <cell r="A2577">
            <v>195</v>
          </cell>
          <cell r="B2577" t="str">
            <v>M</v>
          </cell>
          <cell r="C2577">
            <v>2592.77</v>
          </cell>
        </row>
        <row r="2578">
          <cell r="A2578">
            <v>184</v>
          </cell>
          <cell r="B2578" t="str">
            <v>F</v>
          </cell>
          <cell r="C2578">
            <v>2442.0100000000002</v>
          </cell>
        </row>
        <row r="2579">
          <cell r="A2579">
            <v>23</v>
          </cell>
          <cell r="B2579" t="str">
            <v>F</v>
          </cell>
          <cell r="C2579">
            <v>2834.16</v>
          </cell>
        </row>
        <row r="2580">
          <cell r="A2580">
            <v>90</v>
          </cell>
          <cell r="B2580" t="str">
            <v>F</v>
          </cell>
          <cell r="C2580">
            <v>3210.29</v>
          </cell>
        </row>
        <row r="2581">
          <cell r="A2581">
            <v>119</v>
          </cell>
          <cell r="B2581" t="str">
            <v>M</v>
          </cell>
          <cell r="C2581">
            <v>2612.5</v>
          </cell>
        </row>
        <row r="2582">
          <cell r="A2582">
            <v>191</v>
          </cell>
          <cell r="B2582" t="str">
            <v>F</v>
          </cell>
          <cell r="C2582">
            <v>2873.94</v>
          </cell>
        </row>
        <row r="2583">
          <cell r="A2583">
            <v>171</v>
          </cell>
          <cell r="B2583" t="str">
            <v>F</v>
          </cell>
          <cell r="C2583">
            <v>3485.06</v>
          </cell>
        </row>
        <row r="2584">
          <cell r="A2584">
            <v>34</v>
          </cell>
          <cell r="B2584" t="str">
            <v>F</v>
          </cell>
          <cell r="C2584">
            <v>2657.8899999999899</v>
          </cell>
        </row>
        <row r="2585">
          <cell r="A2585">
            <v>59</v>
          </cell>
          <cell r="B2585" t="str">
            <v>M</v>
          </cell>
          <cell r="C2585">
            <v>2942.33</v>
          </cell>
        </row>
        <row r="2586">
          <cell r="A2586">
            <v>93</v>
          </cell>
          <cell r="B2586" t="str">
            <v>M</v>
          </cell>
          <cell r="C2586">
            <v>2470.89</v>
          </cell>
        </row>
        <row r="2587">
          <cell r="A2587">
            <v>83</v>
          </cell>
          <cell r="B2587" t="str">
            <v>M</v>
          </cell>
          <cell r="C2587">
            <v>2399.3200000000002</v>
          </cell>
        </row>
        <row r="2588">
          <cell r="A2588">
            <v>181</v>
          </cell>
          <cell r="B2588" t="str">
            <v>M</v>
          </cell>
          <cell r="C2588">
            <v>2605.3199999999902</v>
          </cell>
        </row>
        <row r="2589">
          <cell r="A2589">
            <v>76</v>
          </cell>
          <cell r="B2589" t="str">
            <v>F</v>
          </cell>
          <cell r="C2589">
            <v>2110.5</v>
          </cell>
        </row>
        <row r="2590">
          <cell r="A2590">
            <v>54</v>
          </cell>
          <cell r="B2590" t="str">
            <v>M</v>
          </cell>
          <cell r="C2590">
            <v>2839.4099999999899</v>
          </cell>
        </row>
        <row r="2591">
          <cell r="A2591">
            <v>110</v>
          </cell>
          <cell r="B2591" t="str">
            <v>M</v>
          </cell>
          <cell r="C2591">
            <v>2404.04</v>
          </cell>
        </row>
        <row r="2592">
          <cell r="A2592">
            <v>185</v>
          </cell>
          <cell r="B2592" t="str">
            <v>M</v>
          </cell>
          <cell r="C2592">
            <v>2395.81</v>
          </cell>
        </row>
        <row r="2593">
          <cell r="A2593">
            <v>52</v>
          </cell>
          <cell r="B2593" t="str">
            <v>M</v>
          </cell>
          <cell r="C2593">
            <v>3124.69</v>
          </cell>
        </row>
        <row r="2594">
          <cell r="A2594">
            <v>172</v>
          </cell>
          <cell r="B2594" t="str">
            <v>M</v>
          </cell>
          <cell r="C2594">
            <v>2363.5100000000002</v>
          </cell>
        </row>
        <row r="2595">
          <cell r="A2595">
            <v>91</v>
          </cell>
          <cell r="B2595" t="str">
            <v>M</v>
          </cell>
          <cell r="C2595">
            <v>3648.07</v>
          </cell>
        </row>
        <row r="2596">
          <cell r="A2596">
            <v>51</v>
          </cell>
          <cell r="B2596" t="str">
            <v>M</v>
          </cell>
          <cell r="C2596">
            <v>3918.9199999999901</v>
          </cell>
        </row>
        <row r="2597">
          <cell r="A2597">
            <v>109</v>
          </cell>
          <cell r="B2597" t="str">
            <v>M</v>
          </cell>
          <cell r="C2597">
            <v>3385.06</v>
          </cell>
        </row>
        <row r="2598">
          <cell r="A2598">
            <v>143</v>
          </cell>
          <cell r="B2598" t="str">
            <v>M</v>
          </cell>
          <cell r="C2598">
            <v>2571.33</v>
          </cell>
        </row>
        <row r="2599">
          <cell r="A2599">
            <v>74</v>
          </cell>
          <cell r="B2599" t="str">
            <v>M</v>
          </cell>
          <cell r="C2599">
            <v>3371.55</v>
          </cell>
        </row>
        <row r="2600">
          <cell r="A2600">
            <v>11</v>
          </cell>
          <cell r="B2600" t="str">
            <v>F</v>
          </cell>
          <cell r="C2600">
            <v>2990.45999999999</v>
          </cell>
        </row>
        <row r="2601">
          <cell r="A2601">
            <v>75</v>
          </cell>
          <cell r="B2601" t="str">
            <v>F</v>
          </cell>
          <cell r="C2601">
            <v>2350.7999999999902</v>
          </cell>
        </row>
        <row r="2602">
          <cell r="A2602">
            <v>30</v>
          </cell>
          <cell r="B2602" t="str">
            <v>F</v>
          </cell>
          <cell r="C2602">
            <v>1444.25999999999</v>
          </cell>
        </row>
        <row r="2603">
          <cell r="A2603">
            <v>94</v>
          </cell>
          <cell r="B2603" t="str">
            <v>M</v>
          </cell>
          <cell r="C2603">
            <v>2209.74999999999</v>
          </cell>
        </row>
        <row r="2604">
          <cell r="A2604">
            <v>62</v>
          </cell>
          <cell r="B2604" t="str">
            <v>F</v>
          </cell>
          <cell r="C2604">
            <v>2151.78999999999</v>
          </cell>
        </row>
        <row r="2605">
          <cell r="A2605">
            <v>14</v>
          </cell>
          <cell r="B2605" t="str">
            <v>M</v>
          </cell>
          <cell r="C2605">
            <v>2710.45999999999</v>
          </cell>
        </row>
        <row r="2606">
          <cell r="A2606">
            <v>82</v>
          </cell>
          <cell r="B2606" t="str">
            <v>M</v>
          </cell>
          <cell r="C2606">
            <v>2714.75</v>
          </cell>
        </row>
        <row r="2607">
          <cell r="A2607">
            <v>172</v>
          </cell>
          <cell r="B2607" t="str">
            <v>M</v>
          </cell>
          <cell r="C2607">
            <v>2363.5100000000002</v>
          </cell>
        </row>
        <row r="2608">
          <cell r="A2608">
            <v>155</v>
          </cell>
          <cell r="B2608" t="str">
            <v>M</v>
          </cell>
          <cell r="C2608">
            <v>2346.25</v>
          </cell>
        </row>
        <row r="2609">
          <cell r="A2609">
            <v>120</v>
          </cell>
          <cell r="B2609" t="str">
            <v>F</v>
          </cell>
          <cell r="C2609">
            <v>2565.61</v>
          </cell>
        </row>
        <row r="2610">
          <cell r="A2610">
            <v>109</v>
          </cell>
          <cell r="B2610" t="str">
            <v>M</v>
          </cell>
          <cell r="C2610">
            <v>3385.06</v>
          </cell>
        </row>
        <row r="2611">
          <cell r="A2611">
            <v>26</v>
          </cell>
          <cell r="B2611" t="str">
            <v>F</v>
          </cell>
          <cell r="C2611">
            <v>2606.6099999999901</v>
          </cell>
        </row>
        <row r="2612">
          <cell r="A2612">
            <v>102</v>
          </cell>
          <cell r="B2612" t="str">
            <v>F</v>
          </cell>
          <cell r="C2612">
            <v>3813.69</v>
          </cell>
        </row>
        <row r="2613">
          <cell r="A2613">
            <v>127</v>
          </cell>
          <cell r="B2613" t="str">
            <v>M</v>
          </cell>
          <cell r="C2613">
            <v>2404.2599999999902</v>
          </cell>
        </row>
        <row r="2614">
          <cell r="A2614">
            <v>40</v>
          </cell>
          <cell r="B2614" t="str">
            <v>F</v>
          </cell>
          <cell r="C2614">
            <v>2330.2599999999902</v>
          </cell>
        </row>
        <row r="2615">
          <cell r="A2615">
            <v>185</v>
          </cell>
          <cell r="B2615" t="str">
            <v>M</v>
          </cell>
          <cell r="C2615">
            <v>2395.81</v>
          </cell>
        </row>
        <row r="2616">
          <cell r="A2616">
            <v>173</v>
          </cell>
          <cell r="B2616" t="str">
            <v>M</v>
          </cell>
          <cell r="C2616">
            <v>3127.77</v>
          </cell>
        </row>
        <row r="2617">
          <cell r="A2617">
            <v>192</v>
          </cell>
          <cell r="B2617" t="str">
            <v>M</v>
          </cell>
          <cell r="C2617">
            <v>2044.01999999999</v>
          </cell>
        </row>
        <row r="2618">
          <cell r="A2618">
            <v>152</v>
          </cell>
          <cell r="B2618" t="str">
            <v>F</v>
          </cell>
          <cell r="C2618">
            <v>3049.8199999999902</v>
          </cell>
        </row>
        <row r="2619">
          <cell r="A2619">
            <v>92</v>
          </cell>
          <cell r="B2619" t="str">
            <v>F</v>
          </cell>
          <cell r="C2619">
            <v>2439.3200000000002</v>
          </cell>
        </row>
        <row r="2620">
          <cell r="A2620">
            <v>64</v>
          </cell>
          <cell r="B2620" t="str">
            <v>F</v>
          </cell>
          <cell r="C2620">
            <v>2702.72999999999</v>
          </cell>
        </row>
        <row r="2621">
          <cell r="A2621">
            <v>117</v>
          </cell>
          <cell r="B2621" t="str">
            <v>F</v>
          </cell>
          <cell r="C2621">
            <v>2634.1899999999901</v>
          </cell>
        </row>
        <row r="2622">
          <cell r="A2622">
            <v>52</v>
          </cell>
          <cell r="B2622" t="str">
            <v>M</v>
          </cell>
          <cell r="C2622">
            <v>3124.69</v>
          </cell>
        </row>
        <row r="2623">
          <cell r="A2623">
            <v>125</v>
          </cell>
          <cell r="B2623" t="str">
            <v>M</v>
          </cell>
          <cell r="C2623">
            <v>2689.59</v>
          </cell>
        </row>
        <row r="2624">
          <cell r="A2624">
            <v>74</v>
          </cell>
          <cell r="B2624" t="str">
            <v>M</v>
          </cell>
          <cell r="C2624">
            <v>3371.55</v>
          </cell>
        </row>
        <row r="2625">
          <cell r="A2625">
            <v>143</v>
          </cell>
          <cell r="B2625" t="str">
            <v>M</v>
          </cell>
          <cell r="C2625">
            <v>2571.33</v>
          </cell>
        </row>
        <row r="2626">
          <cell r="A2626">
            <v>181</v>
          </cell>
          <cell r="B2626" t="str">
            <v>M</v>
          </cell>
          <cell r="C2626">
            <v>2605.3199999999902</v>
          </cell>
        </row>
        <row r="2627">
          <cell r="A2627">
            <v>194</v>
          </cell>
          <cell r="B2627" t="str">
            <v>F</v>
          </cell>
          <cell r="C2627">
            <v>2486.1999999999898</v>
          </cell>
        </row>
        <row r="2628">
          <cell r="A2628">
            <v>7</v>
          </cell>
          <cell r="B2628" t="str">
            <v>F</v>
          </cell>
          <cell r="C2628">
            <v>2981.51999999999</v>
          </cell>
        </row>
        <row r="2629">
          <cell r="A2629">
            <v>178</v>
          </cell>
          <cell r="B2629" t="str">
            <v>M</v>
          </cell>
          <cell r="C2629">
            <v>2320.21</v>
          </cell>
        </row>
        <row r="2630">
          <cell r="A2630">
            <v>112</v>
          </cell>
          <cell r="B2630" t="str">
            <v>F</v>
          </cell>
          <cell r="C2630">
            <v>2059.8399999999901</v>
          </cell>
        </row>
        <row r="2631">
          <cell r="A2631">
            <v>151</v>
          </cell>
          <cell r="B2631" t="str">
            <v>F</v>
          </cell>
          <cell r="C2631">
            <v>4000.7999999999902</v>
          </cell>
        </row>
        <row r="2632">
          <cell r="A2632">
            <v>78</v>
          </cell>
          <cell r="B2632" t="str">
            <v>M</v>
          </cell>
          <cell r="C2632">
            <v>3396.95</v>
          </cell>
        </row>
        <row r="2633">
          <cell r="A2633">
            <v>13</v>
          </cell>
          <cell r="B2633" t="str">
            <v>M</v>
          </cell>
          <cell r="C2633">
            <v>2749.72999999999</v>
          </cell>
        </row>
        <row r="2634">
          <cell r="A2634">
            <v>10</v>
          </cell>
          <cell r="B2634" t="str">
            <v>M</v>
          </cell>
          <cell r="C2634">
            <v>1183</v>
          </cell>
        </row>
        <row r="2635">
          <cell r="A2635">
            <v>155</v>
          </cell>
          <cell r="B2635" t="str">
            <v>M</v>
          </cell>
          <cell r="C2635">
            <v>2346.25</v>
          </cell>
        </row>
        <row r="2636">
          <cell r="A2636">
            <v>135</v>
          </cell>
          <cell r="B2636" t="str">
            <v>F</v>
          </cell>
          <cell r="C2636">
            <v>2277.89</v>
          </cell>
        </row>
        <row r="2637">
          <cell r="A2637">
            <v>116</v>
          </cell>
          <cell r="B2637" t="str">
            <v>F</v>
          </cell>
          <cell r="C2637">
            <v>3700.99</v>
          </cell>
        </row>
        <row r="2638">
          <cell r="A2638">
            <v>99</v>
          </cell>
          <cell r="B2638" t="str">
            <v>M</v>
          </cell>
          <cell r="C2638">
            <v>2845.08</v>
          </cell>
        </row>
        <row r="2639">
          <cell r="A2639">
            <v>200</v>
          </cell>
          <cell r="B2639" t="str">
            <v>F</v>
          </cell>
          <cell r="C2639">
            <v>3156.95</v>
          </cell>
        </row>
        <row r="2640">
          <cell r="A2640">
            <v>5</v>
          </cell>
          <cell r="B2640" t="str">
            <v>F</v>
          </cell>
          <cell r="C2640">
            <v>2727.48</v>
          </cell>
        </row>
        <row r="2641">
          <cell r="A2641">
            <v>183</v>
          </cell>
          <cell r="B2641" t="str">
            <v>M</v>
          </cell>
          <cell r="C2641">
            <v>2236.1199999999899</v>
          </cell>
        </row>
        <row r="2642">
          <cell r="A2642">
            <v>36</v>
          </cell>
          <cell r="B2642" t="str">
            <v>F</v>
          </cell>
          <cell r="C2642">
            <v>2310.81</v>
          </cell>
        </row>
        <row r="2643">
          <cell r="A2643">
            <v>66</v>
          </cell>
          <cell r="B2643" t="str">
            <v>M</v>
          </cell>
          <cell r="C2643">
            <v>1590.12</v>
          </cell>
        </row>
        <row r="2644">
          <cell r="A2644">
            <v>69</v>
          </cell>
          <cell r="B2644" t="str">
            <v>M</v>
          </cell>
          <cell r="C2644">
            <v>3308.45999999999</v>
          </cell>
        </row>
        <row r="2645">
          <cell r="A2645">
            <v>83</v>
          </cell>
          <cell r="B2645" t="str">
            <v>M</v>
          </cell>
          <cell r="C2645">
            <v>2399.3200000000002</v>
          </cell>
        </row>
        <row r="2646">
          <cell r="A2646">
            <v>151</v>
          </cell>
          <cell r="B2646" t="str">
            <v>F</v>
          </cell>
          <cell r="C2646">
            <v>4000.7999999999902</v>
          </cell>
        </row>
        <row r="2647">
          <cell r="A2647">
            <v>170</v>
          </cell>
          <cell r="B2647" t="str">
            <v>F</v>
          </cell>
          <cell r="C2647">
            <v>2340.7799999999902</v>
          </cell>
        </row>
        <row r="2648">
          <cell r="A2648">
            <v>64</v>
          </cell>
          <cell r="B2648" t="str">
            <v>F</v>
          </cell>
          <cell r="C2648">
            <v>2702.72999999999</v>
          </cell>
        </row>
        <row r="2649">
          <cell r="A2649">
            <v>104</v>
          </cell>
          <cell r="B2649" t="str">
            <v>F</v>
          </cell>
          <cell r="C2649">
            <v>3273.06</v>
          </cell>
        </row>
        <row r="2650">
          <cell r="A2650">
            <v>126</v>
          </cell>
          <cell r="B2650" t="str">
            <v>M</v>
          </cell>
          <cell r="C2650">
            <v>2676.98</v>
          </cell>
        </row>
        <row r="2651">
          <cell r="A2651">
            <v>196</v>
          </cell>
          <cell r="B2651" t="str">
            <v>M</v>
          </cell>
          <cell r="C2651">
            <v>2714.1099999999901</v>
          </cell>
        </row>
        <row r="2652">
          <cell r="A2652">
            <v>108</v>
          </cell>
          <cell r="B2652" t="str">
            <v>F</v>
          </cell>
          <cell r="C2652">
            <v>3114.84</v>
          </cell>
        </row>
        <row r="2653">
          <cell r="A2653">
            <v>196</v>
          </cell>
          <cell r="B2653" t="str">
            <v>M</v>
          </cell>
          <cell r="C2653">
            <v>2714.1099999999901</v>
          </cell>
        </row>
        <row r="2654">
          <cell r="A2654">
            <v>115</v>
          </cell>
          <cell r="B2654" t="str">
            <v>M</v>
          </cell>
          <cell r="C2654">
            <v>2760.23</v>
          </cell>
        </row>
        <row r="2655">
          <cell r="A2655">
            <v>20</v>
          </cell>
          <cell r="B2655" t="str">
            <v>F</v>
          </cell>
          <cell r="C2655">
            <v>3080.13</v>
          </cell>
        </row>
        <row r="2656">
          <cell r="A2656">
            <v>167</v>
          </cell>
          <cell r="B2656" t="str">
            <v>F</v>
          </cell>
          <cell r="C2656">
            <v>2609.11</v>
          </cell>
        </row>
        <row r="2657">
          <cell r="A2657">
            <v>19</v>
          </cell>
          <cell r="B2657" t="str">
            <v>M</v>
          </cell>
          <cell r="C2657">
            <v>1747.4299999999901</v>
          </cell>
        </row>
        <row r="2658">
          <cell r="A2658">
            <v>130</v>
          </cell>
          <cell r="B2658" t="str">
            <v>F</v>
          </cell>
          <cell r="C2658">
            <v>2503.4299999999998</v>
          </cell>
        </row>
        <row r="2659">
          <cell r="A2659">
            <v>32</v>
          </cell>
          <cell r="B2659" t="str">
            <v>M</v>
          </cell>
          <cell r="C2659">
            <v>3062.03999999999</v>
          </cell>
        </row>
        <row r="2660">
          <cell r="A2660">
            <v>192</v>
          </cell>
          <cell r="B2660" t="str">
            <v>M</v>
          </cell>
          <cell r="C2660">
            <v>2044.01999999999</v>
          </cell>
        </row>
        <row r="2661">
          <cell r="A2661">
            <v>196</v>
          </cell>
          <cell r="B2661" t="str">
            <v>M</v>
          </cell>
          <cell r="C2661">
            <v>2714.1099999999901</v>
          </cell>
        </row>
        <row r="2662">
          <cell r="A2662">
            <v>60</v>
          </cell>
          <cell r="B2662" t="str">
            <v>M</v>
          </cell>
          <cell r="C2662">
            <v>1042.27</v>
          </cell>
        </row>
        <row r="2663">
          <cell r="A2663">
            <v>66</v>
          </cell>
          <cell r="B2663" t="str">
            <v>M</v>
          </cell>
          <cell r="C2663">
            <v>1590.12</v>
          </cell>
        </row>
        <row r="2664">
          <cell r="A2664">
            <v>162</v>
          </cell>
          <cell r="B2664" t="str">
            <v>M</v>
          </cell>
          <cell r="C2664">
            <v>2190.64</v>
          </cell>
        </row>
        <row r="2665">
          <cell r="A2665">
            <v>90</v>
          </cell>
          <cell r="B2665" t="str">
            <v>F</v>
          </cell>
          <cell r="C2665">
            <v>3210.29</v>
          </cell>
        </row>
        <row r="2666">
          <cell r="A2666">
            <v>191</v>
          </cell>
          <cell r="B2666" t="str">
            <v>F</v>
          </cell>
          <cell r="C2666">
            <v>2873.94</v>
          </cell>
        </row>
        <row r="2667">
          <cell r="A2667">
            <v>148</v>
          </cell>
          <cell r="B2667" t="str">
            <v>M</v>
          </cell>
          <cell r="C2667">
            <v>2738.99</v>
          </cell>
        </row>
        <row r="2668">
          <cell r="A2668">
            <v>147</v>
          </cell>
          <cell r="B2668" t="str">
            <v>M</v>
          </cell>
          <cell r="C2668">
            <v>3101.0099999999902</v>
          </cell>
        </row>
        <row r="2669">
          <cell r="A2669">
            <v>24</v>
          </cell>
          <cell r="B2669" t="str">
            <v>F</v>
          </cell>
          <cell r="C2669">
            <v>2885.92</v>
          </cell>
        </row>
        <row r="2670">
          <cell r="A2670">
            <v>140</v>
          </cell>
          <cell r="B2670" t="str">
            <v>F</v>
          </cell>
          <cell r="C2670">
            <v>1907.5999999999899</v>
          </cell>
        </row>
        <row r="2671">
          <cell r="A2671">
            <v>190</v>
          </cell>
          <cell r="B2671" t="str">
            <v>F</v>
          </cell>
          <cell r="C2671">
            <v>3084.26999999999</v>
          </cell>
        </row>
        <row r="2672">
          <cell r="A2672">
            <v>112</v>
          </cell>
          <cell r="B2672" t="str">
            <v>F</v>
          </cell>
          <cell r="C2672">
            <v>2059.8399999999901</v>
          </cell>
        </row>
        <row r="2673">
          <cell r="A2673">
            <v>87</v>
          </cell>
          <cell r="B2673" t="str">
            <v>M</v>
          </cell>
          <cell r="C2673">
            <v>3121.9099999999899</v>
          </cell>
        </row>
        <row r="2674">
          <cell r="A2674">
            <v>78</v>
          </cell>
          <cell r="B2674" t="str">
            <v>M</v>
          </cell>
          <cell r="C2674">
            <v>3396.95</v>
          </cell>
        </row>
        <row r="2675">
          <cell r="A2675">
            <v>50</v>
          </cell>
          <cell r="B2675" t="str">
            <v>F</v>
          </cell>
          <cell r="C2675">
            <v>2266.8799999999901</v>
          </cell>
        </row>
        <row r="2676">
          <cell r="A2676">
            <v>100</v>
          </cell>
          <cell r="B2676" t="str">
            <v>M</v>
          </cell>
          <cell r="C2676">
            <v>3062.92</v>
          </cell>
        </row>
        <row r="2677">
          <cell r="A2677">
            <v>6</v>
          </cell>
          <cell r="B2677" t="str">
            <v>M</v>
          </cell>
          <cell r="C2677">
            <v>2272.54</v>
          </cell>
        </row>
        <row r="2678">
          <cell r="A2678">
            <v>52</v>
          </cell>
          <cell r="B2678" t="str">
            <v>M</v>
          </cell>
          <cell r="C2678">
            <v>3124.69</v>
          </cell>
        </row>
        <row r="2679">
          <cell r="A2679">
            <v>116</v>
          </cell>
          <cell r="B2679" t="str">
            <v>F</v>
          </cell>
          <cell r="C2679">
            <v>3700.99</v>
          </cell>
        </row>
        <row r="2680">
          <cell r="A2680">
            <v>51</v>
          </cell>
          <cell r="B2680" t="str">
            <v>M</v>
          </cell>
          <cell r="C2680">
            <v>3918.9199999999901</v>
          </cell>
        </row>
        <row r="2681">
          <cell r="A2681">
            <v>181</v>
          </cell>
          <cell r="B2681" t="str">
            <v>M</v>
          </cell>
          <cell r="C2681">
            <v>2605.3199999999902</v>
          </cell>
        </row>
        <row r="2682">
          <cell r="A2682">
            <v>70</v>
          </cell>
          <cell r="B2682" t="str">
            <v>M</v>
          </cell>
          <cell r="C2682">
            <v>2946.5599999999899</v>
          </cell>
        </row>
        <row r="2683">
          <cell r="A2683">
            <v>167</v>
          </cell>
          <cell r="B2683" t="str">
            <v>F</v>
          </cell>
          <cell r="C2683">
            <v>2609.11</v>
          </cell>
        </row>
        <row r="2684">
          <cell r="A2684">
            <v>58</v>
          </cell>
          <cell r="B2684" t="str">
            <v>F</v>
          </cell>
          <cell r="C2684">
            <v>2980.8799999999901</v>
          </cell>
        </row>
        <row r="2685">
          <cell r="A2685">
            <v>21</v>
          </cell>
          <cell r="B2685" t="str">
            <v>M</v>
          </cell>
          <cell r="C2685">
            <v>2891.08</v>
          </cell>
        </row>
        <row r="2686">
          <cell r="A2686">
            <v>197</v>
          </cell>
          <cell r="B2686" t="str">
            <v>F</v>
          </cell>
          <cell r="C2686">
            <v>1744.83</v>
          </cell>
        </row>
        <row r="2687">
          <cell r="A2687">
            <v>83</v>
          </cell>
          <cell r="B2687" t="str">
            <v>M</v>
          </cell>
          <cell r="C2687">
            <v>2399.3200000000002</v>
          </cell>
        </row>
        <row r="2688">
          <cell r="A2688">
            <v>47</v>
          </cell>
          <cell r="B2688" t="str">
            <v>F</v>
          </cell>
          <cell r="C2688">
            <v>1836.15</v>
          </cell>
        </row>
        <row r="2689">
          <cell r="A2689">
            <v>173</v>
          </cell>
          <cell r="B2689" t="str">
            <v>M</v>
          </cell>
          <cell r="C2689">
            <v>3127.77</v>
          </cell>
        </row>
        <row r="2690">
          <cell r="A2690">
            <v>63</v>
          </cell>
          <cell r="B2690" t="str">
            <v>M</v>
          </cell>
          <cell r="C2690">
            <v>2982.45</v>
          </cell>
        </row>
        <row r="2691">
          <cell r="A2691">
            <v>173</v>
          </cell>
          <cell r="B2691" t="str">
            <v>M</v>
          </cell>
          <cell r="C2691">
            <v>3127.77</v>
          </cell>
        </row>
        <row r="2692">
          <cell r="A2692">
            <v>168</v>
          </cell>
          <cell r="B2692" t="str">
            <v>F</v>
          </cell>
          <cell r="C2692">
            <v>2785.79</v>
          </cell>
        </row>
        <row r="2693">
          <cell r="A2693">
            <v>146</v>
          </cell>
          <cell r="B2693" t="str">
            <v>F</v>
          </cell>
          <cell r="C2693">
            <v>2817.9299999999898</v>
          </cell>
        </row>
        <row r="2694">
          <cell r="A2694">
            <v>60</v>
          </cell>
          <cell r="B2694" t="str">
            <v>M</v>
          </cell>
          <cell r="C2694">
            <v>1042.27</v>
          </cell>
        </row>
        <row r="2695">
          <cell r="A2695">
            <v>18</v>
          </cell>
          <cell r="B2695" t="str">
            <v>F</v>
          </cell>
          <cell r="C2695">
            <v>3225.02</v>
          </cell>
        </row>
        <row r="2696">
          <cell r="A2696">
            <v>40</v>
          </cell>
          <cell r="B2696" t="str">
            <v>F</v>
          </cell>
          <cell r="C2696">
            <v>2330.2599999999902</v>
          </cell>
        </row>
        <row r="2697">
          <cell r="A2697">
            <v>29</v>
          </cell>
          <cell r="B2697" t="str">
            <v>F</v>
          </cell>
          <cell r="C2697">
            <v>3063.5699999999902</v>
          </cell>
        </row>
        <row r="2698">
          <cell r="A2698">
            <v>129</v>
          </cell>
          <cell r="B2698" t="str">
            <v>F</v>
          </cell>
          <cell r="C2698">
            <v>3981.5799999999899</v>
          </cell>
        </row>
        <row r="2699">
          <cell r="A2699">
            <v>2</v>
          </cell>
          <cell r="B2699" t="str">
            <v>F</v>
          </cell>
          <cell r="C2699">
            <v>3017.95</v>
          </cell>
        </row>
        <row r="2700">
          <cell r="A2700">
            <v>25</v>
          </cell>
          <cell r="B2700" t="str">
            <v>M</v>
          </cell>
          <cell r="C2700">
            <v>1963.25</v>
          </cell>
        </row>
        <row r="2701">
          <cell r="A2701">
            <v>72</v>
          </cell>
          <cell r="B2701" t="str">
            <v>F</v>
          </cell>
          <cell r="C2701">
            <v>2365.24999999999</v>
          </cell>
        </row>
        <row r="2702">
          <cell r="A2702">
            <v>134</v>
          </cell>
          <cell r="B2702" t="str">
            <v>F</v>
          </cell>
          <cell r="C2702">
            <v>3404.45999999999</v>
          </cell>
        </row>
        <row r="2703">
          <cell r="A2703">
            <v>118</v>
          </cell>
          <cell r="B2703" t="str">
            <v>M</v>
          </cell>
          <cell r="C2703">
            <v>3299.74</v>
          </cell>
        </row>
        <row r="2704">
          <cell r="A2704">
            <v>134</v>
          </cell>
          <cell r="B2704" t="str">
            <v>F</v>
          </cell>
          <cell r="C2704">
            <v>3404.45999999999</v>
          </cell>
        </row>
        <row r="2705">
          <cell r="A2705">
            <v>144</v>
          </cell>
          <cell r="B2705" t="str">
            <v>M</v>
          </cell>
          <cell r="C2705">
            <v>2504.1999999999998</v>
          </cell>
        </row>
        <row r="2706">
          <cell r="A2706">
            <v>46</v>
          </cell>
          <cell r="B2706" t="str">
            <v>F</v>
          </cell>
          <cell r="C2706">
            <v>3510.3699999999899</v>
          </cell>
        </row>
        <row r="2707">
          <cell r="A2707">
            <v>149</v>
          </cell>
          <cell r="B2707" t="str">
            <v>F</v>
          </cell>
          <cell r="C2707">
            <v>2594.5699999999902</v>
          </cell>
        </row>
        <row r="2708">
          <cell r="A2708">
            <v>59</v>
          </cell>
          <cell r="B2708" t="str">
            <v>M</v>
          </cell>
          <cell r="C2708">
            <v>2942.33</v>
          </cell>
        </row>
        <row r="2709">
          <cell r="A2709">
            <v>68</v>
          </cell>
          <cell r="B2709" t="str">
            <v>M</v>
          </cell>
          <cell r="C2709">
            <v>2286.5299999999902</v>
          </cell>
        </row>
        <row r="2710">
          <cell r="A2710">
            <v>105</v>
          </cell>
          <cell r="B2710" t="str">
            <v>F</v>
          </cell>
          <cell r="C2710">
            <v>1868.73</v>
          </cell>
        </row>
        <row r="2711">
          <cell r="A2711">
            <v>111</v>
          </cell>
          <cell r="B2711" t="str">
            <v>F</v>
          </cell>
          <cell r="C2711">
            <v>1920.94999999999</v>
          </cell>
        </row>
        <row r="2712">
          <cell r="A2712">
            <v>67</v>
          </cell>
          <cell r="B2712" t="str">
            <v>M</v>
          </cell>
          <cell r="C2712">
            <v>2962.03</v>
          </cell>
        </row>
        <row r="2713">
          <cell r="A2713">
            <v>189</v>
          </cell>
          <cell r="B2713" t="str">
            <v>M</v>
          </cell>
          <cell r="C2713">
            <v>3063.68</v>
          </cell>
        </row>
        <row r="2714">
          <cell r="A2714">
            <v>121</v>
          </cell>
          <cell r="B2714" t="str">
            <v>F</v>
          </cell>
          <cell r="C2714">
            <v>2061.75</v>
          </cell>
        </row>
        <row r="2715">
          <cell r="A2715">
            <v>59</v>
          </cell>
          <cell r="B2715" t="str">
            <v>M</v>
          </cell>
          <cell r="C2715">
            <v>2942.33</v>
          </cell>
        </row>
        <row r="2716">
          <cell r="A2716">
            <v>104</v>
          </cell>
          <cell r="B2716" t="str">
            <v>F</v>
          </cell>
          <cell r="C2716">
            <v>3273.06</v>
          </cell>
        </row>
        <row r="2717">
          <cell r="A2717">
            <v>13</v>
          </cell>
          <cell r="B2717" t="str">
            <v>M</v>
          </cell>
          <cell r="C2717">
            <v>2749.72999999999</v>
          </cell>
        </row>
        <row r="2718">
          <cell r="A2718">
            <v>181</v>
          </cell>
          <cell r="B2718" t="str">
            <v>M</v>
          </cell>
          <cell r="C2718">
            <v>2605.3199999999902</v>
          </cell>
        </row>
        <row r="2719">
          <cell r="A2719">
            <v>163</v>
          </cell>
          <cell r="B2719" t="str">
            <v>F</v>
          </cell>
          <cell r="C2719">
            <v>1789.1199999999899</v>
          </cell>
        </row>
        <row r="2720">
          <cell r="A2720">
            <v>156</v>
          </cell>
          <cell r="B2720" t="str">
            <v>M</v>
          </cell>
          <cell r="C2720">
            <v>2314.1499999999901</v>
          </cell>
        </row>
        <row r="2721">
          <cell r="A2721">
            <v>103</v>
          </cell>
          <cell r="B2721" t="str">
            <v>M</v>
          </cell>
          <cell r="C2721">
            <v>2155.51999999999</v>
          </cell>
        </row>
        <row r="2722">
          <cell r="A2722">
            <v>73</v>
          </cell>
          <cell r="B2722" t="str">
            <v>M</v>
          </cell>
          <cell r="C2722">
            <v>2067.75</v>
          </cell>
        </row>
        <row r="2723">
          <cell r="A2723">
            <v>20</v>
          </cell>
          <cell r="B2723" t="str">
            <v>F</v>
          </cell>
          <cell r="C2723">
            <v>3080.13</v>
          </cell>
        </row>
        <row r="2724">
          <cell r="A2724">
            <v>197</v>
          </cell>
          <cell r="B2724" t="str">
            <v>F</v>
          </cell>
          <cell r="C2724">
            <v>1744.83</v>
          </cell>
        </row>
        <row r="2725">
          <cell r="A2725">
            <v>126</v>
          </cell>
          <cell r="B2725" t="str">
            <v>M</v>
          </cell>
          <cell r="C2725">
            <v>2676.98</v>
          </cell>
        </row>
        <row r="2726">
          <cell r="A2726">
            <v>152</v>
          </cell>
          <cell r="B2726" t="str">
            <v>F</v>
          </cell>
          <cell r="C2726">
            <v>3049.8199999999902</v>
          </cell>
        </row>
        <row r="2727">
          <cell r="A2727">
            <v>92</v>
          </cell>
          <cell r="B2727" t="str">
            <v>F</v>
          </cell>
          <cell r="C2727">
            <v>2439.3200000000002</v>
          </cell>
        </row>
        <row r="2728">
          <cell r="A2728">
            <v>128</v>
          </cell>
          <cell r="B2728" t="str">
            <v>M</v>
          </cell>
          <cell r="C2728">
            <v>2183.25</v>
          </cell>
        </row>
        <row r="2729">
          <cell r="A2729">
            <v>128</v>
          </cell>
          <cell r="B2729" t="str">
            <v>M</v>
          </cell>
          <cell r="C2729">
            <v>2183.25</v>
          </cell>
        </row>
        <row r="2730">
          <cell r="A2730">
            <v>3</v>
          </cell>
          <cell r="B2730" t="str">
            <v>M</v>
          </cell>
          <cell r="C2730">
            <v>2054.9499999999998</v>
          </cell>
        </row>
        <row r="2731">
          <cell r="A2731">
            <v>60</v>
          </cell>
          <cell r="B2731" t="str">
            <v>M</v>
          </cell>
          <cell r="C2731">
            <v>1042.27</v>
          </cell>
        </row>
        <row r="2732">
          <cell r="A2732">
            <v>124</v>
          </cell>
          <cell r="B2732" t="str">
            <v>F</v>
          </cell>
          <cell r="C2732">
            <v>3331.35</v>
          </cell>
        </row>
        <row r="2733">
          <cell r="A2733">
            <v>14</v>
          </cell>
          <cell r="B2733" t="str">
            <v>M</v>
          </cell>
          <cell r="C2733">
            <v>2710.45999999999</v>
          </cell>
        </row>
        <row r="2734">
          <cell r="A2734">
            <v>86</v>
          </cell>
          <cell r="B2734" t="str">
            <v>M</v>
          </cell>
          <cell r="C2734">
            <v>3622.22</v>
          </cell>
        </row>
        <row r="2735">
          <cell r="A2735">
            <v>52</v>
          </cell>
          <cell r="B2735" t="str">
            <v>M</v>
          </cell>
          <cell r="C2735">
            <v>3124.69</v>
          </cell>
        </row>
        <row r="2736">
          <cell r="A2736">
            <v>190</v>
          </cell>
          <cell r="B2736" t="str">
            <v>F</v>
          </cell>
          <cell r="C2736">
            <v>3084.26999999999</v>
          </cell>
        </row>
        <row r="2737">
          <cell r="A2737">
            <v>182</v>
          </cell>
          <cell r="B2737" t="str">
            <v>M</v>
          </cell>
          <cell r="C2737">
            <v>2271.7600000000002</v>
          </cell>
        </row>
        <row r="2738">
          <cell r="A2738">
            <v>121</v>
          </cell>
          <cell r="B2738" t="str">
            <v>F</v>
          </cell>
          <cell r="C2738">
            <v>2061.75</v>
          </cell>
        </row>
        <row r="2739">
          <cell r="A2739">
            <v>194</v>
          </cell>
          <cell r="B2739" t="str">
            <v>F</v>
          </cell>
          <cell r="C2739">
            <v>2486.1999999999898</v>
          </cell>
        </row>
        <row r="2740">
          <cell r="A2740">
            <v>108</v>
          </cell>
          <cell r="B2740" t="str">
            <v>F</v>
          </cell>
          <cell r="C2740">
            <v>3114.84</v>
          </cell>
        </row>
        <row r="2741">
          <cell r="A2741">
            <v>135</v>
          </cell>
          <cell r="B2741" t="str">
            <v>F</v>
          </cell>
          <cell r="C2741">
            <v>2277.89</v>
          </cell>
        </row>
        <row r="2742">
          <cell r="A2742">
            <v>56</v>
          </cell>
          <cell r="B2742" t="str">
            <v>F</v>
          </cell>
          <cell r="C2742">
            <v>2542.1099999999901</v>
          </cell>
        </row>
        <row r="2743">
          <cell r="A2743">
            <v>36</v>
          </cell>
          <cell r="B2743" t="str">
            <v>F</v>
          </cell>
          <cell r="C2743">
            <v>2310.81</v>
          </cell>
        </row>
        <row r="2744">
          <cell r="A2744">
            <v>71</v>
          </cell>
          <cell r="B2744" t="str">
            <v>M</v>
          </cell>
          <cell r="C2744">
            <v>3426.6699999999901</v>
          </cell>
        </row>
        <row r="2745">
          <cell r="A2745">
            <v>24</v>
          </cell>
          <cell r="B2745" t="str">
            <v>F</v>
          </cell>
          <cell r="C2745">
            <v>2885.92</v>
          </cell>
        </row>
        <row r="2746">
          <cell r="A2746">
            <v>184</v>
          </cell>
          <cell r="B2746" t="str">
            <v>F</v>
          </cell>
          <cell r="C2746">
            <v>2442.0100000000002</v>
          </cell>
        </row>
        <row r="2747">
          <cell r="A2747">
            <v>75</v>
          </cell>
          <cell r="B2747" t="str">
            <v>F</v>
          </cell>
          <cell r="C2747">
            <v>2350.7999999999902</v>
          </cell>
        </row>
        <row r="2748">
          <cell r="A2748">
            <v>170</v>
          </cell>
          <cell r="B2748" t="str">
            <v>F</v>
          </cell>
          <cell r="C2748">
            <v>2340.7799999999902</v>
          </cell>
        </row>
        <row r="2749">
          <cell r="A2749">
            <v>88</v>
          </cell>
          <cell r="B2749" t="str">
            <v>F</v>
          </cell>
          <cell r="C2749">
            <v>2659.22</v>
          </cell>
        </row>
        <row r="2750">
          <cell r="A2750">
            <v>186</v>
          </cell>
          <cell r="B2750" t="str">
            <v>F</v>
          </cell>
          <cell r="C2750">
            <v>2509.77</v>
          </cell>
        </row>
        <row r="2751">
          <cell r="A2751">
            <v>117</v>
          </cell>
          <cell r="B2751" t="str">
            <v>F</v>
          </cell>
          <cell r="C2751">
            <v>2634.1899999999901</v>
          </cell>
        </row>
        <row r="2752">
          <cell r="A2752">
            <v>115</v>
          </cell>
          <cell r="B2752" t="str">
            <v>M</v>
          </cell>
          <cell r="C2752">
            <v>2760.23</v>
          </cell>
        </row>
        <row r="2753">
          <cell r="A2753">
            <v>92</v>
          </cell>
          <cell r="B2753" t="str">
            <v>F</v>
          </cell>
          <cell r="C2753">
            <v>2439.3200000000002</v>
          </cell>
        </row>
        <row r="2754">
          <cell r="A2754">
            <v>180</v>
          </cell>
          <cell r="B2754" t="str">
            <v>M</v>
          </cell>
          <cell r="C2754">
            <v>2710.77</v>
          </cell>
        </row>
        <row r="2755">
          <cell r="A2755">
            <v>198</v>
          </cell>
          <cell r="B2755" t="str">
            <v>M</v>
          </cell>
          <cell r="C2755">
            <v>2726.7799999999902</v>
          </cell>
        </row>
        <row r="2756">
          <cell r="A2756">
            <v>122</v>
          </cell>
          <cell r="B2756" t="str">
            <v>F</v>
          </cell>
          <cell r="C2756">
            <v>2615.06</v>
          </cell>
        </row>
        <row r="2757">
          <cell r="A2757">
            <v>191</v>
          </cell>
          <cell r="B2757" t="str">
            <v>F</v>
          </cell>
          <cell r="C2757">
            <v>2873.94</v>
          </cell>
        </row>
        <row r="2758">
          <cell r="A2758">
            <v>14</v>
          </cell>
          <cell r="B2758" t="str">
            <v>M</v>
          </cell>
          <cell r="C2758">
            <v>2710.45999999999</v>
          </cell>
        </row>
        <row r="2759">
          <cell r="A2759">
            <v>143</v>
          </cell>
          <cell r="B2759" t="str">
            <v>M</v>
          </cell>
          <cell r="C2759">
            <v>2571.33</v>
          </cell>
        </row>
        <row r="2760">
          <cell r="A2760">
            <v>145</v>
          </cell>
          <cell r="B2760" t="str">
            <v>F</v>
          </cell>
          <cell r="C2760">
            <v>2073.5499999999902</v>
          </cell>
        </row>
        <row r="2761">
          <cell r="A2761">
            <v>39</v>
          </cell>
          <cell r="B2761" t="str">
            <v>M</v>
          </cell>
          <cell r="C2761">
            <v>3322.9899999999898</v>
          </cell>
        </row>
        <row r="2762">
          <cell r="A2762">
            <v>130</v>
          </cell>
          <cell r="B2762" t="str">
            <v>F</v>
          </cell>
          <cell r="C2762">
            <v>2503.4299999999998</v>
          </cell>
        </row>
        <row r="2763">
          <cell r="A2763">
            <v>52</v>
          </cell>
          <cell r="B2763" t="str">
            <v>M</v>
          </cell>
          <cell r="C2763">
            <v>3124.69</v>
          </cell>
        </row>
        <row r="2764">
          <cell r="A2764">
            <v>184</v>
          </cell>
          <cell r="B2764" t="str">
            <v>F</v>
          </cell>
          <cell r="C2764">
            <v>2442.0100000000002</v>
          </cell>
        </row>
        <row r="2765">
          <cell r="A2765">
            <v>12</v>
          </cell>
          <cell r="B2765" t="str">
            <v>M</v>
          </cell>
          <cell r="C2765">
            <v>2031.76</v>
          </cell>
        </row>
        <row r="2766">
          <cell r="A2766">
            <v>50</v>
          </cell>
          <cell r="B2766" t="str">
            <v>F</v>
          </cell>
          <cell r="C2766">
            <v>2266.8799999999901</v>
          </cell>
        </row>
        <row r="2767">
          <cell r="A2767">
            <v>89</v>
          </cell>
          <cell r="B2767" t="str">
            <v>F</v>
          </cell>
          <cell r="C2767">
            <v>3800.56</v>
          </cell>
        </row>
        <row r="2768">
          <cell r="A2768">
            <v>18</v>
          </cell>
          <cell r="B2768" t="str">
            <v>F</v>
          </cell>
          <cell r="C2768">
            <v>3225.02</v>
          </cell>
        </row>
        <row r="2769">
          <cell r="A2769">
            <v>74</v>
          </cell>
          <cell r="B2769" t="str">
            <v>M</v>
          </cell>
          <cell r="C2769">
            <v>3371.55</v>
          </cell>
        </row>
        <row r="2770">
          <cell r="A2770">
            <v>44</v>
          </cell>
          <cell r="B2770" t="str">
            <v>F</v>
          </cell>
          <cell r="C2770">
            <v>2003.3999999999901</v>
          </cell>
        </row>
        <row r="2771">
          <cell r="A2771">
            <v>12</v>
          </cell>
          <cell r="B2771" t="str">
            <v>M</v>
          </cell>
          <cell r="C2771">
            <v>2031.76</v>
          </cell>
        </row>
        <row r="2772">
          <cell r="A2772">
            <v>152</v>
          </cell>
          <cell r="B2772" t="str">
            <v>F</v>
          </cell>
          <cell r="C2772">
            <v>3049.8199999999902</v>
          </cell>
        </row>
        <row r="2773">
          <cell r="A2773">
            <v>85</v>
          </cell>
          <cell r="B2773" t="str">
            <v>F</v>
          </cell>
          <cell r="C2773">
            <v>1652.82</v>
          </cell>
        </row>
        <row r="2774">
          <cell r="A2774">
            <v>103</v>
          </cell>
          <cell r="B2774" t="str">
            <v>M</v>
          </cell>
          <cell r="C2774">
            <v>2155.51999999999</v>
          </cell>
        </row>
        <row r="2775">
          <cell r="A2775">
            <v>24</v>
          </cell>
          <cell r="B2775" t="str">
            <v>F</v>
          </cell>
          <cell r="C2775">
            <v>2885.92</v>
          </cell>
        </row>
        <row r="2776">
          <cell r="A2776">
            <v>21</v>
          </cell>
          <cell r="B2776" t="str">
            <v>M</v>
          </cell>
          <cell r="C2776">
            <v>2891.08</v>
          </cell>
        </row>
        <row r="2777">
          <cell r="A2777">
            <v>168</v>
          </cell>
          <cell r="B2777" t="str">
            <v>F</v>
          </cell>
          <cell r="C2777">
            <v>2785.79</v>
          </cell>
        </row>
        <row r="2778">
          <cell r="A2778">
            <v>22</v>
          </cell>
          <cell r="B2778" t="str">
            <v>F</v>
          </cell>
          <cell r="C2778">
            <v>3533.5299999999902</v>
          </cell>
        </row>
        <row r="2779">
          <cell r="A2779">
            <v>9</v>
          </cell>
          <cell r="B2779" t="str">
            <v>M</v>
          </cell>
          <cell r="C2779">
            <v>2771.7</v>
          </cell>
        </row>
        <row r="2780">
          <cell r="A2780">
            <v>3</v>
          </cell>
          <cell r="B2780" t="str">
            <v>M</v>
          </cell>
          <cell r="C2780">
            <v>2054.9499999999998</v>
          </cell>
        </row>
        <row r="2781">
          <cell r="A2781">
            <v>136</v>
          </cell>
          <cell r="B2781" t="str">
            <v>M</v>
          </cell>
          <cell r="C2781">
            <v>2856.3799999999901</v>
          </cell>
        </row>
        <row r="2782">
          <cell r="A2782">
            <v>95</v>
          </cell>
          <cell r="B2782" t="str">
            <v>F</v>
          </cell>
          <cell r="C2782">
            <v>2380.98</v>
          </cell>
        </row>
        <row r="2783">
          <cell r="A2783">
            <v>66</v>
          </cell>
          <cell r="B2783" t="str">
            <v>M</v>
          </cell>
          <cell r="C2783">
            <v>1590.12</v>
          </cell>
        </row>
        <row r="2784">
          <cell r="A2784">
            <v>70</v>
          </cell>
          <cell r="B2784" t="str">
            <v>M</v>
          </cell>
          <cell r="C2784">
            <v>2946.5599999999899</v>
          </cell>
        </row>
        <row r="2785">
          <cell r="A2785">
            <v>126</v>
          </cell>
          <cell r="B2785" t="str">
            <v>M</v>
          </cell>
          <cell r="C2785">
            <v>2676.98</v>
          </cell>
        </row>
        <row r="2786">
          <cell r="A2786">
            <v>28</v>
          </cell>
          <cell r="B2786" t="str">
            <v>F</v>
          </cell>
          <cell r="C2786">
            <v>1731.43</v>
          </cell>
        </row>
        <row r="2787">
          <cell r="A2787">
            <v>110</v>
          </cell>
          <cell r="B2787" t="str">
            <v>M</v>
          </cell>
          <cell r="C2787">
            <v>2404.04</v>
          </cell>
        </row>
        <row r="2788">
          <cell r="A2788">
            <v>25</v>
          </cell>
          <cell r="B2788" t="str">
            <v>M</v>
          </cell>
          <cell r="C2788">
            <v>1963.25</v>
          </cell>
        </row>
        <row r="2789">
          <cell r="A2789">
            <v>108</v>
          </cell>
          <cell r="B2789" t="str">
            <v>F</v>
          </cell>
          <cell r="C2789">
            <v>3114.84</v>
          </cell>
        </row>
        <row r="2790">
          <cell r="A2790">
            <v>160</v>
          </cell>
          <cell r="B2790" t="str">
            <v>F</v>
          </cell>
          <cell r="C2790">
            <v>2700.9699999999898</v>
          </cell>
        </row>
        <row r="2791">
          <cell r="A2791">
            <v>6</v>
          </cell>
          <cell r="B2791" t="str">
            <v>M</v>
          </cell>
          <cell r="C2791">
            <v>2272.54</v>
          </cell>
        </row>
        <row r="2792">
          <cell r="A2792">
            <v>138</v>
          </cell>
          <cell r="B2792" t="str">
            <v>F</v>
          </cell>
          <cell r="C2792">
            <v>2949.71</v>
          </cell>
        </row>
        <row r="2793">
          <cell r="A2793">
            <v>50</v>
          </cell>
          <cell r="B2793" t="str">
            <v>F</v>
          </cell>
          <cell r="C2793">
            <v>2266.8799999999901</v>
          </cell>
        </row>
        <row r="2794">
          <cell r="A2794">
            <v>100</v>
          </cell>
          <cell r="B2794" t="str">
            <v>M</v>
          </cell>
          <cell r="C2794">
            <v>3062.92</v>
          </cell>
        </row>
        <row r="2795">
          <cell r="A2795">
            <v>79</v>
          </cell>
          <cell r="B2795" t="str">
            <v>M</v>
          </cell>
          <cell r="C2795">
            <v>3197.95999999999</v>
          </cell>
        </row>
        <row r="2796">
          <cell r="A2796">
            <v>154</v>
          </cell>
          <cell r="B2796" t="str">
            <v>M</v>
          </cell>
          <cell r="C2796">
            <v>1976.4399999999901</v>
          </cell>
        </row>
        <row r="2797">
          <cell r="A2797">
            <v>59</v>
          </cell>
          <cell r="B2797" t="str">
            <v>M</v>
          </cell>
          <cell r="C2797">
            <v>2942.33</v>
          </cell>
        </row>
        <row r="2798">
          <cell r="A2798">
            <v>45</v>
          </cell>
          <cell r="B2798" t="str">
            <v>M</v>
          </cell>
          <cell r="C2798">
            <v>3423.77</v>
          </cell>
        </row>
        <row r="2799">
          <cell r="A2799">
            <v>73</v>
          </cell>
          <cell r="B2799" t="str">
            <v>M</v>
          </cell>
          <cell r="C2799">
            <v>2067.75</v>
          </cell>
        </row>
        <row r="2800">
          <cell r="A2800">
            <v>13</v>
          </cell>
          <cell r="B2800" t="str">
            <v>M</v>
          </cell>
          <cell r="C2800">
            <v>2749.72999999999</v>
          </cell>
        </row>
        <row r="2801">
          <cell r="A2801">
            <v>120</v>
          </cell>
          <cell r="B2801" t="str">
            <v>F</v>
          </cell>
          <cell r="C2801">
            <v>2565.61</v>
          </cell>
        </row>
        <row r="2802">
          <cell r="A2802">
            <v>179</v>
          </cell>
          <cell r="B2802" t="str">
            <v>M</v>
          </cell>
          <cell r="C2802">
            <v>2800.08</v>
          </cell>
        </row>
        <row r="2803">
          <cell r="A2803">
            <v>83</v>
          </cell>
          <cell r="B2803" t="str">
            <v>M</v>
          </cell>
          <cell r="C2803">
            <v>2399.3200000000002</v>
          </cell>
        </row>
        <row r="2804">
          <cell r="A2804">
            <v>94</v>
          </cell>
          <cell r="B2804" t="str">
            <v>M</v>
          </cell>
          <cell r="C2804">
            <v>2209.74999999999</v>
          </cell>
        </row>
        <row r="2805">
          <cell r="A2805">
            <v>93</v>
          </cell>
          <cell r="B2805" t="str">
            <v>M</v>
          </cell>
          <cell r="C2805">
            <v>2470.89</v>
          </cell>
        </row>
        <row r="2806">
          <cell r="A2806">
            <v>63</v>
          </cell>
          <cell r="B2806" t="str">
            <v>M</v>
          </cell>
          <cell r="C2806">
            <v>2982.45</v>
          </cell>
        </row>
        <row r="2807">
          <cell r="A2807">
            <v>166</v>
          </cell>
          <cell r="B2807" t="str">
            <v>F</v>
          </cell>
          <cell r="C2807">
            <v>3257.91</v>
          </cell>
        </row>
        <row r="2808">
          <cell r="A2808">
            <v>25</v>
          </cell>
          <cell r="B2808" t="str">
            <v>M</v>
          </cell>
          <cell r="C2808">
            <v>1963.25</v>
          </cell>
        </row>
        <row r="2809">
          <cell r="A2809">
            <v>154</v>
          </cell>
          <cell r="B2809" t="str">
            <v>M</v>
          </cell>
          <cell r="C2809">
            <v>1976.4399999999901</v>
          </cell>
        </row>
        <row r="2810">
          <cell r="A2810">
            <v>34</v>
          </cell>
          <cell r="B2810" t="str">
            <v>F</v>
          </cell>
          <cell r="C2810">
            <v>2657.8899999999899</v>
          </cell>
        </row>
        <row r="2811">
          <cell r="A2811">
            <v>88</v>
          </cell>
          <cell r="B2811" t="str">
            <v>F</v>
          </cell>
          <cell r="C2811">
            <v>2659.22</v>
          </cell>
        </row>
        <row r="2812">
          <cell r="A2812">
            <v>143</v>
          </cell>
          <cell r="B2812" t="str">
            <v>M</v>
          </cell>
          <cell r="C2812">
            <v>2571.33</v>
          </cell>
        </row>
        <row r="2813">
          <cell r="A2813">
            <v>60</v>
          </cell>
          <cell r="B2813" t="str">
            <v>M</v>
          </cell>
          <cell r="C2813">
            <v>1042.27</v>
          </cell>
        </row>
        <row r="2814">
          <cell r="A2814">
            <v>32</v>
          </cell>
          <cell r="B2814" t="str">
            <v>M</v>
          </cell>
          <cell r="C2814">
            <v>3062.03999999999</v>
          </cell>
        </row>
        <row r="2815">
          <cell r="A2815">
            <v>48</v>
          </cell>
          <cell r="B2815" t="str">
            <v>M</v>
          </cell>
          <cell r="C2815">
            <v>2563.6099999999901</v>
          </cell>
        </row>
        <row r="2816">
          <cell r="A2816">
            <v>169</v>
          </cell>
          <cell r="B2816" t="str">
            <v>M</v>
          </cell>
          <cell r="C2816">
            <v>2720.42</v>
          </cell>
        </row>
        <row r="2817">
          <cell r="A2817">
            <v>44</v>
          </cell>
          <cell r="B2817" t="str">
            <v>F</v>
          </cell>
          <cell r="C2817">
            <v>2003.3999999999901</v>
          </cell>
        </row>
        <row r="2818">
          <cell r="A2818">
            <v>73</v>
          </cell>
          <cell r="B2818" t="str">
            <v>M</v>
          </cell>
          <cell r="C2818">
            <v>2067.75</v>
          </cell>
        </row>
        <row r="2819">
          <cell r="A2819">
            <v>193</v>
          </cell>
          <cell r="B2819" t="str">
            <v>M</v>
          </cell>
          <cell r="C2819">
            <v>2547.62</v>
          </cell>
        </row>
        <row r="2820">
          <cell r="A2820">
            <v>98</v>
          </cell>
          <cell r="B2820" t="str">
            <v>F</v>
          </cell>
          <cell r="C2820">
            <v>2096.2599999999902</v>
          </cell>
        </row>
        <row r="2821">
          <cell r="A2821">
            <v>151</v>
          </cell>
          <cell r="B2821" t="str">
            <v>F</v>
          </cell>
          <cell r="C2821">
            <v>4000.7999999999902</v>
          </cell>
        </row>
        <row r="2822">
          <cell r="A2822">
            <v>180</v>
          </cell>
          <cell r="B2822" t="str">
            <v>M</v>
          </cell>
          <cell r="C2822">
            <v>2710.77</v>
          </cell>
        </row>
        <row r="2823">
          <cell r="A2823">
            <v>30</v>
          </cell>
          <cell r="B2823" t="str">
            <v>F</v>
          </cell>
          <cell r="C2823">
            <v>1444.25999999999</v>
          </cell>
        </row>
        <row r="2824">
          <cell r="A2824">
            <v>114</v>
          </cell>
          <cell r="B2824" t="str">
            <v>M</v>
          </cell>
          <cell r="C2824">
            <v>2891.3199999999902</v>
          </cell>
        </row>
        <row r="2825">
          <cell r="A2825">
            <v>90</v>
          </cell>
          <cell r="B2825" t="str">
            <v>F</v>
          </cell>
          <cell r="C2825">
            <v>3210.29</v>
          </cell>
        </row>
        <row r="2826">
          <cell r="A2826">
            <v>174</v>
          </cell>
          <cell r="B2826" t="str">
            <v>F</v>
          </cell>
          <cell r="C2826">
            <v>3536.94</v>
          </cell>
        </row>
        <row r="2827">
          <cell r="A2827">
            <v>8</v>
          </cell>
          <cell r="B2827" t="str">
            <v>F</v>
          </cell>
          <cell r="C2827">
            <v>1768.5999999999899</v>
          </cell>
        </row>
        <row r="2828">
          <cell r="A2828">
            <v>125</v>
          </cell>
          <cell r="B2828" t="str">
            <v>M</v>
          </cell>
          <cell r="C2828">
            <v>2689.59</v>
          </cell>
        </row>
        <row r="2829">
          <cell r="A2829">
            <v>95</v>
          </cell>
          <cell r="B2829" t="str">
            <v>F</v>
          </cell>
          <cell r="C2829">
            <v>2380.98</v>
          </cell>
        </row>
        <row r="2830">
          <cell r="A2830">
            <v>100</v>
          </cell>
          <cell r="B2830" t="str">
            <v>M</v>
          </cell>
          <cell r="C2830">
            <v>3062.92</v>
          </cell>
        </row>
        <row r="2831">
          <cell r="A2831">
            <v>86</v>
          </cell>
          <cell r="B2831" t="str">
            <v>M</v>
          </cell>
          <cell r="C2831">
            <v>3622.22</v>
          </cell>
        </row>
        <row r="2832">
          <cell r="A2832">
            <v>86</v>
          </cell>
          <cell r="B2832" t="str">
            <v>M</v>
          </cell>
          <cell r="C2832">
            <v>3622.22</v>
          </cell>
        </row>
        <row r="2833">
          <cell r="A2833">
            <v>137</v>
          </cell>
          <cell r="B2833" t="str">
            <v>M</v>
          </cell>
          <cell r="C2833">
            <v>3001.57</v>
          </cell>
        </row>
        <row r="2834">
          <cell r="A2834">
            <v>123</v>
          </cell>
          <cell r="B2834" t="str">
            <v>F</v>
          </cell>
          <cell r="C2834">
            <v>2813.95</v>
          </cell>
        </row>
        <row r="2835">
          <cell r="A2835">
            <v>49</v>
          </cell>
          <cell r="B2835" t="str">
            <v>M</v>
          </cell>
          <cell r="C2835">
            <v>2693.59</v>
          </cell>
        </row>
        <row r="2836">
          <cell r="A2836">
            <v>15</v>
          </cell>
          <cell r="B2836" t="str">
            <v>F</v>
          </cell>
          <cell r="C2836">
            <v>1793.51999999999</v>
          </cell>
        </row>
        <row r="2837">
          <cell r="A2837">
            <v>196</v>
          </cell>
          <cell r="B2837" t="str">
            <v>M</v>
          </cell>
          <cell r="C2837">
            <v>2714.1099999999901</v>
          </cell>
        </row>
        <row r="2838">
          <cell r="A2838">
            <v>91</v>
          </cell>
          <cell r="B2838" t="str">
            <v>M</v>
          </cell>
          <cell r="C2838">
            <v>3648.07</v>
          </cell>
        </row>
        <row r="2839">
          <cell r="A2839">
            <v>67</v>
          </cell>
          <cell r="B2839" t="str">
            <v>M</v>
          </cell>
          <cell r="C2839">
            <v>2962.03</v>
          </cell>
        </row>
        <row r="2840">
          <cell r="A2840">
            <v>112</v>
          </cell>
          <cell r="B2840" t="str">
            <v>F</v>
          </cell>
          <cell r="C2840">
            <v>2059.8399999999901</v>
          </cell>
        </row>
        <row r="2841">
          <cell r="A2841">
            <v>109</v>
          </cell>
          <cell r="B2841" t="str">
            <v>M</v>
          </cell>
          <cell r="C2841">
            <v>3385.06</v>
          </cell>
        </row>
        <row r="2842">
          <cell r="A2842">
            <v>167</v>
          </cell>
          <cell r="B2842" t="str">
            <v>F</v>
          </cell>
          <cell r="C2842">
            <v>2609.11</v>
          </cell>
        </row>
        <row r="2843">
          <cell r="A2843">
            <v>189</v>
          </cell>
          <cell r="B2843" t="str">
            <v>M</v>
          </cell>
          <cell r="C2843">
            <v>3063.68</v>
          </cell>
        </row>
        <row r="2844">
          <cell r="A2844">
            <v>173</v>
          </cell>
          <cell r="B2844" t="str">
            <v>M</v>
          </cell>
          <cell r="C2844">
            <v>3127.77</v>
          </cell>
        </row>
        <row r="2845">
          <cell r="A2845">
            <v>86</v>
          </cell>
          <cell r="B2845" t="str">
            <v>M</v>
          </cell>
          <cell r="C2845">
            <v>3622.22</v>
          </cell>
        </row>
        <row r="2846">
          <cell r="A2846">
            <v>165</v>
          </cell>
          <cell r="B2846" t="str">
            <v>F</v>
          </cell>
          <cell r="C2846">
            <v>2562.04</v>
          </cell>
        </row>
        <row r="2847">
          <cell r="A2847">
            <v>32</v>
          </cell>
          <cell r="B2847" t="str">
            <v>M</v>
          </cell>
          <cell r="C2847">
            <v>3062.03999999999</v>
          </cell>
        </row>
        <row r="2848">
          <cell r="A2848">
            <v>120</v>
          </cell>
          <cell r="B2848" t="str">
            <v>F</v>
          </cell>
          <cell r="C2848">
            <v>2565.61</v>
          </cell>
        </row>
        <row r="2849">
          <cell r="A2849">
            <v>34</v>
          </cell>
          <cell r="B2849" t="str">
            <v>F</v>
          </cell>
          <cell r="C2849">
            <v>2657.8899999999899</v>
          </cell>
        </row>
        <row r="2850">
          <cell r="A2850">
            <v>139</v>
          </cell>
          <cell r="B2850" t="str">
            <v>F</v>
          </cell>
          <cell r="C2850">
            <v>1577.97</v>
          </cell>
        </row>
        <row r="2851">
          <cell r="A2851">
            <v>200</v>
          </cell>
          <cell r="B2851" t="str">
            <v>F</v>
          </cell>
          <cell r="C2851">
            <v>3156.95</v>
          </cell>
        </row>
        <row r="2852">
          <cell r="A2852">
            <v>162</v>
          </cell>
          <cell r="B2852" t="str">
            <v>M</v>
          </cell>
          <cell r="C2852">
            <v>2190.64</v>
          </cell>
        </row>
        <row r="2853">
          <cell r="A2853">
            <v>88</v>
          </cell>
          <cell r="B2853" t="str">
            <v>F</v>
          </cell>
          <cell r="C2853">
            <v>2659.22</v>
          </cell>
        </row>
        <row r="2854">
          <cell r="A2854">
            <v>56</v>
          </cell>
          <cell r="B2854" t="str">
            <v>F</v>
          </cell>
          <cell r="C2854">
            <v>2542.1099999999901</v>
          </cell>
        </row>
        <row r="2855">
          <cell r="A2855">
            <v>158</v>
          </cell>
          <cell r="B2855" t="str">
            <v>M</v>
          </cell>
          <cell r="C2855">
            <v>3177.49</v>
          </cell>
        </row>
        <row r="2856">
          <cell r="A2856">
            <v>11</v>
          </cell>
          <cell r="B2856" t="str">
            <v>F</v>
          </cell>
          <cell r="C2856">
            <v>2990.45999999999</v>
          </cell>
        </row>
        <row r="2857">
          <cell r="A2857">
            <v>118</v>
          </cell>
          <cell r="B2857" t="str">
            <v>M</v>
          </cell>
          <cell r="C2857">
            <v>3299.74</v>
          </cell>
        </row>
        <row r="2858">
          <cell r="A2858">
            <v>22</v>
          </cell>
          <cell r="B2858" t="str">
            <v>F</v>
          </cell>
          <cell r="C2858">
            <v>3533.5299999999902</v>
          </cell>
        </row>
        <row r="2859">
          <cell r="A2859">
            <v>119</v>
          </cell>
          <cell r="B2859" t="str">
            <v>M</v>
          </cell>
          <cell r="C2859">
            <v>2612.5</v>
          </cell>
        </row>
        <row r="2860">
          <cell r="A2860">
            <v>177</v>
          </cell>
          <cell r="B2860" t="str">
            <v>F</v>
          </cell>
          <cell r="C2860">
            <v>2497.4499999999898</v>
          </cell>
        </row>
        <row r="2861">
          <cell r="A2861">
            <v>75</v>
          </cell>
          <cell r="B2861" t="str">
            <v>F</v>
          </cell>
          <cell r="C2861">
            <v>2350.7999999999902</v>
          </cell>
        </row>
        <row r="2862">
          <cell r="A2862">
            <v>182</v>
          </cell>
          <cell r="B2862" t="str">
            <v>M</v>
          </cell>
          <cell r="C2862">
            <v>2271.7600000000002</v>
          </cell>
        </row>
        <row r="2863">
          <cell r="A2863">
            <v>73</v>
          </cell>
          <cell r="B2863" t="str">
            <v>M</v>
          </cell>
          <cell r="C2863">
            <v>2067.75</v>
          </cell>
        </row>
        <row r="2864">
          <cell r="A2864">
            <v>95</v>
          </cell>
          <cell r="B2864" t="str">
            <v>F</v>
          </cell>
          <cell r="C2864">
            <v>2380.98</v>
          </cell>
        </row>
        <row r="2865">
          <cell r="A2865">
            <v>171</v>
          </cell>
          <cell r="B2865" t="str">
            <v>F</v>
          </cell>
          <cell r="C2865">
            <v>3485.06</v>
          </cell>
        </row>
        <row r="2866">
          <cell r="A2866">
            <v>123</v>
          </cell>
          <cell r="B2866" t="str">
            <v>F</v>
          </cell>
          <cell r="C2866">
            <v>2813.95</v>
          </cell>
        </row>
        <row r="2867">
          <cell r="A2867">
            <v>42</v>
          </cell>
          <cell r="B2867" t="str">
            <v>M</v>
          </cell>
          <cell r="C2867">
            <v>2374.1399999999899</v>
          </cell>
        </row>
        <row r="2868">
          <cell r="A2868">
            <v>87</v>
          </cell>
          <cell r="B2868" t="str">
            <v>M</v>
          </cell>
          <cell r="C2868">
            <v>3121.9099999999899</v>
          </cell>
        </row>
        <row r="2869">
          <cell r="A2869">
            <v>103</v>
          </cell>
          <cell r="B2869" t="str">
            <v>M</v>
          </cell>
          <cell r="C2869">
            <v>2155.51999999999</v>
          </cell>
        </row>
        <row r="2870">
          <cell r="A2870">
            <v>16</v>
          </cell>
          <cell r="B2870" t="str">
            <v>F</v>
          </cell>
          <cell r="C2870">
            <v>3561.98</v>
          </cell>
        </row>
        <row r="2871">
          <cell r="A2871">
            <v>158</v>
          </cell>
          <cell r="B2871" t="str">
            <v>M</v>
          </cell>
          <cell r="C2871">
            <v>3177.49</v>
          </cell>
        </row>
        <row r="2872">
          <cell r="A2872">
            <v>98</v>
          </cell>
          <cell r="B2872" t="str">
            <v>F</v>
          </cell>
          <cell r="C2872">
            <v>2096.2599999999902</v>
          </cell>
        </row>
        <row r="2873">
          <cell r="A2873">
            <v>112</v>
          </cell>
          <cell r="B2873" t="str">
            <v>F</v>
          </cell>
          <cell r="C2873">
            <v>2059.8399999999901</v>
          </cell>
        </row>
        <row r="2874">
          <cell r="A2874">
            <v>112</v>
          </cell>
          <cell r="B2874" t="str">
            <v>F</v>
          </cell>
          <cell r="C2874">
            <v>2059.8399999999901</v>
          </cell>
        </row>
        <row r="2875">
          <cell r="A2875">
            <v>96</v>
          </cell>
          <cell r="B2875" t="str">
            <v>F</v>
          </cell>
          <cell r="C2875">
            <v>2070.72999999999</v>
          </cell>
        </row>
        <row r="2876">
          <cell r="A2876">
            <v>157</v>
          </cell>
          <cell r="B2876" t="str">
            <v>F</v>
          </cell>
          <cell r="C2876">
            <v>3052.95</v>
          </cell>
        </row>
        <row r="2877">
          <cell r="A2877">
            <v>82</v>
          </cell>
          <cell r="B2877" t="str">
            <v>M</v>
          </cell>
          <cell r="C2877">
            <v>2714.75</v>
          </cell>
        </row>
        <row r="2878">
          <cell r="A2878">
            <v>93</v>
          </cell>
          <cell r="B2878" t="str">
            <v>M</v>
          </cell>
          <cell r="C2878">
            <v>2470.89</v>
          </cell>
        </row>
        <row r="2879">
          <cell r="A2879">
            <v>16</v>
          </cell>
          <cell r="B2879" t="str">
            <v>F</v>
          </cell>
          <cell r="C2879">
            <v>3561.98</v>
          </cell>
        </row>
        <row r="2880">
          <cell r="A2880">
            <v>68</v>
          </cell>
          <cell r="B2880" t="str">
            <v>M</v>
          </cell>
          <cell r="C2880">
            <v>2286.5299999999902</v>
          </cell>
        </row>
        <row r="2881">
          <cell r="A2881">
            <v>3</v>
          </cell>
          <cell r="B2881" t="str">
            <v>M</v>
          </cell>
          <cell r="C2881">
            <v>2054.9499999999998</v>
          </cell>
        </row>
        <row r="2882">
          <cell r="A2882">
            <v>193</v>
          </cell>
          <cell r="B2882" t="str">
            <v>M</v>
          </cell>
          <cell r="C2882">
            <v>2547.62</v>
          </cell>
        </row>
        <row r="2883">
          <cell r="A2883">
            <v>149</v>
          </cell>
          <cell r="B2883" t="str">
            <v>F</v>
          </cell>
          <cell r="C2883">
            <v>2594.5699999999902</v>
          </cell>
        </row>
        <row r="2884">
          <cell r="A2884">
            <v>181</v>
          </cell>
          <cell r="B2884" t="str">
            <v>M</v>
          </cell>
          <cell r="C2884">
            <v>2605.3199999999902</v>
          </cell>
        </row>
        <row r="2885">
          <cell r="A2885">
            <v>125</v>
          </cell>
          <cell r="B2885" t="str">
            <v>M</v>
          </cell>
          <cell r="C2885">
            <v>2689.59</v>
          </cell>
        </row>
        <row r="2886">
          <cell r="A2886">
            <v>18</v>
          </cell>
          <cell r="B2886" t="str">
            <v>F</v>
          </cell>
          <cell r="C2886">
            <v>3225.02</v>
          </cell>
        </row>
        <row r="2887">
          <cell r="A2887">
            <v>151</v>
          </cell>
          <cell r="B2887" t="str">
            <v>F</v>
          </cell>
          <cell r="C2887">
            <v>4000.7999999999902</v>
          </cell>
        </row>
        <row r="2888">
          <cell r="A2888">
            <v>61</v>
          </cell>
          <cell r="B2888" t="str">
            <v>F</v>
          </cell>
          <cell r="C2888">
            <v>2928.83</v>
          </cell>
        </row>
        <row r="2889">
          <cell r="A2889">
            <v>26</v>
          </cell>
          <cell r="B2889" t="str">
            <v>F</v>
          </cell>
          <cell r="C2889">
            <v>2606.6099999999901</v>
          </cell>
        </row>
        <row r="2890">
          <cell r="A2890">
            <v>144</v>
          </cell>
          <cell r="B2890" t="str">
            <v>M</v>
          </cell>
          <cell r="C2890">
            <v>2504.1999999999998</v>
          </cell>
        </row>
        <row r="2891">
          <cell r="A2891">
            <v>186</v>
          </cell>
          <cell r="B2891" t="str">
            <v>F</v>
          </cell>
          <cell r="C2891">
            <v>2509.77</v>
          </cell>
        </row>
        <row r="2892">
          <cell r="A2892">
            <v>168</v>
          </cell>
          <cell r="B2892" t="str">
            <v>F</v>
          </cell>
          <cell r="C2892">
            <v>2785.79</v>
          </cell>
        </row>
        <row r="2893">
          <cell r="A2893">
            <v>173</v>
          </cell>
          <cell r="B2893" t="str">
            <v>M</v>
          </cell>
          <cell r="C2893">
            <v>3127.77</v>
          </cell>
        </row>
        <row r="2894">
          <cell r="A2894">
            <v>157</v>
          </cell>
          <cell r="B2894" t="str">
            <v>F</v>
          </cell>
          <cell r="C2894">
            <v>3052.95</v>
          </cell>
        </row>
        <row r="2895">
          <cell r="A2895">
            <v>29</v>
          </cell>
          <cell r="B2895" t="str">
            <v>F</v>
          </cell>
          <cell r="C2895">
            <v>3063.5699999999902</v>
          </cell>
        </row>
        <row r="2896">
          <cell r="A2896">
            <v>77</v>
          </cell>
          <cell r="B2896" t="str">
            <v>M</v>
          </cell>
          <cell r="C2896">
            <v>2285.7599999999902</v>
          </cell>
        </row>
        <row r="2897">
          <cell r="A2897">
            <v>176</v>
          </cell>
          <cell r="B2897" t="str">
            <v>F</v>
          </cell>
          <cell r="C2897">
            <v>2225.54</v>
          </cell>
        </row>
        <row r="2898">
          <cell r="A2898">
            <v>149</v>
          </cell>
          <cell r="B2898" t="str">
            <v>F</v>
          </cell>
          <cell r="C2898">
            <v>2594.5699999999902</v>
          </cell>
        </row>
        <row r="2899">
          <cell r="A2899">
            <v>19</v>
          </cell>
          <cell r="B2899" t="str">
            <v>M</v>
          </cell>
          <cell r="C2899">
            <v>1747.4299999999901</v>
          </cell>
        </row>
        <row r="2900">
          <cell r="A2900">
            <v>189</v>
          </cell>
          <cell r="B2900" t="str">
            <v>M</v>
          </cell>
          <cell r="C2900">
            <v>3063.68</v>
          </cell>
        </row>
        <row r="2901">
          <cell r="A2901">
            <v>27</v>
          </cell>
          <cell r="B2901" t="str">
            <v>M</v>
          </cell>
          <cell r="C2901">
            <v>3029.97999999999</v>
          </cell>
        </row>
        <row r="2902">
          <cell r="A2902">
            <v>72</v>
          </cell>
          <cell r="B2902" t="str">
            <v>F</v>
          </cell>
          <cell r="C2902">
            <v>2365.24999999999</v>
          </cell>
        </row>
        <row r="2903">
          <cell r="A2903">
            <v>57</v>
          </cell>
          <cell r="B2903" t="str">
            <v>M</v>
          </cell>
          <cell r="C2903">
            <v>2802.5999999999899</v>
          </cell>
        </row>
        <row r="2904">
          <cell r="A2904">
            <v>94</v>
          </cell>
          <cell r="B2904" t="str">
            <v>M</v>
          </cell>
          <cell r="C2904">
            <v>2209.74999999999</v>
          </cell>
        </row>
        <row r="2905">
          <cell r="A2905">
            <v>38</v>
          </cell>
          <cell r="B2905" t="str">
            <v>F</v>
          </cell>
          <cell r="C2905">
            <v>2634.7399999999898</v>
          </cell>
        </row>
        <row r="2906">
          <cell r="A2906">
            <v>171</v>
          </cell>
          <cell r="B2906" t="str">
            <v>F</v>
          </cell>
          <cell r="C2906">
            <v>3485.06</v>
          </cell>
        </row>
        <row r="2907">
          <cell r="A2907">
            <v>65</v>
          </cell>
          <cell r="B2907" t="str">
            <v>F</v>
          </cell>
          <cell r="C2907">
            <v>2807.0899999999901</v>
          </cell>
        </row>
        <row r="2908">
          <cell r="A2908">
            <v>198</v>
          </cell>
          <cell r="B2908" t="str">
            <v>M</v>
          </cell>
          <cell r="C2908">
            <v>2726.7799999999902</v>
          </cell>
        </row>
        <row r="2909">
          <cell r="A2909">
            <v>51</v>
          </cell>
          <cell r="B2909" t="str">
            <v>M</v>
          </cell>
          <cell r="C2909">
            <v>3918.9199999999901</v>
          </cell>
        </row>
        <row r="2910">
          <cell r="A2910">
            <v>127</v>
          </cell>
          <cell r="B2910" t="str">
            <v>M</v>
          </cell>
          <cell r="C2910">
            <v>2404.2599999999902</v>
          </cell>
        </row>
        <row r="2911">
          <cell r="A2911">
            <v>55</v>
          </cell>
          <cell r="B2911" t="str">
            <v>M</v>
          </cell>
          <cell r="C2911">
            <v>2500.6099999999901</v>
          </cell>
        </row>
        <row r="2912">
          <cell r="A2912">
            <v>9</v>
          </cell>
          <cell r="B2912" t="str">
            <v>M</v>
          </cell>
          <cell r="C2912">
            <v>2771.7</v>
          </cell>
        </row>
        <row r="2913">
          <cell r="A2913">
            <v>182</v>
          </cell>
          <cell r="B2913" t="str">
            <v>M</v>
          </cell>
          <cell r="C2913">
            <v>2271.7600000000002</v>
          </cell>
        </row>
        <row r="2914">
          <cell r="A2914">
            <v>169</v>
          </cell>
          <cell r="B2914" t="str">
            <v>M</v>
          </cell>
          <cell r="C2914">
            <v>2720.42</v>
          </cell>
        </row>
        <row r="2915">
          <cell r="A2915">
            <v>164</v>
          </cell>
          <cell r="B2915" t="str">
            <v>M</v>
          </cell>
          <cell r="C2915">
            <v>3193.3999999999901</v>
          </cell>
        </row>
        <row r="2916">
          <cell r="A2916">
            <v>19</v>
          </cell>
          <cell r="B2916" t="str">
            <v>M</v>
          </cell>
          <cell r="C2916">
            <v>1747.4299999999901</v>
          </cell>
        </row>
        <row r="2917">
          <cell r="A2917">
            <v>62</v>
          </cell>
          <cell r="B2917" t="str">
            <v>F</v>
          </cell>
          <cell r="C2917">
            <v>2151.78999999999</v>
          </cell>
        </row>
        <row r="2918">
          <cell r="A2918">
            <v>120</v>
          </cell>
          <cell r="B2918" t="str">
            <v>F</v>
          </cell>
          <cell r="C2918">
            <v>2565.61</v>
          </cell>
        </row>
        <row r="2919">
          <cell r="A2919">
            <v>4</v>
          </cell>
          <cell r="B2919" t="str">
            <v>F</v>
          </cell>
          <cell r="C2919">
            <v>2970.49999999999</v>
          </cell>
        </row>
        <row r="2920">
          <cell r="A2920">
            <v>157</v>
          </cell>
          <cell r="B2920" t="str">
            <v>F</v>
          </cell>
          <cell r="C2920">
            <v>3052.95</v>
          </cell>
        </row>
        <row r="2921">
          <cell r="A2921">
            <v>158</v>
          </cell>
          <cell r="B2921" t="str">
            <v>M</v>
          </cell>
          <cell r="C2921">
            <v>3177.49</v>
          </cell>
        </row>
        <row r="2922">
          <cell r="A2922">
            <v>87</v>
          </cell>
          <cell r="B2922" t="str">
            <v>M</v>
          </cell>
          <cell r="C2922">
            <v>3121.9099999999899</v>
          </cell>
        </row>
        <row r="2923">
          <cell r="A2923">
            <v>152</v>
          </cell>
          <cell r="B2923" t="str">
            <v>F</v>
          </cell>
          <cell r="C2923">
            <v>3049.8199999999902</v>
          </cell>
        </row>
        <row r="2924">
          <cell r="A2924">
            <v>8</v>
          </cell>
          <cell r="B2924" t="str">
            <v>F</v>
          </cell>
          <cell r="C2924">
            <v>1768.5999999999899</v>
          </cell>
        </row>
        <row r="2925">
          <cell r="A2925">
            <v>79</v>
          </cell>
          <cell r="B2925" t="str">
            <v>M</v>
          </cell>
          <cell r="C2925">
            <v>3197.95999999999</v>
          </cell>
        </row>
        <row r="2926">
          <cell r="A2926">
            <v>55</v>
          </cell>
          <cell r="B2926" t="str">
            <v>M</v>
          </cell>
          <cell r="C2926">
            <v>2500.6099999999901</v>
          </cell>
        </row>
        <row r="2927">
          <cell r="A2927">
            <v>187</v>
          </cell>
          <cell r="B2927" t="str">
            <v>M</v>
          </cell>
          <cell r="C2927">
            <v>2831.08</v>
          </cell>
        </row>
        <row r="2928">
          <cell r="A2928">
            <v>187</v>
          </cell>
          <cell r="B2928" t="str">
            <v>M</v>
          </cell>
          <cell r="C2928">
            <v>2831.08</v>
          </cell>
        </row>
        <row r="2929">
          <cell r="A2929">
            <v>177</v>
          </cell>
          <cell r="B2929" t="str">
            <v>F</v>
          </cell>
          <cell r="C2929">
            <v>2497.4499999999898</v>
          </cell>
        </row>
        <row r="2930">
          <cell r="A2930">
            <v>55</v>
          </cell>
          <cell r="B2930" t="str">
            <v>M</v>
          </cell>
          <cell r="C2930">
            <v>2500.6099999999901</v>
          </cell>
        </row>
        <row r="2931">
          <cell r="A2931">
            <v>196</v>
          </cell>
          <cell r="B2931" t="str">
            <v>M</v>
          </cell>
          <cell r="C2931">
            <v>2714.1099999999901</v>
          </cell>
        </row>
        <row r="2932">
          <cell r="A2932">
            <v>172</v>
          </cell>
          <cell r="B2932" t="str">
            <v>M</v>
          </cell>
          <cell r="C2932">
            <v>2363.5100000000002</v>
          </cell>
        </row>
        <row r="2933">
          <cell r="A2933">
            <v>53</v>
          </cell>
          <cell r="B2933" t="str">
            <v>F</v>
          </cell>
          <cell r="C2933">
            <v>2456.64</v>
          </cell>
        </row>
        <row r="2934">
          <cell r="A2934">
            <v>176</v>
          </cell>
          <cell r="B2934" t="str">
            <v>F</v>
          </cell>
          <cell r="C2934">
            <v>2225.54</v>
          </cell>
        </row>
        <row r="2935">
          <cell r="A2935">
            <v>185</v>
          </cell>
          <cell r="B2935" t="str">
            <v>M</v>
          </cell>
          <cell r="C2935">
            <v>2395.81</v>
          </cell>
        </row>
        <row r="2936">
          <cell r="A2936">
            <v>142</v>
          </cell>
          <cell r="B2936" t="str">
            <v>F</v>
          </cell>
          <cell r="C2936">
            <v>2866.51</v>
          </cell>
        </row>
        <row r="2937">
          <cell r="A2937">
            <v>158</v>
          </cell>
          <cell r="B2937" t="str">
            <v>M</v>
          </cell>
          <cell r="C2937">
            <v>3177.49</v>
          </cell>
        </row>
        <row r="2938">
          <cell r="A2938">
            <v>200</v>
          </cell>
          <cell r="B2938" t="str">
            <v>F</v>
          </cell>
          <cell r="C2938">
            <v>3156.95</v>
          </cell>
        </row>
        <row r="2939">
          <cell r="A2939">
            <v>12</v>
          </cell>
          <cell r="B2939" t="str">
            <v>M</v>
          </cell>
          <cell r="C2939">
            <v>2031.76</v>
          </cell>
        </row>
        <row r="2940">
          <cell r="A2940">
            <v>12</v>
          </cell>
          <cell r="B2940" t="str">
            <v>M</v>
          </cell>
          <cell r="C2940">
            <v>2031.76</v>
          </cell>
        </row>
        <row r="2941">
          <cell r="A2941">
            <v>150</v>
          </cell>
          <cell r="B2941" t="str">
            <v>F</v>
          </cell>
          <cell r="C2941">
            <v>1820.95</v>
          </cell>
        </row>
        <row r="2942">
          <cell r="A2942">
            <v>42</v>
          </cell>
          <cell r="B2942" t="str">
            <v>M</v>
          </cell>
          <cell r="C2942">
            <v>2374.1399999999899</v>
          </cell>
        </row>
        <row r="2943">
          <cell r="A2943">
            <v>55</v>
          </cell>
          <cell r="B2943" t="str">
            <v>M</v>
          </cell>
          <cell r="C2943">
            <v>2500.6099999999901</v>
          </cell>
        </row>
        <row r="2944">
          <cell r="A2944">
            <v>184</v>
          </cell>
          <cell r="B2944" t="str">
            <v>F</v>
          </cell>
          <cell r="C2944">
            <v>2442.0100000000002</v>
          </cell>
        </row>
        <row r="2945">
          <cell r="A2945">
            <v>181</v>
          </cell>
          <cell r="B2945" t="str">
            <v>M</v>
          </cell>
          <cell r="C2945">
            <v>2605.3199999999902</v>
          </cell>
        </row>
        <row r="2946">
          <cell r="A2946">
            <v>163</v>
          </cell>
          <cell r="B2946" t="str">
            <v>F</v>
          </cell>
          <cell r="C2946">
            <v>1789.1199999999899</v>
          </cell>
        </row>
        <row r="2947">
          <cell r="A2947">
            <v>194</v>
          </cell>
          <cell r="B2947" t="str">
            <v>F</v>
          </cell>
          <cell r="C2947">
            <v>2486.1999999999898</v>
          </cell>
        </row>
        <row r="2948">
          <cell r="A2948">
            <v>116</v>
          </cell>
          <cell r="B2948" t="str">
            <v>F</v>
          </cell>
          <cell r="C2948">
            <v>3700.99</v>
          </cell>
        </row>
        <row r="2949">
          <cell r="A2949">
            <v>168</v>
          </cell>
          <cell r="B2949" t="str">
            <v>F</v>
          </cell>
          <cell r="C2949">
            <v>2785.79</v>
          </cell>
        </row>
        <row r="2950">
          <cell r="A2950">
            <v>27</v>
          </cell>
          <cell r="B2950" t="str">
            <v>M</v>
          </cell>
          <cell r="C2950">
            <v>3029.97999999999</v>
          </cell>
        </row>
        <row r="2951">
          <cell r="A2951">
            <v>135</v>
          </cell>
          <cell r="B2951" t="str">
            <v>F</v>
          </cell>
          <cell r="C2951">
            <v>2277.89</v>
          </cell>
        </row>
        <row r="2952">
          <cell r="A2952">
            <v>158</v>
          </cell>
          <cell r="B2952" t="str">
            <v>M</v>
          </cell>
          <cell r="C2952">
            <v>3177.49</v>
          </cell>
        </row>
        <row r="2953">
          <cell r="A2953">
            <v>154</v>
          </cell>
          <cell r="B2953" t="str">
            <v>M</v>
          </cell>
          <cell r="C2953">
            <v>1976.4399999999901</v>
          </cell>
        </row>
        <row r="2954">
          <cell r="A2954">
            <v>70</v>
          </cell>
          <cell r="B2954" t="str">
            <v>M</v>
          </cell>
          <cell r="C2954">
            <v>2946.5599999999899</v>
          </cell>
        </row>
        <row r="2955">
          <cell r="A2955">
            <v>135</v>
          </cell>
          <cell r="B2955" t="str">
            <v>F</v>
          </cell>
          <cell r="C2955">
            <v>2277.89</v>
          </cell>
        </row>
        <row r="2956">
          <cell r="A2956">
            <v>72</v>
          </cell>
          <cell r="B2956" t="str">
            <v>F</v>
          </cell>
          <cell r="C2956">
            <v>2365.24999999999</v>
          </cell>
        </row>
        <row r="2957">
          <cell r="A2957">
            <v>80</v>
          </cell>
          <cell r="B2957" t="str">
            <v>F</v>
          </cell>
          <cell r="C2957">
            <v>3459.09</v>
          </cell>
        </row>
        <row r="2958">
          <cell r="A2958">
            <v>166</v>
          </cell>
          <cell r="B2958" t="str">
            <v>F</v>
          </cell>
          <cell r="C2958">
            <v>3257.91</v>
          </cell>
        </row>
        <row r="2959">
          <cell r="A2959">
            <v>120</v>
          </cell>
          <cell r="B2959" t="str">
            <v>F</v>
          </cell>
          <cell r="C2959">
            <v>2565.61</v>
          </cell>
        </row>
        <row r="2960">
          <cell r="A2960">
            <v>178</v>
          </cell>
          <cell r="B2960" t="str">
            <v>M</v>
          </cell>
          <cell r="C2960">
            <v>2320.21</v>
          </cell>
        </row>
        <row r="2961">
          <cell r="A2961">
            <v>182</v>
          </cell>
          <cell r="B2961" t="str">
            <v>M</v>
          </cell>
          <cell r="C2961">
            <v>2271.7600000000002</v>
          </cell>
        </row>
        <row r="2962">
          <cell r="A2962">
            <v>69</v>
          </cell>
          <cell r="B2962" t="str">
            <v>M</v>
          </cell>
          <cell r="C2962">
            <v>3308.45999999999</v>
          </cell>
        </row>
        <row r="2963">
          <cell r="A2963">
            <v>41</v>
          </cell>
          <cell r="B2963" t="str">
            <v>M</v>
          </cell>
          <cell r="C2963">
            <v>3191.8999999999901</v>
          </cell>
        </row>
        <row r="2964">
          <cell r="A2964">
            <v>55</v>
          </cell>
          <cell r="B2964" t="str">
            <v>M</v>
          </cell>
          <cell r="C2964">
            <v>2500.6099999999901</v>
          </cell>
        </row>
        <row r="2965">
          <cell r="A2965">
            <v>150</v>
          </cell>
          <cell r="B2965" t="str">
            <v>F</v>
          </cell>
          <cell r="C2965">
            <v>1820.95</v>
          </cell>
        </row>
        <row r="2966">
          <cell r="A2966">
            <v>115</v>
          </cell>
          <cell r="B2966" t="str">
            <v>M</v>
          </cell>
          <cell r="C2966">
            <v>2760.23</v>
          </cell>
        </row>
        <row r="2967">
          <cell r="A2967">
            <v>187</v>
          </cell>
          <cell r="B2967" t="str">
            <v>M</v>
          </cell>
          <cell r="C2967">
            <v>2831.08</v>
          </cell>
        </row>
        <row r="2968">
          <cell r="A2968">
            <v>101</v>
          </cell>
          <cell r="B2968" t="str">
            <v>M</v>
          </cell>
          <cell r="C2968">
            <v>2561.19</v>
          </cell>
        </row>
        <row r="2969">
          <cell r="A2969">
            <v>177</v>
          </cell>
          <cell r="B2969" t="str">
            <v>F</v>
          </cell>
          <cell r="C2969">
            <v>2497.4499999999898</v>
          </cell>
        </row>
        <row r="2970">
          <cell r="A2970">
            <v>144</v>
          </cell>
          <cell r="B2970" t="str">
            <v>M</v>
          </cell>
          <cell r="C2970">
            <v>2504.1999999999998</v>
          </cell>
        </row>
        <row r="2971">
          <cell r="A2971">
            <v>81</v>
          </cell>
          <cell r="B2971" t="str">
            <v>M</v>
          </cell>
          <cell r="C2971">
            <v>2735.3999999999901</v>
          </cell>
        </row>
        <row r="2972">
          <cell r="A2972">
            <v>10</v>
          </cell>
          <cell r="B2972" t="str">
            <v>M</v>
          </cell>
          <cell r="C2972">
            <v>1183</v>
          </cell>
        </row>
        <row r="2973">
          <cell r="A2973">
            <v>19</v>
          </cell>
          <cell r="B2973" t="str">
            <v>M</v>
          </cell>
          <cell r="C2973">
            <v>1747.4299999999901</v>
          </cell>
        </row>
        <row r="2974">
          <cell r="A2974">
            <v>99</v>
          </cell>
          <cell r="B2974" t="str">
            <v>M</v>
          </cell>
          <cell r="C2974">
            <v>2845.08</v>
          </cell>
        </row>
        <row r="2975">
          <cell r="A2975">
            <v>152</v>
          </cell>
          <cell r="B2975" t="str">
            <v>F</v>
          </cell>
          <cell r="C2975">
            <v>3049.8199999999902</v>
          </cell>
        </row>
        <row r="2976">
          <cell r="A2976">
            <v>86</v>
          </cell>
          <cell r="B2976" t="str">
            <v>M</v>
          </cell>
          <cell r="C2976">
            <v>3622.22</v>
          </cell>
        </row>
        <row r="2977">
          <cell r="A2977">
            <v>63</v>
          </cell>
          <cell r="B2977" t="str">
            <v>M</v>
          </cell>
          <cell r="C2977">
            <v>2982.45</v>
          </cell>
        </row>
        <row r="2978">
          <cell r="A2978">
            <v>29</v>
          </cell>
          <cell r="B2978" t="str">
            <v>F</v>
          </cell>
          <cell r="C2978">
            <v>3063.5699999999902</v>
          </cell>
        </row>
        <row r="2979">
          <cell r="A2979">
            <v>135</v>
          </cell>
          <cell r="B2979" t="str">
            <v>F</v>
          </cell>
          <cell r="C2979">
            <v>2277.89</v>
          </cell>
        </row>
        <row r="2980">
          <cell r="A2980">
            <v>162</v>
          </cell>
          <cell r="B2980" t="str">
            <v>M</v>
          </cell>
          <cell r="C2980">
            <v>2190.64</v>
          </cell>
        </row>
        <row r="2981">
          <cell r="A2981">
            <v>20</v>
          </cell>
          <cell r="B2981" t="str">
            <v>F</v>
          </cell>
          <cell r="C2981">
            <v>3080.13</v>
          </cell>
        </row>
        <row r="2982">
          <cell r="A2982">
            <v>200</v>
          </cell>
          <cell r="B2982" t="str">
            <v>F</v>
          </cell>
          <cell r="C2982">
            <v>3156.95</v>
          </cell>
        </row>
        <row r="2983">
          <cell r="A2983">
            <v>144</v>
          </cell>
          <cell r="B2983" t="str">
            <v>M</v>
          </cell>
          <cell r="C2983">
            <v>2504.1999999999998</v>
          </cell>
        </row>
        <row r="2984">
          <cell r="A2984">
            <v>17</v>
          </cell>
          <cell r="B2984" t="str">
            <v>F</v>
          </cell>
          <cell r="C2984">
            <v>2546.1799999999998</v>
          </cell>
        </row>
        <row r="2985">
          <cell r="A2985">
            <v>106</v>
          </cell>
          <cell r="B2985" t="str">
            <v>M</v>
          </cell>
          <cell r="C2985">
            <v>2859.99999999999</v>
          </cell>
        </row>
        <row r="2986">
          <cell r="A2986">
            <v>16</v>
          </cell>
          <cell r="B2986" t="str">
            <v>F</v>
          </cell>
          <cell r="C2986">
            <v>3561.98</v>
          </cell>
        </row>
        <row r="2987">
          <cell r="A2987">
            <v>5</v>
          </cell>
          <cell r="B2987" t="str">
            <v>F</v>
          </cell>
          <cell r="C2987">
            <v>2727.48</v>
          </cell>
        </row>
        <row r="2988">
          <cell r="A2988">
            <v>92</v>
          </cell>
          <cell r="B2988" t="str">
            <v>F</v>
          </cell>
          <cell r="C2988">
            <v>2439.3200000000002</v>
          </cell>
        </row>
        <row r="2989">
          <cell r="A2989">
            <v>183</v>
          </cell>
          <cell r="B2989" t="str">
            <v>M</v>
          </cell>
          <cell r="C2989">
            <v>2236.1199999999899</v>
          </cell>
        </row>
        <row r="2990">
          <cell r="A2990">
            <v>68</v>
          </cell>
          <cell r="B2990" t="str">
            <v>M</v>
          </cell>
          <cell r="C2990">
            <v>2286.5299999999902</v>
          </cell>
        </row>
        <row r="2991">
          <cell r="A2991">
            <v>146</v>
          </cell>
          <cell r="B2991" t="str">
            <v>F</v>
          </cell>
          <cell r="C2991">
            <v>2817.9299999999898</v>
          </cell>
        </row>
        <row r="2992">
          <cell r="A2992">
            <v>127</v>
          </cell>
          <cell r="B2992" t="str">
            <v>M</v>
          </cell>
          <cell r="C2992">
            <v>2404.2599999999902</v>
          </cell>
        </row>
        <row r="2993">
          <cell r="A2993">
            <v>137</v>
          </cell>
          <cell r="B2993" t="str">
            <v>M</v>
          </cell>
          <cell r="C2993">
            <v>3001.57</v>
          </cell>
        </row>
        <row r="2994">
          <cell r="A2994">
            <v>113</v>
          </cell>
          <cell r="B2994" t="str">
            <v>F</v>
          </cell>
          <cell r="C2994">
            <v>2622.93</v>
          </cell>
        </row>
        <row r="2995">
          <cell r="A2995">
            <v>70</v>
          </cell>
          <cell r="B2995" t="str">
            <v>M</v>
          </cell>
          <cell r="C2995">
            <v>2946.5599999999899</v>
          </cell>
        </row>
        <row r="2996">
          <cell r="A2996">
            <v>160</v>
          </cell>
          <cell r="B2996" t="str">
            <v>F</v>
          </cell>
          <cell r="C2996">
            <v>2700.9699999999898</v>
          </cell>
        </row>
        <row r="2997">
          <cell r="A2997">
            <v>50</v>
          </cell>
          <cell r="B2997" t="str">
            <v>F</v>
          </cell>
          <cell r="C2997">
            <v>2266.8799999999901</v>
          </cell>
        </row>
        <row r="2998">
          <cell r="A2998">
            <v>119</v>
          </cell>
          <cell r="B2998" t="str">
            <v>M</v>
          </cell>
          <cell r="C2998">
            <v>2612.5</v>
          </cell>
        </row>
        <row r="2999">
          <cell r="A2999">
            <v>196</v>
          </cell>
          <cell r="B2999" t="str">
            <v>M</v>
          </cell>
          <cell r="C2999">
            <v>2714.1099999999901</v>
          </cell>
        </row>
        <row r="3000">
          <cell r="A3000">
            <v>20</v>
          </cell>
          <cell r="B3000" t="str">
            <v>F</v>
          </cell>
          <cell r="C3000">
            <v>3080.13</v>
          </cell>
        </row>
        <row r="3001">
          <cell r="A3001">
            <v>12</v>
          </cell>
          <cell r="B3001" t="str">
            <v>M</v>
          </cell>
          <cell r="C3001">
            <v>2031.76</v>
          </cell>
        </row>
        <row r="3002">
          <cell r="A3002">
            <v>34</v>
          </cell>
          <cell r="B3002" t="str">
            <v>F</v>
          </cell>
          <cell r="C3002">
            <v>2657.8899999999899</v>
          </cell>
        </row>
        <row r="3003">
          <cell r="A3003">
            <v>20</v>
          </cell>
          <cell r="B3003" t="str">
            <v>F</v>
          </cell>
          <cell r="C3003">
            <v>3080.13</v>
          </cell>
        </row>
        <row r="3004">
          <cell r="A3004">
            <v>56</v>
          </cell>
          <cell r="B3004" t="str">
            <v>F</v>
          </cell>
          <cell r="C3004">
            <v>2542.1099999999901</v>
          </cell>
        </row>
        <row r="3005">
          <cell r="A3005">
            <v>130</v>
          </cell>
          <cell r="B3005" t="str">
            <v>F</v>
          </cell>
          <cell r="C3005">
            <v>2503.4299999999998</v>
          </cell>
        </row>
        <row r="3006">
          <cell r="A3006">
            <v>99</v>
          </cell>
          <cell r="B3006" t="str">
            <v>M</v>
          </cell>
          <cell r="C3006">
            <v>2845.08</v>
          </cell>
        </row>
        <row r="3007">
          <cell r="A3007">
            <v>27</v>
          </cell>
          <cell r="B3007" t="str">
            <v>M</v>
          </cell>
          <cell r="C3007">
            <v>3029.97999999999</v>
          </cell>
        </row>
        <row r="3008">
          <cell r="A3008">
            <v>133</v>
          </cell>
          <cell r="B3008" t="str">
            <v>F</v>
          </cell>
          <cell r="C3008">
            <v>2821.9199999999901</v>
          </cell>
        </row>
        <row r="3009">
          <cell r="A3009">
            <v>170</v>
          </cell>
          <cell r="B3009" t="str">
            <v>F</v>
          </cell>
          <cell r="C3009">
            <v>2340.7799999999902</v>
          </cell>
        </row>
        <row r="3010">
          <cell r="A3010">
            <v>86</v>
          </cell>
          <cell r="B3010" t="str">
            <v>M</v>
          </cell>
          <cell r="C3010">
            <v>3622.22</v>
          </cell>
        </row>
        <row r="3011">
          <cell r="A3011">
            <v>155</v>
          </cell>
          <cell r="B3011" t="str">
            <v>M</v>
          </cell>
          <cell r="C3011">
            <v>2346.25</v>
          </cell>
        </row>
        <row r="3012">
          <cell r="A3012">
            <v>169</v>
          </cell>
          <cell r="B3012" t="str">
            <v>M</v>
          </cell>
          <cell r="C3012">
            <v>2720.42</v>
          </cell>
        </row>
        <row r="3013">
          <cell r="A3013">
            <v>197</v>
          </cell>
          <cell r="B3013" t="str">
            <v>F</v>
          </cell>
          <cell r="C3013">
            <v>1744.83</v>
          </cell>
        </row>
        <row r="3014">
          <cell r="A3014">
            <v>85</v>
          </cell>
          <cell r="B3014" t="str">
            <v>F</v>
          </cell>
          <cell r="C3014">
            <v>1652.82</v>
          </cell>
        </row>
        <row r="3015">
          <cell r="A3015">
            <v>26</v>
          </cell>
          <cell r="B3015" t="str">
            <v>F</v>
          </cell>
          <cell r="C3015">
            <v>2606.6099999999901</v>
          </cell>
        </row>
        <row r="3016">
          <cell r="A3016">
            <v>68</v>
          </cell>
          <cell r="B3016" t="str">
            <v>M</v>
          </cell>
          <cell r="C3016">
            <v>2286.5299999999902</v>
          </cell>
        </row>
        <row r="3017">
          <cell r="A3017">
            <v>145</v>
          </cell>
          <cell r="B3017" t="str">
            <v>F</v>
          </cell>
          <cell r="C3017">
            <v>2073.5499999999902</v>
          </cell>
        </row>
        <row r="3018">
          <cell r="A3018">
            <v>190</v>
          </cell>
          <cell r="B3018" t="str">
            <v>F</v>
          </cell>
          <cell r="C3018">
            <v>3084.26999999999</v>
          </cell>
        </row>
        <row r="3019">
          <cell r="A3019">
            <v>137</v>
          </cell>
          <cell r="B3019" t="str">
            <v>M</v>
          </cell>
          <cell r="C3019">
            <v>3001.57</v>
          </cell>
        </row>
        <row r="3020">
          <cell r="A3020">
            <v>89</v>
          </cell>
          <cell r="B3020" t="str">
            <v>F</v>
          </cell>
          <cell r="C3020">
            <v>3800.56</v>
          </cell>
        </row>
        <row r="3021">
          <cell r="A3021">
            <v>56</v>
          </cell>
          <cell r="B3021" t="str">
            <v>F</v>
          </cell>
          <cell r="C3021">
            <v>2542.1099999999901</v>
          </cell>
        </row>
        <row r="3022">
          <cell r="A3022">
            <v>95</v>
          </cell>
          <cell r="B3022" t="str">
            <v>F</v>
          </cell>
          <cell r="C3022">
            <v>2380.98</v>
          </cell>
        </row>
        <row r="3023">
          <cell r="A3023">
            <v>54</v>
          </cell>
          <cell r="B3023" t="str">
            <v>M</v>
          </cell>
          <cell r="C3023">
            <v>2839.4099999999899</v>
          </cell>
        </row>
        <row r="3024">
          <cell r="A3024">
            <v>171</v>
          </cell>
          <cell r="B3024" t="str">
            <v>F</v>
          </cell>
          <cell r="C3024">
            <v>3485.06</v>
          </cell>
        </row>
        <row r="3025">
          <cell r="A3025">
            <v>33</v>
          </cell>
          <cell r="B3025" t="str">
            <v>F</v>
          </cell>
          <cell r="C3025">
            <v>2041.21999999999</v>
          </cell>
        </row>
        <row r="3026">
          <cell r="A3026">
            <v>139</v>
          </cell>
          <cell r="B3026" t="str">
            <v>F</v>
          </cell>
          <cell r="C3026">
            <v>1577.97</v>
          </cell>
        </row>
        <row r="3027">
          <cell r="A3027">
            <v>143</v>
          </cell>
          <cell r="B3027" t="str">
            <v>M</v>
          </cell>
          <cell r="C3027">
            <v>2571.33</v>
          </cell>
        </row>
        <row r="3028">
          <cell r="A3028">
            <v>136</v>
          </cell>
          <cell r="B3028" t="str">
            <v>M</v>
          </cell>
          <cell r="C3028">
            <v>2856.3799999999901</v>
          </cell>
        </row>
        <row r="3029">
          <cell r="A3029">
            <v>99</v>
          </cell>
          <cell r="B3029" t="str">
            <v>M</v>
          </cell>
          <cell r="C3029">
            <v>2845.08</v>
          </cell>
        </row>
        <row r="3030">
          <cell r="A3030">
            <v>144</v>
          </cell>
          <cell r="B3030" t="str">
            <v>M</v>
          </cell>
          <cell r="C3030">
            <v>2504.1999999999998</v>
          </cell>
        </row>
        <row r="3031">
          <cell r="A3031">
            <v>139</v>
          </cell>
          <cell r="B3031" t="str">
            <v>F</v>
          </cell>
          <cell r="C3031">
            <v>1577.97</v>
          </cell>
        </row>
        <row r="3032">
          <cell r="A3032">
            <v>2</v>
          </cell>
          <cell r="B3032" t="str">
            <v>F</v>
          </cell>
          <cell r="C3032">
            <v>3017.95</v>
          </cell>
        </row>
        <row r="3033">
          <cell r="A3033">
            <v>32</v>
          </cell>
          <cell r="B3033" t="str">
            <v>M</v>
          </cell>
          <cell r="C3033">
            <v>3062.03999999999</v>
          </cell>
        </row>
        <row r="3034">
          <cell r="A3034">
            <v>125</v>
          </cell>
          <cell r="B3034" t="str">
            <v>M</v>
          </cell>
          <cell r="C3034">
            <v>2689.59</v>
          </cell>
        </row>
        <row r="3035">
          <cell r="A3035">
            <v>140</v>
          </cell>
          <cell r="B3035" t="str">
            <v>F</v>
          </cell>
          <cell r="C3035">
            <v>1907.5999999999899</v>
          </cell>
        </row>
        <row r="3036">
          <cell r="A3036">
            <v>199</v>
          </cell>
          <cell r="B3036" t="str">
            <v>M</v>
          </cell>
          <cell r="C3036">
            <v>2795.3799999999901</v>
          </cell>
        </row>
        <row r="3037">
          <cell r="A3037">
            <v>112</v>
          </cell>
          <cell r="B3037" t="str">
            <v>F</v>
          </cell>
          <cell r="C3037">
            <v>2059.8399999999901</v>
          </cell>
        </row>
        <row r="3038">
          <cell r="A3038">
            <v>71</v>
          </cell>
          <cell r="B3038" t="str">
            <v>M</v>
          </cell>
          <cell r="C3038">
            <v>3426.6699999999901</v>
          </cell>
        </row>
        <row r="3039">
          <cell r="A3039">
            <v>168</v>
          </cell>
          <cell r="B3039" t="str">
            <v>F</v>
          </cell>
          <cell r="C3039">
            <v>2785.79</v>
          </cell>
        </row>
        <row r="3040">
          <cell r="A3040">
            <v>63</v>
          </cell>
          <cell r="B3040" t="str">
            <v>M</v>
          </cell>
          <cell r="C3040">
            <v>2982.45</v>
          </cell>
        </row>
        <row r="3041">
          <cell r="A3041">
            <v>75</v>
          </cell>
          <cell r="B3041" t="str">
            <v>F</v>
          </cell>
          <cell r="C3041">
            <v>2350.7999999999902</v>
          </cell>
        </row>
        <row r="3042">
          <cell r="A3042">
            <v>90</v>
          </cell>
          <cell r="B3042" t="str">
            <v>F</v>
          </cell>
          <cell r="C3042">
            <v>3210.29</v>
          </cell>
        </row>
        <row r="3043">
          <cell r="A3043">
            <v>47</v>
          </cell>
          <cell r="B3043" t="str">
            <v>F</v>
          </cell>
          <cell r="C3043">
            <v>1836.15</v>
          </cell>
        </row>
        <row r="3044">
          <cell r="A3044">
            <v>20</v>
          </cell>
          <cell r="B3044" t="str">
            <v>F</v>
          </cell>
          <cell r="C3044">
            <v>3080.13</v>
          </cell>
        </row>
        <row r="3045">
          <cell r="A3045">
            <v>60</v>
          </cell>
          <cell r="B3045" t="str">
            <v>M</v>
          </cell>
          <cell r="C3045">
            <v>1042.27</v>
          </cell>
        </row>
        <row r="3046">
          <cell r="A3046">
            <v>130</v>
          </cell>
          <cell r="B3046" t="str">
            <v>F</v>
          </cell>
          <cell r="C3046">
            <v>2503.4299999999998</v>
          </cell>
        </row>
        <row r="3047">
          <cell r="A3047">
            <v>142</v>
          </cell>
          <cell r="B3047" t="str">
            <v>F</v>
          </cell>
          <cell r="C3047">
            <v>2866.51</v>
          </cell>
        </row>
        <row r="3048">
          <cell r="A3048">
            <v>99</v>
          </cell>
          <cell r="B3048" t="str">
            <v>M</v>
          </cell>
          <cell r="C3048">
            <v>2845.08</v>
          </cell>
        </row>
        <row r="3049">
          <cell r="A3049">
            <v>113</v>
          </cell>
          <cell r="B3049" t="str">
            <v>F</v>
          </cell>
          <cell r="C3049">
            <v>2622.93</v>
          </cell>
        </row>
        <row r="3050">
          <cell r="A3050">
            <v>111</v>
          </cell>
          <cell r="B3050" t="str">
            <v>F</v>
          </cell>
          <cell r="C3050">
            <v>1920.94999999999</v>
          </cell>
        </row>
        <row r="3051">
          <cell r="A3051">
            <v>124</v>
          </cell>
          <cell r="B3051" t="str">
            <v>F</v>
          </cell>
          <cell r="C3051">
            <v>3331.35</v>
          </cell>
        </row>
        <row r="3052">
          <cell r="A3052">
            <v>1</v>
          </cell>
          <cell r="B3052" t="str">
            <v>M</v>
          </cell>
          <cell r="C3052">
            <v>3773.92</v>
          </cell>
        </row>
        <row r="3053">
          <cell r="A3053">
            <v>80</v>
          </cell>
          <cell r="B3053" t="str">
            <v>F</v>
          </cell>
          <cell r="C3053">
            <v>3459.09</v>
          </cell>
        </row>
        <row r="3054">
          <cell r="A3054">
            <v>59</v>
          </cell>
          <cell r="B3054" t="str">
            <v>M</v>
          </cell>
          <cell r="C3054">
            <v>2942.33</v>
          </cell>
        </row>
        <row r="3055">
          <cell r="A3055">
            <v>125</v>
          </cell>
          <cell r="B3055" t="str">
            <v>M</v>
          </cell>
          <cell r="C3055">
            <v>2689.59</v>
          </cell>
        </row>
        <row r="3056">
          <cell r="A3056">
            <v>118</v>
          </cell>
          <cell r="B3056" t="str">
            <v>M</v>
          </cell>
          <cell r="C3056">
            <v>3299.74</v>
          </cell>
        </row>
        <row r="3057">
          <cell r="A3057">
            <v>118</v>
          </cell>
          <cell r="B3057" t="str">
            <v>M</v>
          </cell>
          <cell r="C3057">
            <v>3299.74</v>
          </cell>
        </row>
        <row r="3058">
          <cell r="A3058">
            <v>110</v>
          </cell>
          <cell r="B3058" t="str">
            <v>M</v>
          </cell>
          <cell r="C3058">
            <v>2404.04</v>
          </cell>
        </row>
        <row r="3059">
          <cell r="A3059">
            <v>191</v>
          </cell>
          <cell r="B3059" t="str">
            <v>F</v>
          </cell>
          <cell r="C3059">
            <v>2873.94</v>
          </cell>
        </row>
        <row r="3060">
          <cell r="A3060">
            <v>92</v>
          </cell>
          <cell r="B3060" t="str">
            <v>F</v>
          </cell>
          <cell r="C3060">
            <v>2439.3200000000002</v>
          </cell>
        </row>
        <row r="3061">
          <cell r="A3061">
            <v>143</v>
          </cell>
          <cell r="B3061" t="str">
            <v>M</v>
          </cell>
          <cell r="C3061">
            <v>2571.33</v>
          </cell>
        </row>
        <row r="3062">
          <cell r="A3062">
            <v>174</v>
          </cell>
          <cell r="B3062" t="str">
            <v>F</v>
          </cell>
          <cell r="C3062">
            <v>3536.94</v>
          </cell>
        </row>
        <row r="3063">
          <cell r="A3063">
            <v>154</v>
          </cell>
          <cell r="B3063" t="str">
            <v>M</v>
          </cell>
          <cell r="C3063">
            <v>1976.4399999999901</v>
          </cell>
        </row>
      </sheetData>
      <sheetData sheetId="2"/>
      <sheetData sheetId="3"/>
      <sheetData sheetId="4"/>
      <sheetData sheetId="5"/>
      <sheetData sheetId="6"/>
      <sheetData sheetId="7">
        <row r="17">
          <cell r="F17">
            <v>28</v>
          </cell>
        </row>
        <row r="18">
          <cell r="F18">
            <v>94</v>
          </cell>
        </row>
        <row r="19">
          <cell r="F19">
            <v>114</v>
          </cell>
        </row>
        <row r="20">
          <cell r="F20">
            <v>200</v>
          </cell>
        </row>
      </sheetData>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rPrice_Assignment"/>
      <sheetName val="Sheet2"/>
      <sheetName val="Sheet1"/>
      <sheetName val="Metadata"/>
    </sheetNames>
    <sheetDataSet>
      <sheetData sheetId="0"/>
      <sheetData sheetId="1"/>
      <sheetData sheetId="2">
        <row r="2">
          <cell r="A2">
            <v>168.8</v>
          </cell>
          <cell r="B2">
            <v>64.099999999999994</v>
          </cell>
          <cell r="C2">
            <v>48.8</v>
          </cell>
          <cell r="D2">
            <v>2548</v>
          </cell>
          <cell r="E2">
            <v>13495</v>
          </cell>
        </row>
        <row r="3">
          <cell r="A3">
            <v>168.8</v>
          </cell>
          <cell r="B3">
            <v>64.099999999999994</v>
          </cell>
          <cell r="C3">
            <v>48.8</v>
          </cell>
          <cell r="D3">
            <v>2548</v>
          </cell>
          <cell r="E3">
            <v>16500</v>
          </cell>
        </row>
        <row r="4">
          <cell r="A4">
            <v>171.2</v>
          </cell>
          <cell r="B4">
            <v>65.5</v>
          </cell>
          <cell r="C4">
            <v>52.4</v>
          </cell>
          <cell r="D4">
            <v>2823</v>
          </cell>
          <cell r="E4">
            <v>16500</v>
          </cell>
        </row>
        <row r="5">
          <cell r="A5">
            <v>176.6</v>
          </cell>
          <cell r="B5">
            <v>66.2</v>
          </cell>
          <cell r="C5">
            <v>54.3</v>
          </cell>
          <cell r="D5">
            <v>2337</v>
          </cell>
          <cell r="E5">
            <v>13950</v>
          </cell>
        </row>
        <row r="6">
          <cell r="A6">
            <v>176.6</v>
          </cell>
          <cell r="B6">
            <v>66.400000000000006</v>
          </cell>
          <cell r="C6">
            <v>54.3</v>
          </cell>
          <cell r="D6">
            <v>2824</v>
          </cell>
          <cell r="E6">
            <v>17450</v>
          </cell>
        </row>
        <row r="7">
          <cell r="A7">
            <v>177.3</v>
          </cell>
          <cell r="B7">
            <v>66.3</v>
          </cell>
          <cell r="C7">
            <v>53.1</v>
          </cell>
          <cell r="D7">
            <v>2507</v>
          </cell>
          <cell r="E7">
            <v>15250</v>
          </cell>
        </row>
        <row r="8">
          <cell r="A8">
            <v>192.7</v>
          </cell>
          <cell r="B8">
            <v>71.400000000000006</v>
          </cell>
          <cell r="C8">
            <v>55.7</v>
          </cell>
          <cell r="D8">
            <v>2844</v>
          </cell>
          <cell r="E8">
            <v>17710</v>
          </cell>
        </row>
        <row r="9">
          <cell r="A9">
            <v>192.7</v>
          </cell>
          <cell r="B9">
            <v>71.400000000000006</v>
          </cell>
          <cell r="C9">
            <v>55.7</v>
          </cell>
          <cell r="D9">
            <v>2954</v>
          </cell>
          <cell r="E9">
            <v>18920</v>
          </cell>
        </row>
        <row r="10">
          <cell r="A10">
            <v>192.7</v>
          </cell>
          <cell r="B10">
            <v>71.400000000000006</v>
          </cell>
          <cell r="C10">
            <v>55.9</v>
          </cell>
          <cell r="D10">
            <v>3086</v>
          </cell>
          <cell r="E10">
            <v>23875</v>
          </cell>
        </row>
        <row r="11">
          <cell r="A11">
            <v>178.2</v>
          </cell>
          <cell r="B11">
            <v>67.900000000000006</v>
          </cell>
          <cell r="C11">
            <v>52</v>
          </cell>
          <cell r="D11">
            <v>3053</v>
          </cell>
          <cell r="E11">
            <v>17859.167000000001</v>
          </cell>
        </row>
        <row r="12">
          <cell r="A12">
            <v>176.8</v>
          </cell>
          <cell r="B12">
            <v>64.8</v>
          </cell>
          <cell r="C12">
            <v>54.3</v>
          </cell>
          <cell r="D12">
            <v>2395</v>
          </cell>
          <cell r="E12">
            <v>16430</v>
          </cell>
        </row>
        <row r="13">
          <cell r="A13">
            <v>176.8</v>
          </cell>
          <cell r="B13">
            <v>64.8</v>
          </cell>
          <cell r="C13">
            <v>54.3</v>
          </cell>
          <cell r="D13">
            <v>2395</v>
          </cell>
          <cell r="E13">
            <v>16925</v>
          </cell>
        </row>
        <row r="14">
          <cell r="A14">
            <v>176.8</v>
          </cell>
          <cell r="B14">
            <v>64.8</v>
          </cell>
          <cell r="C14">
            <v>54.3</v>
          </cell>
          <cell r="D14">
            <v>2710</v>
          </cell>
          <cell r="E14">
            <v>20970</v>
          </cell>
        </row>
        <row r="15">
          <cell r="A15">
            <v>176.8</v>
          </cell>
          <cell r="B15">
            <v>64.8</v>
          </cell>
          <cell r="C15">
            <v>54.3</v>
          </cell>
          <cell r="D15">
            <v>2765</v>
          </cell>
          <cell r="E15">
            <v>21105</v>
          </cell>
        </row>
        <row r="16">
          <cell r="A16">
            <v>189</v>
          </cell>
          <cell r="B16">
            <v>66.900000000000006</v>
          </cell>
          <cell r="C16">
            <v>55.7</v>
          </cell>
          <cell r="D16">
            <v>3055</v>
          </cell>
          <cell r="E16">
            <v>24565</v>
          </cell>
        </row>
        <row r="17">
          <cell r="A17">
            <v>189</v>
          </cell>
          <cell r="B17">
            <v>66.900000000000006</v>
          </cell>
          <cell r="C17">
            <v>55.7</v>
          </cell>
          <cell r="D17">
            <v>3230</v>
          </cell>
          <cell r="E17">
            <v>30760</v>
          </cell>
        </row>
        <row r="18">
          <cell r="A18">
            <v>193.8</v>
          </cell>
          <cell r="B18">
            <v>67.900000000000006</v>
          </cell>
          <cell r="C18">
            <v>53.7</v>
          </cell>
          <cell r="D18">
            <v>3380</v>
          </cell>
          <cell r="E18">
            <v>41315</v>
          </cell>
        </row>
        <row r="19">
          <cell r="A19">
            <v>197</v>
          </cell>
          <cell r="B19">
            <v>70.900000000000006</v>
          </cell>
          <cell r="C19">
            <v>56.3</v>
          </cell>
          <cell r="D19">
            <v>3505</v>
          </cell>
          <cell r="E19">
            <v>36880</v>
          </cell>
        </row>
        <row r="20">
          <cell r="A20">
            <v>141.1</v>
          </cell>
          <cell r="B20">
            <v>60.3</v>
          </cell>
          <cell r="C20">
            <v>53.2</v>
          </cell>
          <cell r="D20">
            <v>1488</v>
          </cell>
          <cell r="E20">
            <v>5151</v>
          </cell>
        </row>
        <row r="21">
          <cell r="A21">
            <v>155.9</v>
          </cell>
          <cell r="B21">
            <v>63.6</v>
          </cell>
          <cell r="C21">
            <v>52</v>
          </cell>
          <cell r="D21">
            <v>1874</v>
          </cell>
          <cell r="E21">
            <v>6295</v>
          </cell>
        </row>
        <row r="22">
          <cell r="A22">
            <v>158.80000000000001</v>
          </cell>
          <cell r="B22">
            <v>63.6</v>
          </cell>
          <cell r="C22">
            <v>52</v>
          </cell>
          <cell r="D22">
            <v>1909</v>
          </cell>
          <cell r="E22">
            <v>6575</v>
          </cell>
        </row>
        <row r="23">
          <cell r="A23">
            <v>157.30000000000001</v>
          </cell>
          <cell r="B23">
            <v>63.8</v>
          </cell>
          <cell r="C23">
            <v>50.8</v>
          </cell>
          <cell r="D23">
            <v>1876</v>
          </cell>
          <cell r="E23">
            <v>5572</v>
          </cell>
        </row>
        <row r="24">
          <cell r="A24">
            <v>157.30000000000001</v>
          </cell>
          <cell r="B24">
            <v>63.8</v>
          </cell>
          <cell r="C24">
            <v>50.8</v>
          </cell>
          <cell r="D24">
            <v>1876</v>
          </cell>
          <cell r="E24">
            <v>6377</v>
          </cell>
        </row>
        <row r="25">
          <cell r="A25">
            <v>157.30000000000001</v>
          </cell>
          <cell r="B25">
            <v>63.8</v>
          </cell>
          <cell r="C25">
            <v>50.8</v>
          </cell>
          <cell r="D25">
            <v>2128</v>
          </cell>
          <cell r="E25">
            <v>7957</v>
          </cell>
        </row>
        <row r="26">
          <cell r="A26">
            <v>157.30000000000001</v>
          </cell>
          <cell r="B26">
            <v>63.8</v>
          </cell>
          <cell r="C26">
            <v>50.6</v>
          </cell>
          <cell r="D26">
            <v>1967</v>
          </cell>
          <cell r="E26">
            <v>6229</v>
          </cell>
        </row>
        <row r="27">
          <cell r="A27">
            <v>157.30000000000001</v>
          </cell>
          <cell r="B27">
            <v>63.8</v>
          </cell>
          <cell r="C27">
            <v>50.6</v>
          </cell>
          <cell r="D27">
            <v>1989</v>
          </cell>
          <cell r="E27">
            <v>6692</v>
          </cell>
        </row>
        <row r="28">
          <cell r="A28">
            <v>157.30000000000001</v>
          </cell>
          <cell r="B28">
            <v>63.8</v>
          </cell>
          <cell r="C28">
            <v>50.6</v>
          </cell>
          <cell r="D28">
            <v>1989</v>
          </cell>
          <cell r="E28">
            <v>7609</v>
          </cell>
        </row>
        <row r="29">
          <cell r="A29">
            <v>157.30000000000001</v>
          </cell>
          <cell r="B29">
            <v>63.8</v>
          </cell>
          <cell r="C29">
            <v>50.6</v>
          </cell>
          <cell r="D29">
            <v>2191</v>
          </cell>
          <cell r="E29">
            <v>8558</v>
          </cell>
        </row>
        <row r="30">
          <cell r="A30">
            <v>174.6</v>
          </cell>
          <cell r="B30">
            <v>64.599999999999994</v>
          </cell>
          <cell r="C30">
            <v>59.8</v>
          </cell>
          <cell r="D30">
            <v>2535</v>
          </cell>
          <cell r="E30">
            <v>8921</v>
          </cell>
        </row>
        <row r="31">
          <cell r="A31">
            <v>173.2</v>
          </cell>
          <cell r="B31">
            <v>66.3</v>
          </cell>
          <cell r="C31">
            <v>50.2</v>
          </cell>
          <cell r="D31">
            <v>2811</v>
          </cell>
          <cell r="E31">
            <v>12964</v>
          </cell>
        </row>
        <row r="32">
          <cell r="A32">
            <v>144.6</v>
          </cell>
          <cell r="B32">
            <v>63.9</v>
          </cell>
          <cell r="C32">
            <v>50.8</v>
          </cell>
          <cell r="D32">
            <v>1713</v>
          </cell>
          <cell r="E32">
            <v>6479</v>
          </cell>
        </row>
        <row r="33">
          <cell r="A33">
            <v>144.6</v>
          </cell>
          <cell r="B33">
            <v>63.9</v>
          </cell>
          <cell r="C33">
            <v>50.8</v>
          </cell>
          <cell r="D33">
            <v>1819</v>
          </cell>
          <cell r="E33">
            <v>6855</v>
          </cell>
        </row>
        <row r="34">
          <cell r="A34">
            <v>150</v>
          </cell>
          <cell r="B34">
            <v>64</v>
          </cell>
          <cell r="C34">
            <v>52.6</v>
          </cell>
          <cell r="D34">
            <v>1837</v>
          </cell>
          <cell r="E34">
            <v>5399</v>
          </cell>
        </row>
        <row r="35">
          <cell r="A35">
            <v>150</v>
          </cell>
          <cell r="B35">
            <v>64</v>
          </cell>
          <cell r="C35">
            <v>52.6</v>
          </cell>
          <cell r="D35">
            <v>1940</v>
          </cell>
          <cell r="E35">
            <v>6529</v>
          </cell>
        </row>
        <row r="36">
          <cell r="A36">
            <v>150</v>
          </cell>
          <cell r="B36">
            <v>64</v>
          </cell>
          <cell r="C36">
            <v>52.6</v>
          </cell>
          <cell r="D36">
            <v>1956</v>
          </cell>
          <cell r="E36">
            <v>7129</v>
          </cell>
        </row>
        <row r="37">
          <cell r="A37">
            <v>163.4</v>
          </cell>
          <cell r="B37">
            <v>64</v>
          </cell>
          <cell r="C37">
            <v>54.5</v>
          </cell>
          <cell r="D37">
            <v>2010</v>
          </cell>
          <cell r="E37">
            <v>7295</v>
          </cell>
        </row>
        <row r="38">
          <cell r="A38">
            <v>157.1</v>
          </cell>
          <cell r="B38">
            <v>63.9</v>
          </cell>
          <cell r="C38">
            <v>58.3</v>
          </cell>
          <cell r="D38">
            <v>2024</v>
          </cell>
          <cell r="E38">
            <v>7295</v>
          </cell>
        </row>
        <row r="39">
          <cell r="A39">
            <v>167.5</v>
          </cell>
          <cell r="B39">
            <v>65.2</v>
          </cell>
          <cell r="C39">
            <v>53.3</v>
          </cell>
          <cell r="D39">
            <v>2236</v>
          </cell>
          <cell r="E39">
            <v>7895</v>
          </cell>
        </row>
        <row r="40">
          <cell r="A40">
            <v>167.5</v>
          </cell>
          <cell r="B40">
            <v>65.2</v>
          </cell>
          <cell r="C40">
            <v>53.3</v>
          </cell>
          <cell r="D40">
            <v>2289</v>
          </cell>
          <cell r="E40">
            <v>9095</v>
          </cell>
        </row>
        <row r="41">
          <cell r="A41">
            <v>175.4</v>
          </cell>
          <cell r="B41">
            <v>65.2</v>
          </cell>
          <cell r="C41">
            <v>54.1</v>
          </cell>
          <cell r="D41">
            <v>2304</v>
          </cell>
          <cell r="E41">
            <v>8845</v>
          </cell>
        </row>
        <row r="42">
          <cell r="A42">
            <v>175.4</v>
          </cell>
          <cell r="B42">
            <v>62.5</v>
          </cell>
          <cell r="C42">
            <v>54.1</v>
          </cell>
          <cell r="D42">
            <v>2372</v>
          </cell>
          <cell r="E42">
            <v>10295</v>
          </cell>
        </row>
        <row r="43">
          <cell r="A43">
            <v>175.4</v>
          </cell>
          <cell r="B43">
            <v>65.2</v>
          </cell>
          <cell r="C43">
            <v>54.1</v>
          </cell>
          <cell r="D43">
            <v>2465</v>
          </cell>
          <cell r="E43">
            <v>12945</v>
          </cell>
        </row>
        <row r="44">
          <cell r="A44">
            <v>169.1</v>
          </cell>
          <cell r="B44">
            <v>66</v>
          </cell>
          <cell r="C44">
            <v>51</v>
          </cell>
          <cell r="D44">
            <v>2293</v>
          </cell>
          <cell r="E44">
            <v>10345</v>
          </cell>
        </row>
        <row r="45">
          <cell r="A45">
            <v>170.7</v>
          </cell>
          <cell r="B45">
            <v>61.8</v>
          </cell>
          <cell r="C45">
            <v>53.5</v>
          </cell>
          <cell r="D45">
            <v>2337</v>
          </cell>
          <cell r="E45">
            <v>6785</v>
          </cell>
        </row>
        <row r="46">
          <cell r="A46">
            <v>155.9</v>
          </cell>
          <cell r="B46">
            <v>63.6</v>
          </cell>
          <cell r="C46">
            <v>52</v>
          </cell>
          <cell r="D46">
            <v>1874</v>
          </cell>
          <cell r="E46">
            <v>8916.5</v>
          </cell>
        </row>
        <row r="47">
          <cell r="A47">
            <v>155.9</v>
          </cell>
          <cell r="B47">
            <v>63.6</v>
          </cell>
          <cell r="C47">
            <v>52</v>
          </cell>
          <cell r="D47">
            <v>1909</v>
          </cell>
          <cell r="E47">
            <v>8916.5</v>
          </cell>
        </row>
        <row r="48">
          <cell r="A48">
            <v>172.6</v>
          </cell>
          <cell r="B48">
            <v>65.2</v>
          </cell>
          <cell r="C48">
            <v>51.4</v>
          </cell>
          <cell r="D48">
            <v>2734</v>
          </cell>
          <cell r="E48">
            <v>11048</v>
          </cell>
        </row>
        <row r="49">
          <cell r="A49">
            <v>199.6</v>
          </cell>
          <cell r="B49">
            <v>69.599999999999994</v>
          </cell>
          <cell r="C49">
            <v>52.8</v>
          </cell>
          <cell r="D49">
            <v>4066</v>
          </cell>
          <cell r="E49">
            <v>32250</v>
          </cell>
        </row>
        <row r="50">
          <cell r="A50">
            <v>199.6</v>
          </cell>
          <cell r="B50">
            <v>69.599999999999994</v>
          </cell>
          <cell r="C50">
            <v>52.8</v>
          </cell>
          <cell r="D50">
            <v>4066</v>
          </cell>
          <cell r="E50">
            <v>35550</v>
          </cell>
        </row>
        <row r="51">
          <cell r="A51">
            <v>191.7</v>
          </cell>
          <cell r="B51">
            <v>70.599999999999994</v>
          </cell>
          <cell r="C51">
            <v>47.8</v>
          </cell>
          <cell r="D51">
            <v>3950</v>
          </cell>
          <cell r="E51">
            <v>36000</v>
          </cell>
        </row>
        <row r="52">
          <cell r="A52">
            <v>159.1</v>
          </cell>
          <cell r="B52">
            <v>64.2</v>
          </cell>
          <cell r="C52">
            <v>54.1</v>
          </cell>
          <cell r="D52">
            <v>1890</v>
          </cell>
          <cell r="E52">
            <v>5195</v>
          </cell>
        </row>
        <row r="53">
          <cell r="A53">
            <v>159.1</v>
          </cell>
          <cell r="B53">
            <v>64.2</v>
          </cell>
          <cell r="C53">
            <v>54.1</v>
          </cell>
          <cell r="D53">
            <v>1900</v>
          </cell>
          <cell r="E53">
            <v>6095</v>
          </cell>
        </row>
        <row r="54">
          <cell r="A54">
            <v>159.1</v>
          </cell>
          <cell r="B54">
            <v>64.2</v>
          </cell>
          <cell r="C54">
            <v>54.1</v>
          </cell>
          <cell r="D54">
            <v>1905</v>
          </cell>
          <cell r="E54">
            <v>6795</v>
          </cell>
        </row>
        <row r="55">
          <cell r="A55">
            <v>166.8</v>
          </cell>
          <cell r="B55">
            <v>64.2</v>
          </cell>
          <cell r="C55">
            <v>54.1</v>
          </cell>
          <cell r="D55">
            <v>1945</v>
          </cell>
          <cell r="E55">
            <v>6695</v>
          </cell>
        </row>
        <row r="56">
          <cell r="A56">
            <v>166.8</v>
          </cell>
          <cell r="B56">
            <v>64.2</v>
          </cell>
          <cell r="C56">
            <v>54.1</v>
          </cell>
          <cell r="D56">
            <v>1950</v>
          </cell>
          <cell r="E56">
            <v>7395</v>
          </cell>
        </row>
        <row r="57">
          <cell r="A57">
            <v>169</v>
          </cell>
          <cell r="B57">
            <v>65.7</v>
          </cell>
          <cell r="C57">
            <v>49.6</v>
          </cell>
          <cell r="D57">
            <v>2380</v>
          </cell>
          <cell r="E57">
            <v>10945</v>
          </cell>
        </row>
        <row r="58">
          <cell r="A58">
            <v>169</v>
          </cell>
          <cell r="B58">
            <v>65.7</v>
          </cell>
          <cell r="C58">
            <v>49.6</v>
          </cell>
          <cell r="D58">
            <v>2380</v>
          </cell>
          <cell r="E58">
            <v>11845</v>
          </cell>
        </row>
        <row r="59">
          <cell r="A59">
            <v>169</v>
          </cell>
          <cell r="B59">
            <v>65.7</v>
          </cell>
          <cell r="C59">
            <v>49.6</v>
          </cell>
          <cell r="D59">
            <v>2385</v>
          </cell>
          <cell r="E59">
            <v>13645</v>
          </cell>
        </row>
        <row r="60">
          <cell r="A60">
            <v>169</v>
          </cell>
          <cell r="B60">
            <v>65.7</v>
          </cell>
          <cell r="C60">
            <v>49.6</v>
          </cell>
          <cell r="D60">
            <v>2500</v>
          </cell>
          <cell r="E60">
            <v>15645</v>
          </cell>
        </row>
        <row r="61">
          <cell r="A61">
            <v>177.8</v>
          </cell>
          <cell r="B61">
            <v>66.5</v>
          </cell>
          <cell r="C61">
            <v>53.7</v>
          </cell>
          <cell r="D61">
            <v>2385</v>
          </cell>
          <cell r="E61">
            <v>8845</v>
          </cell>
        </row>
        <row r="62">
          <cell r="A62">
            <v>177.8</v>
          </cell>
          <cell r="B62">
            <v>66.5</v>
          </cell>
          <cell r="C62">
            <v>55.5</v>
          </cell>
          <cell r="D62">
            <v>2410</v>
          </cell>
          <cell r="E62">
            <v>8495</v>
          </cell>
        </row>
        <row r="63">
          <cell r="A63">
            <v>177.8</v>
          </cell>
          <cell r="B63">
            <v>66.5</v>
          </cell>
          <cell r="C63">
            <v>53.7</v>
          </cell>
          <cell r="D63">
            <v>2385</v>
          </cell>
          <cell r="E63">
            <v>10595</v>
          </cell>
        </row>
        <row r="64">
          <cell r="A64">
            <v>177.8</v>
          </cell>
          <cell r="B64">
            <v>66.5</v>
          </cell>
          <cell r="C64">
            <v>55.5</v>
          </cell>
          <cell r="D64">
            <v>2410</v>
          </cell>
          <cell r="E64">
            <v>10245</v>
          </cell>
        </row>
        <row r="65">
          <cell r="A65">
            <v>177.8</v>
          </cell>
          <cell r="B65">
            <v>66.5</v>
          </cell>
          <cell r="C65">
            <v>55.5</v>
          </cell>
          <cell r="D65">
            <v>2443</v>
          </cell>
          <cell r="E65">
            <v>10795</v>
          </cell>
        </row>
        <row r="66">
          <cell r="A66">
            <v>177.8</v>
          </cell>
          <cell r="B66">
            <v>66.5</v>
          </cell>
          <cell r="C66">
            <v>55.5</v>
          </cell>
          <cell r="D66">
            <v>2425</v>
          </cell>
          <cell r="E66">
            <v>11245</v>
          </cell>
        </row>
        <row r="67">
          <cell r="A67">
            <v>175</v>
          </cell>
          <cell r="B67">
            <v>66.099999999999994</v>
          </cell>
          <cell r="C67">
            <v>54.4</v>
          </cell>
          <cell r="D67">
            <v>2670</v>
          </cell>
          <cell r="E67">
            <v>18280</v>
          </cell>
        </row>
        <row r="68">
          <cell r="A68">
            <v>175</v>
          </cell>
          <cell r="B68">
            <v>66.099999999999994</v>
          </cell>
          <cell r="C68">
            <v>54.4</v>
          </cell>
          <cell r="D68">
            <v>2700</v>
          </cell>
          <cell r="E68">
            <v>18344</v>
          </cell>
        </row>
        <row r="69">
          <cell r="A69">
            <v>190.9</v>
          </cell>
          <cell r="B69">
            <v>70.3</v>
          </cell>
          <cell r="C69">
            <v>56.5</v>
          </cell>
          <cell r="D69">
            <v>3515</v>
          </cell>
          <cell r="E69">
            <v>25552</v>
          </cell>
        </row>
        <row r="70">
          <cell r="A70">
            <v>190.9</v>
          </cell>
          <cell r="B70">
            <v>70.3</v>
          </cell>
          <cell r="C70">
            <v>58.7</v>
          </cell>
          <cell r="D70">
            <v>3750</v>
          </cell>
          <cell r="E70">
            <v>28248</v>
          </cell>
        </row>
        <row r="71">
          <cell r="A71">
            <v>187.5</v>
          </cell>
          <cell r="B71">
            <v>70.3</v>
          </cell>
          <cell r="C71">
            <v>54.9</v>
          </cell>
          <cell r="D71">
            <v>3495</v>
          </cell>
          <cell r="E71">
            <v>28176</v>
          </cell>
        </row>
        <row r="72">
          <cell r="A72">
            <v>202.6</v>
          </cell>
          <cell r="B72">
            <v>71.7</v>
          </cell>
          <cell r="C72">
            <v>56.3</v>
          </cell>
          <cell r="D72">
            <v>3770</v>
          </cell>
          <cell r="E72">
            <v>31600</v>
          </cell>
        </row>
        <row r="73">
          <cell r="A73">
            <v>202.6</v>
          </cell>
          <cell r="B73">
            <v>71.7</v>
          </cell>
          <cell r="C73">
            <v>56.5</v>
          </cell>
          <cell r="D73">
            <v>3740</v>
          </cell>
          <cell r="E73">
            <v>34184</v>
          </cell>
        </row>
        <row r="74">
          <cell r="A74">
            <v>180.3</v>
          </cell>
          <cell r="B74">
            <v>70.5</v>
          </cell>
          <cell r="C74">
            <v>50.8</v>
          </cell>
          <cell r="D74">
            <v>3685</v>
          </cell>
          <cell r="E74">
            <v>35056</v>
          </cell>
        </row>
        <row r="75">
          <cell r="A75">
            <v>208.1</v>
          </cell>
          <cell r="B75">
            <v>71.7</v>
          </cell>
          <cell r="C75">
            <v>56.7</v>
          </cell>
          <cell r="D75">
            <v>3900</v>
          </cell>
          <cell r="E75">
            <v>40960</v>
          </cell>
        </row>
        <row r="76">
          <cell r="A76">
            <v>199.2</v>
          </cell>
          <cell r="B76">
            <v>72</v>
          </cell>
          <cell r="C76">
            <v>55.4</v>
          </cell>
          <cell r="D76">
            <v>3715</v>
          </cell>
          <cell r="E76">
            <v>45400</v>
          </cell>
        </row>
        <row r="77">
          <cell r="A77">
            <v>178.4</v>
          </cell>
          <cell r="B77">
            <v>68</v>
          </cell>
          <cell r="C77">
            <v>54.8</v>
          </cell>
          <cell r="D77">
            <v>2910</v>
          </cell>
          <cell r="E77">
            <v>16503</v>
          </cell>
        </row>
        <row r="78">
          <cell r="A78">
            <v>157.30000000000001</v>
          </cell>
          <cell r="B78">
            <v>64.400000000000006</v>
          </cell>
          <cell r="C78">
            <v>50.8</v>
          </cell>
          <cell r="D78">
            <v>1918</v>
          </cell>
          <cell r="E78">
            <v>5389</v>
          </cell>
        </row>
        <row r="79">
          <cell r="A79">
            <v>157.30000000000001</v>
          </cell>
          <cell r="B79">
            <v>64.400000000000006</v>
          </cell>
          <cell r="C79">
            <v>50.8</v>
          </cell>
          <cell r="D79">
            <v>1944</v>
          </cell>
          <cell r="E79">
            <v>6189</v>
          </cell>
        </row>
        <row r="80">
          <cell r="A80">
            <v>157.30000000000001</v>
          </cell>
          <cell r="B80">
            <v>64.400000000000006</v>
          </cell>
          <cell r="C80">
            <v>50.8</v>
          </cell>
          <cell r="D80">
            <v>2004</v>
          </cell>
          <cell r="E80">
            <v>6669</v>
          </cell>
        </row>
        <row r="81">
          <cell r="A81">
            <v>157.30000000000001</v>
          </cell>
          <cell r="B81">
            <v>63.8</v>
          </cell>
          <cell r="C81">
            <v>50.8</v>
          </cell>
          <cell r="D81">
            <v>2145</v>
          </cell>
          <cell r="E81">
            <v>7689</v>
          </cell>
        </row>
        <row r="82">
          <cell r="A82">
            <v>173</v>
          </cell>
          <cell r="B82">
            <v>65.400000000000006</v>
          </cell>
          <cell r="C82">
            <v>49.4</v>
          </cell>
          <cell r="D82">
            <v>2370</v>
          </cell>
          <cell r="E82">
            <v>9959</v>
          </cell>
        </row>
        <row r="83">
          <cell r="A83">
            <v>173</v>
          </cell>
          <cell r="B83">
            <v>65.400000000000006</v>
          </cell>
          <cell r="C83">
            <v>49.4</v>
          </cell>
          <cell r="D83">
            <v>2328</v>
          </cell>
          <cell r="E83">
            <v>8499</v>
          </cell>
        </row>
        <row r="84">
          <cell r="A84">
            <v>173.2</v>
          </cell>
          <cell r="B84">
            <v>66.3</v>
          </cell>
          <cell r="C84">
            <v>50.2</v>
          </cell>
          <cell r="D84">
            <v>2833</v>
          </cell>
          <cell r="E84">
            <v>12629</v>
          </cell>
        </row>
        <row r="85">
          <cell r="A85">
            <v>173.2</v>
          </cell>
          <cell r="B85">
            <v>66.3</v>
          </cell>
          <cell r="C85">
            <v>50.2</v>
          </cell>
          <cell r="D85">
            <v>2921</v>
          </cell>
          <cell r="E85">
            <v>14869</v>
          </cell>
        </row>
        <row r="86">
          <cell r="A86">
            <v>173.2</v>
          </cell>
          <cell r="B86">
            <v>66.3</v>
          </cell>
          <cell r="C86">
            <v>50.2</v>
          </cell>
          <cell r="D86">
            <v>2926</v>
          </cell>
          <cell r="E86">
            <v>14489</v>
          </cell>
        </row>
        <row r="87">
          <cell r="A87">
            <v>172.4</v>
          </cell>
          <cell r="B87">
            <v>65.400000000000006</v>
          </cell>
          <cell r="C87">
            <v>51.6</v>
          </cell>
          <cell r="D87">
            <v>2365</v>
          </cell>
          <cell r="E87">
            <v>6989</v>
          </cell>
        </row>
        <row r="88">
          <cell r="A88">
            <v>172.4</v>
          </cell>
          <cell r="B88">
            <v>65.400000000000006</v>
          </cell>
          <cell r="C88">
            <v>51.6</v>
          </cell>
          <cell r="D88">
            <v>2405</v>
          </cell>
          <cell r="E88">
            <v>8189</v>
          </cell>
        </row>
        <row r="89">
          <cell r="A89">
            <v>172.4</v>
          </cell>
          <cell r="B89">
            <v>65.400000000000006</v>
          </cell>
          <cell r="C89">
            <v>51.6</v>
          </cell>
          <cell r="D89">
            <v>2403</v>
          </cell>
          <cell r="E89">
            <v>9279</v>
          </cell>
        </row>
        <row r="90">
          <cell r="A90">
            <v>172.4</v>
          </cell>
          <cell r="B90">
            <v>65.400000000000006</v>
          </cell>
          <cell r="C90">
            <v>51.6</v>
          </cell>
          <cell r="D90">
            <v>2403</v>
          </cell>
          <cell r="E90">
            <v>9279</v>
          </cell>
        </row>
        <row r="91">
          <cell r="A91">
            <v>165.3</v>
          </cell>
          <cell r="B91">
            <v>63.8</v>
          </cell>
          <cell r="C91">
            <v>54.5</v>
          </cell>
          <cell r="D91">
            <v>1889</v>
          </cell>
          <cell r="E91">
            <v>5499</v>
          </cell>
        </row>
        <row r="92">
          <cell r="A92">
            <v>165.3</v>
          </cell>
          <cell r="B92">
            <v>63.8</v>
          </cell>
          <cell r="C92">
            <v>54.5</v>
          </cell>
          <cell r="D92">
            <v>2017</v>
          </cell>
          <cell r="E92">
            <v>7099</v>
          </cell>
        </row>
        <row r="93">
          <cell r="A93">
            <v>165.3</v>
          </cell>
          <cell r="B93">
            <v>63.8</v>
          </cell>
          <cell r="C93">
            <v>54.5</v>
          </cell>
          <cell r="D93">
            <v>1918</v>
          </cell>
          <cell r="E93">
            <v>6649</v>
          </cell>
        </row>
        <row r="94">
          <cell r="A94">
            <v>165.3</v>
          </cell>
          <cell r="B94">
            <v>63.8</v>
          </cell>
          <cell r="C94">
            <v>54.5</v>
          </cell>
          <cell r="D94">
            <v>1938</v>
          </cell>
          <cell r="E94">
            <v>6849</v>
          </cell>
        </row>
        <row r="95">
          <cell r="A95">
            <v>170.2</v>
          </cell>
          <cell r="B95">
            <v>63.8</v>
          </cell>
          <cell r="C95">
            <v>53.5</v>
          </cell>
          <cell r="D95">
            <v>2024</v>
          </cell>
          <cell r="E95">
            <v>7349</v>
          </cell>
        </row>
        <row r="96">
          <cell r="A96">
            <v>165.3</v>
          </cell>
          <cell r="B96">
            <v>63.8</v>
          </cell>
          <cell r="C96">
            <v>54.5</v>
          </cell>
          <cell r="D96">
            <v>1951</v>
          </cell>
          <cell r="E96">
            <v>7299</v>
          </cell>
        </row>
        <row r="97">
          <cell r="A97">
            <v>165.6</v>
          </cell>
          <cell r="B97">
            <v>63.8</v>
          </cell>
          <cell r="C97">
            <v>53.3</v>
          </cell>
          <cell r="D97">
            <v>2028</v>
          </cell>
          <cell r="E97">
            <v>7799</v>
          </cell>
        </row>
        <row r="98">
          <cell r="A98">
            <v>165.3</v>
          </cell>
          <cell r="B98">
            <v>63.8</v>
          </cell>
          <cell r="C98">
            <v>54.5</v>
          </cell>
          <cell r="D98">
            <v>1971</v>
          </cell>
          <cell r="E98">
            <v>7499</v>
          </cell>
        </row>
        <row r="99">
          <cell r="A99">
            <v>170.2</v>
          </cell>
          <cell r="B99">
            <v>63.8</v>
          </cell>
          <cell r="C99">
            <v>53.5</v>
          </cell>
          <cell r="D99">
            <v>2037</v>
          </cell>
          <cell r="E99">
            <v>7999</v>
          </cell>
        </row>
        <row r="100">
          <cell r="A100">
            <v>162.4</v>
          </cell>
          <cell r="B100">
            <v>63.8</v>
          </cell>
          <cell r="C100">
            <v>53.3</v>
          </cell>
          <cell r="D100">
            <v>2008</v>
          </cell>
          <cell r="E100">
            <v>8249</v>
          </cell>
        </row>
        <row r="101">
          <cell r="A101">
            <v>173.4</v>
          </cell>
          <cell r="B101">
            <v>65.2</v>
          </cell>
          <cell r="C101">
            <v>54.7</v>
          </cell>
          <cell r="D101">
            <v>2324</v>
          </cell>
          <cell r="E101">
            <v>8949</v>
          </cell>
        </row>
        <row r="102">
          <cell r="A102">
            <v>173.4</v>
          </cell>
          <cell r="B102">
            <v>65.2</v>
          </cell>
          <cell r="C102">
            <v>54.7</v>
          </cell>
          <cell r="D102">
            <v>2302</v>
          </cell>
          <cell r="E102">
            <v>9549</v>
          </cell>
        </row>
        <row r="103">
          <cell r="A103">
            <v>181.7</v>
          </cell>
          <cell r="B103">
            <v>66.5</v>
          </cell>
          <cell r="C103">
            <v>55.1</v>
          </cell>
          <cell r="D103">
            <v>3095</v>
          </cell>
          <cell r="E103">
            <v>13499</v>
          </cell>
        </row>
        <row r="104">
          <cell r="A104">
            <v>184.6</v>
          </cell>
          <cell r="B104">
            <v>66.5</v>
          </cell>
          <cell r="C104">
            <v>56.1</v>
          </cell>
          <cell r="D104">
            <v>3296</v>
          </cell>
          <cell r="E104">
            <v>14399</v>
          </cell>
        </row>
        <row r="105">
          <cell r="A105">
            <v>184.6</v>
          </cell>
          <cell r="B105">
            <v>66.5</v>
          </cell>
          <cell r="C105">
            <v>55.1</v>
          </cell>
          <cell r="D105">
            <v>3060</v>
          </cell>
          <cell r="E105">
            <v>13499</v>
          </cell>
        </row>
        <row r="106">
          <cell r="A106">
            <v>170.7</v>
          </cell>
          <cell r="B106">
            <v>67.900000000000006</v>
          </cell>
          <cell r="C106">
            <v>49.7</v>
          </cell>
          <cell r="D106">
            <v>3071</v>
          </cell>
          <cell r="E106">
            <v>17199</v>
          </cell>
        </row>
        <row r="107">
          <cell r="A107">
            <v>170.7</v>
          </cell>
          <cell r="B107">
            <v>67.900000000000006</v>
          </cell>
          <cell r="C107">
            <v>49.7</v>
          </cell>
          <cell r="D107">
            <v>3139</v>
          </cell>
          <cell r="E107">
            <v>19699</v>
          </cell>
        </row>
        <row r="108">
          <cell r="A108">
            <v>178.5</v>
          </cell>
          <cell r="B108">
            <v>67.900000000000006</v>
          </cell>
          <cell r="C108">
            <v>49.7</v>
          </cell>
          <cell r="D108">
            <v>3139</v>
          </cell>
          <cell r="E108">
            <v>18399</v>
          </cell>
        </row>
        <row r="109">
          <cell r="A109">
            <v>186.7</v>
          </cell>
          <cell r="B109">
            <v>68.400000000000006</v>
          </cell>
          <cell r="C109">
            <v>56.7</v>
          </cell>
          <cell r="D109">
            <v>3020</v>
          </cell>
          <cell r="E109">
            <v>11900</v>
          </cell>
        </row>
        <row r="110">
          <cell r="A110">
            <v>186.7</v>
          </cell>
          <cell r="B110">
            <v>68.400000000000006</v>
          </cell>
          <cell r="C110">
            <v>56.7</v>
          </cell>
          <cell r="D110">
            <v>3197</v>
          </cell>
          <cell r="E110">
            <v>13200</v>
          </cell>
        </row>
        <row r="111">
          <cell r="A111">
            <v>198.9</v>
          </cell>
          <cell r="B111">
            <v>68.400000000000006</v>
          </cell>
          <cell r="C111">
            <v>58.7</v>
          </cell>
          <cell r="D111">
            <v>3230</v>
          </cell>
          <cell r="E111">
            <v>12440</v>
          </cell>
        </row>
        <row r="112">
          <cell r="A112">
            <v>198.9</v>
          </cell>
          <cell r="B112">
            <v>68.400000000000006</v>
          </cell>
          <cell r="C112">
            <v>58.7</v>
          </cell>
          <cell r="D112">
            <v>3430</v>
          </cell>
          <cell r="E112">
            <v>13860</v>
          </cell>
        </row>
        <row r="113">
          <cell r="A113">
            <v>186.7</v>
          </cell>
          <cell r="B113">
            <v>68.400000000000006</v>
          </cell>
          <cell r="C113">
            <v>56.7</v>
          </cell>
          <cell r="D113">
            <v>3075</v>
          </cell>
          <cell r="E113">
            <v>15580</v>
          </cell>
        </row>
        <row r="114">
          <cell r="A114">
            <v>186.7</v>
          </cell>
          <cell r="B114">
            <v>68.400000000000006</v>
          </cell>
          <cell r="C114">
            <v>56.7</v>
          </cell>
          <cell r="D114">
            <v>3252</v>
          </cell>
          <cell r="E114">
            <v>16900</v>
          </cell>
        </row>
        <row r="115">
          <cell r="A115">
            <v>198.9</v>
          </cell>
          <cell r="B115">
            <v>68.400000000000006</v>
          </cell>
          <cell r="C115">
            <v>56.7</v>
          </cell>
          <cell r="D115">
            <v>3285</v>
          </cell>
          <cell r="E115">
            <v>16695</v>
          </cell>
        </row>
        <row r="116">
          <cell r="A116">
            <v>198.9</v>
          </cell>
          <cell r="B116">
            <v>68.400000000000006</v>
          </cell>
          <cell r="C116">
            <v>58.7</v>
          </cell>
          <cell r="D116">
            <v>3485</v>
          </cell>
          <cell r="E116">
            <v>17075</v>
          </cell>
        </row>
        <row r="117">
          <cell r="A117">
            <v>186.7</v>
          </cell>
          <cell r="B117">
            <v>68.400000000000006</v>
          </cell>
          <cell r="C117">
            <v>56.7</v>
          </cell>
          <cell r="D117">
            <v>3075</v>
          </cell>
          <cell r="E117">
            <v>16630</v>
          </cell>
        </row>
        <row r="118">
          <cell r="A118">
            <v>186.7</v>
          </cell>
          <cell r="B118">
            <v>68.400000000000006</v>
          </cell>
          <cell r="C118">
            <v>56.7</v>
          </cell>
          <cell r="D118">
            <v>3252</v>
          </cell>
          <cell r="E118">
            <v>17950</v>
          </cell>
        </row>
        <row r="119">
          <cell r="A119">
            <v>186.7</v>
          </cell>
          <cell r="B119">
            <v>68.3</v>
          </cell>
          <cell r="C119">
            <v>56</v>
          </cell>
          <cell r="D119">
            <v>3130</v>
          </cell>
          <cell r="E119">
            <v>18150</v>
          </cell>
        </row>
        <row r="120">
          <cell r="A120">
            <v>157.30000000000001</v>
          </cell>
          <cell r="B120">
            <v>63.8</v>
          </cell>
          <cell r="C120">
            <v>50.8</v>
          </cell>
          <cell r="D120">
            <v>1918</v>
          </cell>
          <cell r="E120">
            <v>5572</v>
          </cell>
        </row>
        <row r="121">
          <cell r="A121">
            <v>157.30000000000001</v>
          </cell>
          <cell r="B121">
            <v>63.8</v>
          </cell>
          <cell r="C121">
            <v>50.8</v>
          </cell>
          <cell r="D121">
            <v>2128</v>
          </cell>
          <cell r="E121">
            <v>7957</v>
          </cell>
        </row>
        <row r="122">
          <cell r="A122">
            <v>157.30000000000001</v>
          </cell>
          <cell r="B122">
            <v>63.8</v>
          </cell>
          <cell r="C122">
            <v>50.6</v>
          </cell>
          <cell r="D122">
            <v>1967</v>
          </cell>
          <cell r="E122">
            <v>6229</v>
          </cell>
        </row>
        <row r="123">
          <cell r="A123">
            <v>167.3</v>
          </cell>
          <cell r="B123">
            <v>63.8</v>
          </cell>
          <cell r="C123">
            <v>50.8</v>
          </cell>
          <cell r="D123">
            <v>1989</v>
          </cell>
          <cell r="E123">
            <v>6692</v>
          </cell>
        </row>
        <row r="124">
          <cell r="A124">
            <v>167.3</v>
          </cell>
          <cell r="B124">
            <v>63.8</v>
          </cell>
          <cell r="C124">
            <v>50.8</v>
          </cell>
          <cell r="D124">
            <v>2191</v>
          </cell>
          <cell r="E124">
            <v>7609</v>
          </cell>
        </row>
        <row r="125">
          <cell r="A125">
            <v>174.6</v>
          </cell>
          <cell r="B125">
            <v>64.599999999999994</v>
          </cell>
          <cell r="C125">
            <v>59.8</v>
          </cell>
          <cell r="D125">
            <v>2535</v>
          </cell>
          <cell r="E125">
            <v>8921</v>
          </cell>
        </row>
        <row r="126">
          <cell r="A126">
            <v>173.2</v>
          </cell>
          <cell r="B126">
            <v>66.3</v>
          </cell>
          <cell r="C126">
            <v>50.2</v>
          </cell>
          <cell r="D126">
            <v>2818</v>
          </cell>
          <cell r="E126">
            <v>12764</v>
          </cell>
        </row>
        <row r="127">
          <cell r="A127">
            <v>168.9</v>
          </cell>
          <cell r="B127">
            <v>68.3</v>
          </cell>
          <cell r="C127">
            <v>50.2</v>
          </cell>
          <cell r="D127">
            <v>2778</v>
          </cell>
          <cell r="E127">
            <v>22018</v>
          </cell>
        </row>
        <row r="128">
          <cell r="A128">
            <v>168.9</v>
          </cell>
          <cell r="B128">
            <v>65</v>
          </cell>
          <cell r="C128">
            <v>51.6</v>
          </cell>
          <cell r="D128">
            <v>2756</v>
          </cell>
          <cell r="E128">
            <v>32528</v>
          </cell>
        </row>
        <row r="129">
          <cell r="A129">
            <v>168.9</v>
          </cell>
          <cell r="B129">
            <v>65</v>
          </cell>
          <cell r="C129">
            <v>51.6</v>
          </cell>
          <cell r="D129">
            <v>2756</v>
          </cell>
          <cell r="E129">
            <v>34028</v>
          </cell>
        </row>
        <row r="130">
          <cell r="A130">
            <v>168.9</v>
          </cell>
          <cell r="B130">
            <v>65</v>
          </cell>
          <cell r="C130">
            <v>51.6</v>
          </cell>
          <cell r="D130">
            <v>2800</v>
          </cell>
          <cell r="E130">
            <v>37028</v>
          </cell>
        </row>
        <row r="131">
          <cell r="A131">
            <v>175.7</v>
          </cell>
          <cell r="B131">
            <v>72.3</v>
          </cell>
          <cell r="C131">
            <v>50.5</v>
          </cell>
          <cell r="D131">
            <v>3366</v>
          </cell>
          <cell r="E131">
            <v>31400.5</v>
          </cell>
        </row>
        <row r="132">
          <cell r="A132">
            <v>181.5</v>
          </cell>
          <cell r="B132">
            <v>66.5</v>
          </cell>
          <cell r="C132">
            <v>55.2</v>
          </cell>
          <cell r="D132">
            <v>2579</v>
          </cell>
          <cell r="E132">
            <v>9295</v>
          </cell>
        </row>
        <row r="133">
          <cell r="A133">
            <v>176.8</v>
          </cell>
          <cell r="B133">
            <v>66.599999999999994</v>
          </cell>
          <cell r="C133">
            <v>50.5</v>
          </cell>
          <cell r="D133">
            <v>2460</v>
          </cell>
          <cell r="E133">
            <v>9895</v>
          </cell>
        </row>
        <row r="134">
          <cell r="A134">
            <v>186.6</v>
          </cell>
          <cell r="B134">
            <v>66.5</v>
          </cell>
          <cell r="C134">
            <v>56.1</v>
          </cell>
          <cell r="D134">
            <v>2658</v>
          </cell>
          <cell r="E134">
            <v>11850</v>
          </cell>
        </row>
        <row r="135">
          <cell r="A135">
            <v>186.6</v>
          </cell>
          <cell r="B135">
            <v>66.5</v>
          </cell>
          <cell r="C135">
            <v>56.1</v>
          </cell>
          <cell r="D135">
            <v>2695</v>
          </cell>
          <cell r="E135">
            <v>12170</v>
          </cell>
        </row>
        <row r="136">
          <cell r="A136">
            <v>186.6</v>
          </cell>
          <cell r="B136">
            <v>66.5</v>
          </cell>
          <cell r="C136">
            <v>56.1</v>
          </cell>
          <cell r="D136">
            <v>2707</v>
          </cell>
          <cell r="E136">
            <v>15040</v>
          </cell>
        </row>
        <row r="137">
          <cell r="A137">
            <v>186.6</v>
          </cell>
          <cell r="B137">
            <v>66.5</v>
          </cell>
          <cell r="C137">
            <v>56.1</v>
          </cell>
          <cell r="D137">
            <v>2758</v>
          </cell>
          <cell r="E137">
            <v>15510</v>
          </cell>
        </row>
        <row r="138">
          <cell r="A138">
            <v>186.6</v>
          </cell>
          <cell r="B138">
            <v>66.5</v>
          </cell>
          <cell r="C138">
            <v>56.1</v>
          </cell>
          <cell r="D138">
            <v>2808</v>
          </cell>
          <cell r="E138">
            <v>18150</v>
          </cell>
        </row>
        <row r="139">
          <cell r="A139">
            <v>186.6</v>
          </cell>
          <cell r="B139">
            <v>66.5</v>
          </cell>
          <cell r="C139">
            <v>56.1</v>
          </cell>
          <cell r="D139">
            <v>2847</v>
          </cell>
          <cell r="E139">
            <v>18620</v>
          </cell>
        </row>
        <row r="140">
          <cell r="A140">
            <v>156.9</v>
          </cell>
          <cell r="B140">
            <v>63.4</v>
          </cell>
          <cell r="C140">
            <v>53.7</v>
          </cell>
          <cell r="D140">
            <v>2050</v>
          </cell>
          <cell r="E140">
            <v>5118</v>
          </cell>
        </row>
        <row r="141">
          <cell r="A141">
            <v>157.9</v>
          </cell>
          <cell r="B141">
            <v>63.6</v>
          </cell>
          <cell r="C141">
            <v>53.7</v>
          </cell>
          <cell r="D141">
            <v>2120</v>
          </cell>
          <cell r="E141">
            <v>7053</v>
          </cell>
        </row>
        <row r="142">
          <cell r="A142">
            <v>157.30000000000001</v>
          </cell>
          <cell r="B142">
            <v>63.8</v>
          </cell>
          <cell r="C142">
            <v>55.7</v>
          </cell>
          <cell r="D142">
            <v>2240</v>
          </cell>
          <cell r="E142">
            <v>7603</v>
          </cell>
        </row>
        <row r="143">
          <cell r="A143">
            <v>172</v>
          </cell>
          <cell r="B143">
            <v>65.400000000000006</v>
          </cell>
          <cell r="C143">
            <v>52.5</v>
          </cell>
          <cell r="D143">
            <v>2145</v>
          </cell>
          <cell r="E143">
            <v>7126</v>
          </cell>
        </row>
        <row r="144">
          <cell r="A144">
            <v>172</v>
          </cell>
          <cell r="B144">
            <v>65.400000000000006</v>
          </cell>
          <cell r="C144">
            <v>52.5</v>
          </cell>
          <cell r="D144">
            <v>2190</v>
          </cell>
          <cell r="E144">
            <v>7775</v>
          </cell>
        </row>
        <row r="145">
          <cell r="A145">
            <v>172</v>
          </cell>
          <cell r="B145">
            <v>65.400000000000006</v>
          </cell>
          <cell r="C145">
            <v>52.5</v>
          </cell>
          <cell r="D145">
            <v>2340</v>
          </cell>
          <cell r="E145">
            <v>9960</v>
          </cell>
        </row>
        <row r="146">
          <cell r="A146">
            <v>172</v>
          </cell>
          <cell r="B146">
            <v>65.400000000000006</v>
          </cell>
          <cell r="C146">
            <v>54.3</v>
          </cell>
          <cell r="D146">
            <v>2385</v>
          </cell>
          <cell r="E146">
            <v>9233</v>
          </cell>
        </row>
        <row r="147">
          <cell r="A147">
            <v>172</v>
          </cell>
          <cell r="B147">
            <v>65.400000000000006</v>
          </cell>
          <cell r="C147">
            <v>54.3</v>
          </cell>
          <cell r="D147">
            <v>2510</v>
          </cell>
          <cell r="E147">
            <v>11259</v>
          </cell>
        </row>
        <row r="148">
          <cell r="A148">
            <v>173.5</v>
          </cell>
          <cell r="B148">
            <v>65.400000000000006</v>
          </cell>
          <cell r="C148">
            <v>53</v>
          </cell>
          <cell r="D148">
            <v>2290</v>
          </cell>
          <cell r="E148">
            <v>7463</v>
          </cell>
        </row>
        <row r="149">
          <cell r="A149">
            <v>173.5</v>
          </cell>
          <cell r="B149">
            <v>65.400000000000006</v>
          </cell>
          <cell r="C149">
            <v>53</v>
          </cell>
          <cell r="D149">
            <v>2455</v>
          </cell>
          <cell r="E149">
            <v>10198</v>
          </cell>
        </row>
        <row r="150">
          <cell r="A150">
            <v>173.6</v>
          </cell>
          <cell r="B150">
            <v>65.400000000000006</v>
          </cell>
          <cell r="C150">
            <v>54.9</v>
          </cell>
          <cell r="D150">
            <v>2420</v>
          </cell>
          <cell r="E150">
            <v>8013</v>
          </cell>
        </row>
        <row r="151">
          <cell r="A151">
            <v>173.6</v>
          </cell>
          <cell r="B151">
            <v>65.400000000000006</v>
          </cell>
          <cell r="C151">
            <v>54.9</v>
          </cell>
          <cell r="D151">
            <v>2650</v>
          </cell>
          <cell r="E151">
            <v>11694</v>
          </cell>
        </row>
        <row r="152">
          <cell r="A152">
            <v>158.69999999999999</v>
          </cell>
          <cell r="B152">
            <v>63.6</v>
          </cell>
          <cell r="C152">
            <v>54.5</v>
          </cell>
          <cell r="D152">
            <v>1985</v>
          </cell>
          <cell r="E152">
            <v>5348</v>
          </cell>
        </row>
        <row r="153">
          <cell r="A153">
            <v>158.69999999999999</v>
          </cell>
          <cell r="B153">
            <v>63.6</v>
          </cell>
          <cell r="C153">
            <v>54.5</v>
          </cell>
          <cell r="D153">
            <v>2040</v>
          </cell>
          <cell r="E153">
            <v>6338</v>
          </cell>
        </row>
        <row r="154">
          <cell r="A154">
            <v>158.69999999999999</v>
          </cell>
          <cell r="B154">
            <v>63.6</v>
          </cell>
          <cell r="C154">
            <v>54.5</v>
          </cell>
          <cell r="D154">
            <v>2015</v>
          </cell>
          <cell r="E154">
            <v>6488</v>
          </cell>
        </row>
        <row r="155">
          <cell r="A155">
            <v>169.7</v>
          </cell>
          <cell r="B155">
            <v>63.6</v>
          </cell>
          <cell r="C155">
            <v>59.1</v>
          </cell>
          <cell r="D155">
            <v>2280</v>
          </cell>
          <cell r="E155">
            <v>6918</v>
          </cell>
        </row>
        <row r="156">
          <cell r="A156">
            <v>169.7</v>
          </cell>
          <cell r="B156">
            <v>63.6</v>
          </cell>
          <cell r="C156">
            <v>59.1</v>
          </cell>
          <cell r="D156">
            <v>2290</v>
          </cell>
          <cell r="E156">
            <v>7898</v>
          </cell>
        </row>
        <row r="157">
          <cell r="A157">
            <v>169.7</v>
          </cell>
          <cell r="B157">
            <v>63.6</v>
          </cell>
          <cell r="C157">
            <v>59.1</v>
          </cell>
          <cell r="D157">
            <v>3110</v>
          </cell>
          <cell r="E157">
            <v>8778</v>
          </cell>
        </row>
        <row r="158">
          <cell r="A158">
            <v>166.3</v>
          </cell>
          <cell r="B158">
            <v>64.400000000000006</v>
          </cell>
          <cell r="C158">
            <v>53</v>
          </cell>
          <cell r="D158">
            <v>2081</v>
          </cell>
          <cell r="E158">
            <v>6938</v>
          </cell>
        </row>
        <row r="159">
          <cell r="A159">
            <v>166.3</v>
          </cell>
          <cell r="B159">
            <v>64.400000000000006</v>
          </cell>
          <cell r="C159">
            <v>52.8</v>
          </cell>
          <cell r="D159">
            <v>2109</v>
          </cell>
          <cell r="E159">
            <v>7198</v>
          </cell>
        </row>
        <row r="160">
          <cell r="A160">
            <v>166.3</v>
          </cell>
          <cell r="B160">
            <v>64.400000000000006</v>
          </cell>
          <cell r="C160">
            <v>53</v>
          </cell>
          <cell r="D160">
            <v>2275</v>
          </cell>
          <cell r="E160">
            <v>7898</v>
          </cell>
        </row>
        <row r="161">
          <cell r="A161">
            <v>166.3</v>
          </cell>
          <cell r="B161">
            <v>64.400000000000006</v>
          </cell>
          <cell r="C161">
            <v>52.8</v>
          </cell>
          <cell r="D161">
            <v>2275</v>
          </cell>
          <cell r="E161">
            <v>7788</v>
          </cell>
        </row>
        <row r="162">
          <cell r="A162">
            <v>166.3</v>
          </cell>
          <cell r="B162">
            <v>64.400000000000006</v>
          </cell>
          <cell r="C162">
            <v>53</v>
          </cell>
          <cell r="D162">
            <v>2094</v>
          </cell>
          <cell r="E162">
            <v>7738</v>
          </cell>
        </row>
        <row r="163">
          <cell r="A163">
            <v>166.3</v>
          </cell>
          <cell r="B163">
            <v>64.400000000000006</v>
          </cell>
          <cell r="C163">
            <v>52.8</v>
          </cell>
          <cell r="D163">
            <v>2122</v>
          </cell>
          <cell r="E163">
            <v>8358</v>
          </cell>
        </row>
        <row r="164">
          <cell r="A164">
            <v>166.3</v>
          </cell>
          <cell r="B164">
            <v>64.400000000000006</v>
          </cell>
          <cell r="C164">
            <v>52.8</v>
          </cell>
          <cell r="D164">
            <v>2140</v>
          </cell>
          <cell r="E164">
            <v>9258</v>
          </cell>
        </row>
        <row r="165">
          <cell r="A165">
            <v>168.7</v>
          </cell>
          <cell r="B165">
            <v>64</v>
          </cell>
          <cell r="C165">
            <v>52.6</v>
          </cell>
          <cell r="D165">
            <v>2169</v>
          </cell>
          <cell r="E165">
            <v>8058</v>
          </cell>
        </row>
        <row r="166">
          <cell r="A166">
            <v>168.7</v>
          </cell>
          <cell r="B166">
            <v>64</v>
          </cell>
          <cell r="C166">
            <v>52.6</v>
          </cell>
          <cell r="D166">
            <v>2204</v>
          </cell>
          <cell r="E166">
            <v>8238</v>
          </cell>
        </row>
        <row r="167">
          <cell r="A167">
            <v>168.7</v>
          </cell>
          <cell r="B167">
            <v>64</v>
          </cell>
          <cell r="C167">
            <v>52.6</v>
          </cell>
          <cell r="D167">
            <v>2265</v>
          </cell>
          <cell r="E167">
            <v>9298</v>
          </cell>
        </row>
        <row r="168">
          <cell r="A168">
            <v>168.7</v>
          </cell>
          <cell r="B168">
            <v>64</v>
          </cell>
          <cell r="C168">
            <v>52.6</v>
          </cell>
          <cell r="D168">
            <v>2300</v>
          </cell>
          <cell r="E168">
            <v>9538</v>
          </cell>
        </row>
        <row r="169">
          <cell r="A169">
            <v>176.2</v>
          </cell>
          <cell r="B169">
            <v>65.599999999999994</v>
          </cell>
          <cell r="C169">
            <v>52</v>
          </cell>
          <cell r="D169">
            <v>2540</v>
          </cell>
          <cell r="E169">
            <v>8449</v>
          </cell>
        </row>
        <row r="170">
          <cell r="A170">
            <v>176.2</v>
          </cell>
          <cell r="B170">
            <v>65.599999999999994</v>
          </cell>
          <cell r="C170">
            <v>52</v>
          </cell>
          <cell r="D170">
            <v>2536</v>
          </cell>
          <cell r="E170">
            <v>9639</v>
          </cell>
        </row>
        <row r="171">
          <cell r="A171">
            <v>176.2</v>
          </cell>
          <cell r="B171">
            <v>65.599999999999994</v>
          </cell>
          <cell r="C171">
            <v>52</v>
          </cell>
          <cell r="D171">
            <v>2551</v>
          </cell>
          <cell r="E171">
            <v>9989</v>
          </cell>
        </row>
        <row r="172">
          <cell r="A172">
            <v>176.2</v>
          </cell>
          <cell r="B172">
            <v>65.599999999999994</v>
          </cell>
          <cell r="C172">
            <v>52</v>
          </cell>
          <cell r="D172">
            <v>2679</v>
          </cell>
          <cell r="E172">
            <v>11199</v>
          </cell>
        </row>
        <row r="173">
          <cell r="A173">
            <v>176.2</v>
          </cell>
          <cell r="B173">
            <v>65.599999999999994</v>
          </cell>
          <cell r="C173">
            <v>52</v>
          </cell>
          <cell r="D173">
            <v>2714</v>
          </cell>
          <cell r="E173">
            <v>11549</v>
          </cell>
        </row>
        <row r="174">
          <cell r="A174">
            <v>176.2</v>
          </cell>
          <cell r="B174">
            <v>65.599999999999994</v>
          </cell>
          <cell r="C174">
            <v>53</v>
          </cell>
          <cell r="D174">
            <v>2975</v>
          </cell>
          <cell r="E174">
            <v>17669</v>
          </cell>
        </row>
        <row r="175">
          <cell r="A175">
            <v>175.6</v>
          </cell>
          <cell r="B175">
            <v>66.5</v>
          </cell>
          <cell r="C175">
            <v>54.9</v>
          </cell>
          <cell r="D175">
            <v>2326</v>
          </cell>
          <cell r="E175">
            <v>8948</v>
          </cell>
        </row>
        <row r="176">
          <cell r="A176">
            <v>175.6</v>
          </cell>
          <cell r="B176">
            <v>66.5</v>
          </cell>
          <cell r="C176">
            <v>54.9</v>
          </cell>
          <cell r="D176">
            <v>2480</v>
          </cell>
          <cell r="E176">
            <v>10698</v>
          </cell>
        </row>
        <row r="177">
          <cell r="A177">
            <v>175.6</v>
          </cell>
          <cell r="B177">
            <v>66.5</v>
          </cell>
          <cell r="C177">
            <v>53.9</v>
          </cell>
          <cell r="D177">
            <v>2414</v>
          </cell>
          <cell r="E177">
            <v>9988</v>
          </cell>
        </row>
        <row r="178">
          <cell r="A178">
            <v>175.6</v>
          </cell>
          <cell r="B178">
            <v>66.5</v>
          </cell>
          <cell r="C178">
            <v>54.9</v>
          </cell>
          <cell r="D178">
            <v>2414</v>
          </cell>
          <cell r="E178">
            <v>10898</v>
          </cell>
        </row>
        <row r="179">
          <cell r="A179">
            <v>175.6</v>
          </cell>
          <cell r="B179">
            <v>66.5</v>
          </cell>
          <cell r="C179">
            <v>53.9</v>
          </cell>
          <cell r="D179">
            <v>2458</v>
          </cell>
          <cell r="E179">
            <v>11248</v>
          </cell>
        </row>
        <row r="180">
          <cell r="A180">
            <v>183.5</v>
          </cell>
          <cell r="B180">
            <v>67.7</v>
          </cell>
          <cell r="C180">
            <v>52</v>
          </cell>
          <cell r="D180">
            <v>2976</v>
          </cell>
          <cell r="E180">
            <v>16558</v>
          </cell>
        </row>
        <row r="181">
          <cell r="A181">
            <v>183.5</v>
          </cell>
          <cell r="B181">
            <v>67.7</v>
          </cell>
          <cell r="C181">
            <v>52</v>
          </cell>
          <cell r="D181">
            <v>3016</v>
          </cell>
          <cell r="E181">
            <v>15998</v>
          </cell>
        </row>
        <row r="182">
          <cell r="A182">
            <v>187.8</v>
          </cell>
          <cell r="B182">
            <v>66.5</v>
          </cell>
          <cell r="C182">
            <v>54.1</v>
          </cell>
          <cell r="D182">
            <v>3131</v>
          </cell>
          <cell r="E182">
            <v>15690</v>
          </cell>
        </row>
        <row r="183">
          <cell r="A183">
            <v>187.8</v>
          </cell>
          <cell r="B183">
            <v>66.5</v>
          </cell>
          <cell r="C183">
            <v>54.1</v>
          </cell>
          <cell r="D183">
            <v>3151</v>
          </cell>
          <cell r="E183">
            <v>15750</v>
          </cell>
        </row>
        <row r="184">
          <cell r="A184">
            <v>171.7</v>
          </cell>
          <cell r="B184">
            <v>65.5</v>
          </cell>
          <cell r="C184">
            <v>55.7</v>
          </cell>
          <cell r="D184">
            <v>2261</v>
          </cell>
          <cell r="E184">
            <v>7775</v>
          </cell>
        </row>
        <row r="185">
          <cell r="A185">
            <v>171.7</v>
          </cell>
          <cell r="B185">
            <v>65.5</v>
          </cell>
          <cell r="C185">
            <v>55.7</v>
          </cell>
          <cell r="D185">
            <v>2209</v>
          </cell>
          <cell r="E185">
            <v>7975</v>
          </cell>
        </row>
        <row r="186">
          <cell r="A186">
            <v>171.7</v>
          </cell>
          <cell r="B186">
            <v>65.5</v>
          </cell>
          <cell r="C186">
            <v>55.7</v>
          </cell>
          <cell r="D186">
            <v>2264</v>
          </cell>
          <cell r="E186">
            <v>7995</v>
          </cell>
        </row>
        <row r="187">
          <cell r="A187">
            <v>171.7</v>
          </cell>
          <cell r="B187">
            <v>65.5</v>
          </cell>
          <cell r="C187">
            <v>55.7</v>
          </cell>
          <cell r="D187">
            <v>2212</v>
          </cell>
          <cell r="E187">
            <v>8195</v>
          </cell>
        </row>
        <row r="188">
          <cell r="A188">
            <v>171.7</v>
          </cell>
          <cell r="B188">
            <v>65.5</v>
          </cell>
          <cell r="C188">
            <v>55.7</v>
          </cell>
          <cell r="D188">
            <v>2275</v>
          </cell>
          <cell r="E188">
            <v>8495</v>
          </cell>
        </row>
        <row r="189">
          <cell r="A189">
            <v>171.7</v>
          </cell>
          <cell r="B189">
            <v>65.5</v>
          </cell>
          <cell r="C189">
            <v>55.7</v>
          </cell>
          <cell r="D189">
            <v>2319</v>
          </cell>
          <cell r="E189">
            <v>9495</v>
          </cell>
        </row>
        <row r="190">
          <cell r="A190">
            <v>171.7</v>
          </cell>
          <cell r="B190">
            <v>65.5</v>
          </cell>
          <cell r="C190">
            <v>55.7</v>
          </cell>
          <cell r="D190">
            <v>2300</v>
          </cell>
          <cell r="E190">
            <v>9995</v>
          </cell>
        </row>
        <row r="191">
          <cell r="A191">
            <v>159.30000000000001</v>
          </cell>
          <cell r="B191">
            <v>64.2</v>
          </cell>
          <cell r="C191">
            <v>55.6</v>
          </cell>
          <cell r="D191">
            <v>2254</v>
          </cell>
          <cell r="E191">
            <v>11595</v>
          </cell>
        </row>
        <row r="192">
          <cell r="A192">
            <v>165.7</v>
          </cell>
          <cell r="B192">
            <v>64</v>
          </cell>
          <cell r="C192">
            <v>51.4</v>
          </cell>
          <cell r="D192">
            <v>2221</v>
          </cell>
          <cell r="E192">
            <v>9980</v>
          </cell>
        </row>
        <row r="193">
          <cell r="A193">
            <v>180.2</v>
          </cell>
          <cell r="B193">
            <v>66.900000000000006</v>
          </cell>
          <cell r="C193">
            <v>55.1</v>
          </cell>
          <cell r="D193">
            <v>2661</v>
          </cell>
          <cell r="E193">
            <v>13295</v>
          </cell>
        </row>
        <row r="194">
          <cell r="A194">
            <v>180.2</v>
          </cell>
          <cell r="B194">
            <v>66.900000000000006</v>
          </cell>
          <cell r="C194">
            <v>55.1</v>
          </cell>
          <cell r="D194">
            <v>2579</v>
          </cell>
          <cell r="E194">
            <v>13845</v>
          </cell>
        </row>
        <row r="195">
          <cell r="A195">
            <v>183.1</v>
          </cell>
          <cell r="B195">
            <v>66.900000000000006</v>
          </cell>
          <cell r="C195">
            <v>55.1</v>
          </cell>
          <cell r="D195">
            <v>2563</v>
          </cell>
          <cell r="E195">
            <v>12290</v>
          </cell>
        </row>
        <row r="196">
          <cell r="A196">
            <v>188.8</v>
          </cell>
          <cell r="B196">
            <v>67.2</v>
          </cell>
          <cell r="C196">
            <v>56.2</v>
          </cell>
          <cell r="D196">
            <v>2912</v>
          </cell>
          <cell r="E196">
            <v>12940</v>
          </cell>
        </row>
        <row r="197">
          <cell r="A197">
            <v>188.8</v>
          </cell>
          <cell r="B197">
            <v>67.2</v>
          </cell>
          <cell r="C197">
            <v>57.5</v>
          </cell>
          <cell r="D197">
            <v>3034</v>
          </cell>
          <cell r="E197">
            <v>13415</v>
          </cell>
        </row>
        <row r="198">
          <cell r="A198">
            <v>188.8</v>
          </cell>
          <cell r="B198">
            <v>67.2</v>
          </cell>
          <cell r="C198">
            <v>56.2</v>
          </cell>
          <cell r="D198">
            <v>2935</v>
          </cell>
          <cell r="E198">
            <v>15985</v>
          </cell>
        </row>
        <row r="199">
          <cell r="A199">
            <v>188.8</v>
          </cell>
          <cell r="B199">
            <v>67.2</v>
          </cell>
          <cell r="C199">
            <v>57.5</v>
          </cell>
          <cell r="D199">
            <v>3042</v>
          </cell>
          <cell r="E199">
            <v>16515</v>
          </cell>
        </row>
        <row r="200">
          <cell r="A200">
            <v>188.8</v>
          </cell>
          <cell r="B200">
            <v>67.2</v>
          </cell>
          <cell r="C200">
            <v>56.2</v>
          </cell>
          <cell r="D200">
            <v>3045</v>
          </cell>
          <cell r="E200">
            <v>18420</v>
          </cell>
        </row>
        <row r="201">
          <cell r="A201">
            <v>188.8</v>
          </cell>
          <cell r="B201">
            <v>67.2</v>
          </cell>
          <cell r="C201">
            <v>57.5</v>
          </cell>
          <cell r="D201">
            <v>3157</v>
          </cell>
          <cell r="E201">
            <v>18950</v>
          </cell>
        </row>
        <row r="202">
          <cell r="A202">
            <v>188.8</v>
          </cell>
          <cell r="B202">
            <v>68.900000000000006</v>
          </cell>
          <cell r="C202">
            <v>55.5</v>
          </cell>
          <cell r="D202">
            <v>2952</v>
          </cell>
          <cell r="E202">
            <v>16845</v>
          </cell>
        </row>
        <row r="203">
          <cell r="A203">
            <v>188.8</v>
          </cell>
          <cell r="B203">
            <v>68.8</v>
          </cell>
          <cell r="C203">
            <v>55.5</v>
          </cell>
          <cell r="D203">
            <v>3049</v>
          </cell>
          <cell r="E203">
            <v>19045</v>
          </cell>
        </row>
        <row r="204">
          <cell r="A204">
            <v>188.8</v>
          </cell>
          <cell r="B204">
            <v>68.900000000000006</v>
          </cell>
          <cell r="C204">
            <v>55.5</v>
          </cell>
          <cell r="D204">
            <v>3012</v>
          </cell>
          <cell r="E204">
            <v>21485</v>
          </cell>
        </row>
        <row r="205">
          <cell r="A205">
            <v>188.8</v>
          </cell>
          <cell r="B205">
            <v>68.900000000000006</v>
          </cell>
          <cell r="C205">
            <v>55.5</v>
          </cell>
          <cell r="D205">
            <v>3217</v>
          </cell>
          <cell r="E205">
            <v>22470</v>
          </cell>
        </row>
        <row r="206">
          <cell r="A206">
            <v>188.8</v>
          </cell>
          <cell r="B206">
            <v>68.900000000000006</v>
          </cell>
          <cell r="C206">
            <v>55.5</v>
          </cell>
          <cell r="D206">
            <v>3062</v>
          </cell>
          <cell r="E206">
            <v>22625</v>
          </cell>
        </row>
      </sheetData>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User/Desktop/ALL%20SEM/last%20sem%2007/Business%20data%20analytics/Apple%20Purchase%20History.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User/Desktop/ALL%20SEM/QUIZ%201%20JOBAYER%201731833.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User/Desktop/New%20folder/lol.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bayer" refreshedDate="45029.298215740739" createdVersion="8" refreshedVersion="8" minRefreshableVersion="3" recordCount="100" xr:uid="{E2651459-DCE5-4D6F-B4A2-F86437B4A269}">
  <cacheSource type="worksheet">
    <worksheetSource name="Table1"/>
  </cacheSource>
  <cacheFields count="5">
    <cacheField name="Year" numFmtId="0">
      <sharedItems containsSemiMixedTypes="0" containsString="0" containsNumber="1" containsInteger="1" minValue="2017" maxValue="2020" count="4">
        <n v="2017"/>
        <n v="2018"/>
        <n v="2019"/>
        <n v="2020"/>
      </sharedItems>
    </cacheField>
    <cacheField name="Category" numFmtId="0">
      <sharedItems count="4">
        <s v="Accessories"/>
        <s v="Bikes"/>
        <s v="Clothing"/>
        <s v="Components"/>
      </sharedItems>
    </cacheField>
    <cacheField name="Product" numFmtId="0">
      <sharedItems count="25">
        <s v="Pumps"/>
        <s v="Helmets"/>
        <s v="Tires and Tubes"/>
        <s v="Locks"/>
        <s v="Bike Racks"/>
        <s v="Lights"/>
        <s v="Road Bikes"/>
        <s v="Mountain Bikes"/>
        <s v="Touring Bikes"/>
        <s v="Cargo Bike"/>
        <s v="Socks"/>
        <s v="Shorts"/>
        <s v="Jerseys"/>
        <s v="Tights"/>
        <s v="Vests"/>
        <s v="Gloves"/>
        <s v="Bib-Shorts"/>
        <s v="Caps"/>
        <s v="Handlebars"/>
        <s v="Bottom Brackets"/>
        <s v="Pedals"/>
        <s v="Saddles"/>
        <s v="Brakes"/>
        <s v="Wheels"/>
        <s v="Chains"/>
      </sharedItems>
    </cacheField>
    <cacheField name="Sales" numFmtId="164">
      <sharedItems containsSemiMixedTypes="0" containsString="0" containsNumber="1" containsInteger="1" minValue="300" maxValue="63700"/>
    </cacheField>
    <cacheField name="Rating" numFmtId="9">
      <sharedItems containsSemiMixedTypes="0" containsString="0" containsNumber="1" minValue="0.05" maxValue="1"/>
    </cacheField>
  </cacheFields>
  <extLst>
    <ext xmlns:x14="http://schemas.microsoft.com/office/spreadsheetml/2009/9/main" uri="{725AE2AE-9491-48be-B2B4-4EB974FC3084}">
      <x14:pivotCacheDefinition pivotCacheId="20663796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sjr" refreshedDate="40723.846574305557" createdVersion="4" refreshedVersion="4" minRefreshableVersion="3" recordCount="200" xr:uid="{6DFC015B-68B5-4905-ABBF-31BC74015210}">
  <cacheSource type="worksheet">
    <worksheetSource ref="A3:B203" sheet="Data" r:id="rId2"/>
  </cacheSource>
  <cacheFields count="2">
    <cacheField name="First Purchase" numFmtId="0">
      <sharedItems count="5">
        <s v="iPod"/>
        <s v="iPhone"/>
        <s v="iMac"/>
        <s v="MacBook"/>
        <s v="iPad"/>
      </sharedItems>
    </cacheField>
    <cacheField name="Second Purchase" numFmtId="0">
      <sharedItems count="5">
        <s v="iMac"/>
        <s v="MacBook"/>
        <s v="iPhone"/>
        <s v="iPod"/>
        <s v="iPad"/>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bayer" refreshedDate="45055.54504837963" createdVersion="8" refreshedVersion="8" minRefreshableVersion="3" recordCount="1096" xr:uid="{16BF374B-6029-493C-B900-6FE08C255FFA}">
  <cacheSource type="worksheet">
    <worksheetSource ref="A1:J1048576" sheet="DATASET" r:id="rId2"/>
  </cacheSource>
  <cacheFields count="10">
    <cacheField name="Date" numFmtId="0">
      <sharedItems containsNonDate="0" containsDate="1" containsString="0" containsBlank="1" minDate="2022-01-04T00:00:00" maxDate="2022-12-07T00:00:00"/>
    </cacheField>
    <cacheField name="Status" numFmtId="0">
      <sharedItems containsBlank="1"/>
    </cacheField>
    <cacheField name="Style" numFmtId="0">
      <sharedItems containsBlank="1"/>
    </cacheField>
    <cacheField name="SKU" numFmtId="0">
      <sharedItems containsBlank="1"/>
    </cacheField>
    <cacheField name="Order ID" numFmtId="0">
      <sharedItems containsBlank="1"/>
    </cacheField>
    <cacheField name="Category" numFmtId="0">
      <sharedItems containsBlank="1" count="4">
        <s v="Western Dress"/>
        <s v="Blouse"/>
        <s v="Ethnic Dress"/>
        <m/>
      </sharedItems>
    </cacheField>
    <cacheField name="Size" numFmtId="0">
      <sharedItems containsBlank="1" count="8">
        <s v="M"/>
        <s v="3XL"/>
        <s v="XXL"/>
        <s v="S"/>
        <s v="L"/>
        <s v="XL"/>
        <s v="XS"/>
        <m/>
      </sharedItems>
    </cacheField>
    <cacheField name="Qty" numFmtId="0">
      <sharedItems containsString="0" containsBlank="1" containsNumber="1" containsInteger="1" minValue="1" maxValue="1"/>
    </cacheField>
    <cacheField name="Amount" numFmtId="0">
      <sharedItems containsString="0" containsBlank="1" containsNumber="1" containsInteger="1" minValue="259" maxValue="1196" count="82">
        <n v="859"/>
        <n v="588"/>
        <n v="665"/>
        <n v="885"/>
        <n v="658"/>
        <n v="744"/>
        <n v="899"/>
        <n v="825"/>
        <n v="413"/>
        <n v="1168"/>
        <n v="807"/>
        <n v="443"/>
        <n v="999"/>
        <n v="690"/>
        <n v="791"/>
        <n v="1033"/>
        <n v="721"/>
        <n v="725"/>
        <n v="699"/>
        <n v="771"/>
        <n v="625"/>
        <n v="998"/>
        <n v="566"/>
        <n v="989"/>
        <n v="968"/>
        <n v="956"/>
        <n v="519"/>
        <n v="545"/>
        <n v="949"/>
        <n v="948"/>
        <n v="493"/>
        <n v="715"/>
        <n v="939"/>
        <n v="761"/>
        <n v="399"/>
        <n v="1099"/>
        <n v="908"/>
        <n v="473"/>
        <n v="1196"/>
        <n v="869"/>
        <n v="259"/>
        <n v="842"/>
        <n v="599"/>
        <n v="833"/>
        <n v="832"/>
        <n v="539"/>
        <n v="434"/>
        <n v="786"/>
        <n v="776"/>
        <n v="668"/>
        <n v="735"/>
        <n v="430"/>
        <n v="648"/>
        <n v="638"/>
        <n v="812"/>
        <n v="649"/>
        <n v="855"/>
        <n v="678"/>
        <n v="529"/>
        <n v="930"/>
        <n v="845"/>
        <n v="677"/>
        <n v="743"/>
        <n v="724"/>
        <n v="453"/>
        <n v="783"/>
        <n v="792"/>
        <n v="1187"/>
        <n v="730"/>
        <n v="828"/>
        <n v="707"/>
        <n v="1013"/>
        <n v="614"/>
        <n v="1125"/>
        <n v="688"/>
        <n v="698"/>
        <n v="659"/>
        <n v="1136"/>
        <n v="741"/>
        <n v="530"/>
        <n v="817"/>
        <m/>
      </sharedItems>
    </cacheField>
    <cacheField name="ship-postal-code" numFmtId="0">
      <sharedItems containsString="0" containsBlank="1" containsNumber="1" containsInteger="1" minValue="110007" maxValue="848101"/>
    </cacheField>
  </cacheFields>
  <extLst>
    <ext xmlns:x14="http://schemas.microsoft.com/office/spreadsheetml/2009/9/main" uri="{725AE2AE-9491-48be-B2B4-4EB974FC3084}">
      <x14:pivotCacheDefinition pivotCacheId="10488235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el" refreshedDate="45029.495666898147" createdVersion="8" refreshedVersion="8" minRefreshableVersion="3" recordCount="1095" xr:uid="{D20DC05A-94F4-4A7A-A9F9-ACB36D8A8D92}">
  <cacheSource type="worksheet">
    <worksheetSource ref="A1:J1096" sheet="DATASET" r:id="rId2"/>
  </cacheSource>
  <cacheFields count="11">
    <cacheField name="Date" numFmtId="14">
      <sharedItems containsSemiMixedTypes="0" containsNonDate="0" containsDate="1" containsString="0" minDate="2022-01-04T00:00:00" maxDate="2022-12-07T00:00:00" count="36">
        <d v="2022-12-04T00:00:00"/>
        <d v="2022-12-06T00:00:00"/>
        <d v="2022-09-06T00:00:00"/>
        <d v="2022-08-06T00:00:00"/>
        <d v="2022-07-06T00:00:00"/>
        <d v="2022-11-04T00:00:00"/>
        <d v="2022-02-04T00:00:00"/>
        <d v="2022-11-05T00:00:00"/>
        <d v="2022-05-05T00:00:00"/>
        <d v="2022-01-06T00:00:00"/>
        <d v="2022-10-04T00:00:00"/>
        <d v="2022-03-04T00:00:00"/>
        <d v="2022-01-04T00:00:00"/>
        <d v="2022-09-04T00:00:00"/>
        <d v="2022-04-06T00:00:00"/>
        <d v="2022-08-04T00:00:00"/>
        <d v="2022-03-06T00:00:00"/>
        <d v="2022-07-05T00:00:00"/>
        <d v="2022-07-04T00:00:00"/>
        <d v="2022-10-06T00:00:00"/>
        <d v="2022-04-05T00:00:00"/>
        <d v="2022-06-04T00:00:00"/>
        <d v="2022-05-04T00:00:00"/>
        <d v="2022-04-04T00:00:00"/>
        <d v="2022-10-05T00:00:00"/>
        <d v="2022-09-05T00:00:00"/>
        <d v="2022-08-05T00:00:00"/>
        <d v="2022-01-05T00:00:00"/>
        <d v="2022-11-06T00:00:00"/>
        <d v="2022-12-05T00:00:00"/>
        <d v="2022-02-06T00:00:00"/>
        <d v="2022-06-05T00:00:00"/>
        <d v="2022-03-05T00:00:00"/>
        <d v="2022-02-05T00:00:00"/>
        <d v="2022-05-06T00:00:00"/>
        <d v="2022-06-06T00:00:00"/>
      </sharedItems>
      <fieldGroup par="10" base="0">
        <rangePr groupBy="days" startDate="2022-01-04T00:00:00" endDate="2022-12-07T00:00:00"/>
        <groupItems count="368">
          <s v="&lt;04-01-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12-22"/>
        </groupItems>
      </fieldGroup>
    </cacheField>
    <cacheField name="Status" numFmtId="0">
      <sharedItems count="2">
        <s v="Shipped - Delivered to Buyer"/>
        <s v="Shipped - Returned to Seller"/>
      </sharedItems>
    </cacheField>
    <cacheField name="Style" numFmtId="0">
      <sharedItems/>
    </cacheField>
    <cacheField name="SKU" numFmtId="0">
      <sharedItems/>
    </cacheField>
    <cacheField name="Order ID+EE1:E74" numFmtId="0">
      <sharedItems/>
    </cacheField>
    <cacheField name="Category" numFmtId="0">
      <sharedItems count="3">
        <s v="Western Dress"/>
        <s v="Blouse"/>
        <s v="Ethnic Dress"/>
      </sharedItems>
    </cacheField>
    <cacheField name="Size" numFmtId="0">
      <sharedItems count="7">
        <s v="M"/>
        <s v="3XL"/>
        <s v="XXL"/>
        <s v="S"/>
        <s v="L"/>
        <s v="XL"/>
        <s v="XS"/>
      </sharedItems>
    </cacheField>
    <cacheField name="Qty" numFmtId="0">
      <sharedItems containsSemiMixedTypes="0" containsString="0" containsNumber="1" containsInteger="1" minValue="1" maxValue="1"/>
    </cacheField>
    <cacheField name="Amount" numFmtId="0">
      <sharedItems containsSemiMixedTypes="0" containsString="0" containsNumber="1" containsInteger="1" minValue="259" maxValue="1196"/>
    </cacheField>
    <cacheField name="ship-postal-code" numFmtId="0">
      <sharedItems containsSemiMixedTypes="0" containsString="0" containsNumber="1" containsInteger="1" minValue="110007" maxValue="848101"/>
    </cacheField>
    <cacheField name="Months" numFmtId="0" databaseField="0">
      <fieldGroup base="0">
        <rangePr groupBy="months" startDate="2022-01-04T00:00:00" endDate="2022-12-07T00:00:00"/>
        <groupItems count="14">
          <s v="&lt;04-01-22"/>
          <s v="Jan"/>
          <s v="Feb"/>
          <s v="Mar"/>
          <s v="Apr"/>
          <s v="May"/>
          <s v="Jun"/>
          <s v="Jul"/>
          <s v="Aug"/>
          <s v="Sep"/>
          <s v="Oct"/>
          <s v="Nov"/>
          <s v="Dec"/>
          <s v="&gt;07-12-22"/>
        </groupItems>
      </fieldGroup>
    </cacheField>
  </cacheFields>
  <extLst>
    <ext xmlns:x14="http://schemas.microsoft.com/office/spreadsheetml/2009/9/main" uri="{725AE2AE-9491-48be-B2B4-4EB974FC3084}">
      <x14:pivotCacheDefinition pivotCacheId="310743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700"/>
    <n v="0.1"/>
  </r>
  <r>
    <x v="0"/>
    <x v="0"/>
    <x v="1"/>
    <n v="8300"/>
    <n v="0.99"/>
  </r>
  <r>
    <x v="0"/>
    <x v="0"/>
    <x v="2"/>
    <n v="8700"/>
    <n v="0.9"/>
  </r>
  <r>
    <x v="0"/>
    <x v="0"/>
    <x v="3"/>
    <n v="10000"/>
    <n v="0.85"/>
  </r>
  <r>
    <x v="0"/>
    <x v="0"/>
    <x v="4"/>
    <n v="300"/>
    <n v="0.05"/>
  </r>
  <r>
    <x v="0"/>
    <x v="0"/>
    <x v="5"/>
    <n v="1300"/>
    <n v="0.9"/>
  </r>
  <r>
    <x v="0"/>
    <x v="1"/>
    <x v="6"/>
    <n v="3500"/>
    <n v="0.5"/>
  </r>
  <r>
    <x v="0"/>
    <x v="1"/>
    <x v="7"/>
    <n v="3100"/>
    <n v="0.35"/>
  </r>
  <r>
    <x v="0"/>
    <x v="1"/>
    <x v="8"/>
    <n v="500"/>
    <n v="0.22"/>
  </r>
  <r>
    <x v="0"/>
    <x v="1"/>
    <x v="9"/>
    <n v="3200"/>
    <n v="0.48"/>
  </r>
  <r>
    <x v="0"/>
    <x v="2"/>
    <x v="10"/>
    <n v="3700"/>
    <n v="0.22"/>
  </r>
  <r>
    <x v="0"/>
    <x v="2"/>
    <x v="11"/>
    <n v="13300"/>
    <n v="0.56000000000000005"/>
  </r>
  <r>
    <x v="0"/>
    <x v="2"/>
    <x v="12"/>
    <n v="6700"/>
    <n v="0.05"/>
  </r>
  <r>
    <x v="0"/>
    <x v="2"/>
    <x v="13"/>
    <n v="3300"/>
    <n v="0.3"/>
  </r>
  <r>
    <x v="0"/>
    <x v="2"/>
    <x v="14"/>
    <n v="3300"/>
    <n v="0.36"/>
  </r>
  <r>
    <x v="0"/>
    <x v="2"/>
    <x v="15"/>
    <n v="13300"/>
    <n v="0.5"/>
  </r>
  <r>
    <x v="0"/>
    <x v="2"/>
    <x v="16"/>
    <n v="700"/>
    <n v="0.28000000000000003"/>
  </r>
  <r>
    <x v="0"/>
    <x v="2"/>
    <x v="17"/>
    <n v="500"/>
    <n v="0.5"/>
  </r>
  <r>
    <x v="0"/>
    <x v="3"/>
    <x v="18"/>
    <n v="2300"/>
    <n v="0.35"/>
  </r>
  <r>
    <x v="0"/>
    <x v="3"/>
    <x v="19"/>
    <n v="500"/>
    <n v="0.35"/>
  </r>
  <r>
    <x v="0"/>
    <x v="3"/>
    <x v="20"/>
    <n v="800"/>
    <n v="0.36"/>
  </r>
  <r>
    <x v="0"/>
    <x v="3"/>
    <x v="21"/>
    <n v="2100"/>
    <n v="0.49"/>
  </r>
  <r>
    <x v="0"/>
    <x v="3"/>
    <x v="22"/>
    <n v="2300"/>
    <n v="0.34"/>
  </r>
  <r>
    <x v="0"/>
    <x v="3"/>
    <x v="23"/>
    <n v="10000"/>
    <n v="0.66"/>
  </r>
  <r>
    <x v="0"/>
    <x v="3"/>
    <x v="24"/>
    <n v="8700"/>
    <n v="0.92"/>
  </r>
  <r>
    <x v="1"/>
    <x v="0"/>
    <x v="1"/>
    <n v="17000"/>
    <n v="0.9"/>
  </r>
  <r>
    <x v="1"/>
    <x v="0"/>
    <x v="5"/>
    <n v="21600"/>
    <n v="0.9"/>
  </r>
  <r>
    <x v="1"/>
    <x v="0"/>
    <x v="3"/>
    <n v="29800"/>
    <n v="0.9"/>
  </r>
  <r>
    <x v="1"/>
    <x v="0"/>
    <x v="0"/>
    <n v="16400"/>
    <n v="0.8"/>
  </r>
  <r>
    <x v="1"/>
    <x v="0"/>
    <x v="4"/>
    <n v="22100"/>
    <n v="0.9"/>
  </r>
  <r>
    <x v="1"/>
    <x v="0"/>
    <x v="2"/>
    <n v="13800"/>
    <n v="0.85"/>
  </r>
  <r>
    <x v="1"/>
    <x v="1"/>
    <x v="7"/>
    <n v="6300"/>
    <n v="0.4"/>
  </r>
  <r>
    <x v="1"/>
    <x v="1"/>
    <x v="6"/>
    <n v="8300"/>
    <n v="0.46"/>
  </r>
  <r>
    <x v="1"/>
    <x v="1"/>
    <x v="8"/>
    <n v="1800"/>
    <n v="0.15"/>
  </r>
  <r>
    <x v="1"/>
    <x v="1"/>
    <x v="9"/>
    <n v="6700"/>
    <n v="0.46"/>
  </r>
  <r>
    <x v="1"/>
    <x v="2"/>
    <x v="10"/>
    <n v="2300"/>
    <n v="0.28000000000000003"/>
  </r>
  <r>
    <x v="1"/>
    <x v="2"/>
    <x v="16"/>
    <n v="2900"/>
    <n v="0.36"/>
  </r>
  <r>
    <x v="1"/>
    <x v="2"/>
    <x v="11"/>
    <n v="12000"/>
    <n v="0.66"/>
  </r>
  <r>
    <x v="1"/>
    <x v="2"/>
    <x v="17"/>
    <n v="400"/>
    <n v="0.2"/>
  </r>
  <r>
    <x v="1"/>
    <x v="2"/>
    <x v="15"/>
    <n v="15600"/>
    <n v="0.65"/>
  </r>
  <r>
    <x v="1"/>
    <x v="2"/>
    <x v="12"/>
    <n v="3800"/>
    <n v="0.48"/>
  </r>
  <r>
    <x v="1"/>
    <x v="2"/>
    <x v="14"/>
    <n v="1300"/>
    <n v="0.25"/>
  </r>
  <r>
    <x v="1"/>
    <x v="2"/>
    <x v="13"/>
    <n v="22100"/>
    <n v="0.99"/>
  </r>
  <r>
    <x v="1"/>
    <x v="3"/>
    <x v="22"/>
    <n v="3400"/>
    <n v="0.36"/>
  </r>
  <r>
    <x v="1"/>
    <x v="3"/>
    <x v="19"/>
    <n v="1000"/>
    <n v="0.23"/>
  </r>
  <r>
    <x v="1"/>
    <x v="3"/>
    <x v="23"/>
    <n v="16700"/>
    <n v="0.75"/>
  </r>
  <r>
    <x v="1"/>
    <x v="3"/>
    <x v="24"/>
    <n v="16400"/>
    <n v="0.7"/>
  </r>
  <r>
    <x v="1"/>
    <x v="3"/>
    <x v="18"/>
    <n v="3300"/>
    <n v="0.38"/>
  </r>
  <r>
    <x v="1"/>
    <x v="3"/>
    <x v="20"/>
    <n v="1500"/>
    <n v="0.17"/>
  </r>
  <r>
    <x v="1"/>
    <x v="3"/>
    <x v="21"/>
    <n v="2800"/>
    <n v="0.38"/>
  </r>
  <r>
    <x v="2"/>
    <x v="0"/>
    <x v="2"/>
    <n v="63700"/>
    <n v="0.9"/>
  </r>
  <r>
    <x v="2"/>
    <x v="0"/>
    <x v="4"/>
    <n v="33700"/>
    <n v="0.92"/>
  </r>
  <r>
    <x v="2"/>
    <x v="0"/>
    <x v="0"/>
    <n v="30700"/>
    <n v="0.95"/>
  </r>
  <r>
    <x v="2"/>
    <x v="0"/>
    <x v="1"/>
    <n v="34000"/>
    <n v="0.95"/>
  </r>
  <r>
    <x v="2"/>
    <x v="0"/>
    <x v="5"/>
    <n v="36700"/>
    <n v="0.9"/>
  </r>
  <r>
    <x v="2"/>
    <x v="0"/>
    <x v="3"/>
    <n v="35000"/>
    <n v="1"/>
  </r>
  <r>
    <x v="2"/>
    <x v="1"/>
    <x v="9"/>
    <n v="9300"/>
    <n v="0.6"/>
  </r>
  <r>
    <x v="2"/>
    <x v="1"/>
    <x v="7"/>
    <n v="8500"/>
    <n v="0.46"/>
  </r>
  <r>
    <x v="2"/>
    <x v="1"/>
    <x v="6"/>
    <n v="16900"/>
    <n v="0.65"/>
  </r>
  <r>
    <x v="2"/>
    <x v="1"/>
    <x v="8"/>
    <n v="3100"/>
    <n v="0.22"/>
  </r>
  <r>
    <x v="2"/>
    <x v="2"/>
    <x v="16"/>
    <n v="4000"/>
    <n v="0.22"/>
  </r>
  <r>
    <x v="2"/>
    <x v="2"/>
    <x v="13"/>
    <n v="36000"/>
    <n v="1"/>
  </r>
  <r>
    <x v="2"/>
    <x v="2"/>
    <x v="12"/>
    <n v="7500"/>
    <n v="0.4"/>
  </r>
  <r>
    <x v="2"/>
    <x v="2"/>
    <x v="17"/>
    <n v="600"/>
    <n v="0.15"/>
  </r>
  <r>
    <x v="2"/>
    <x v="2"/>
    <x v="10"/>
    <n v="3700"/>
    <n v="0.48"/>
  </r>
  <r>
    <x v="2"/>
    <x v="2"/>
    <x v="15"/>
    <n v="27000"/>
    <n v="0.88"/>
  </r>
  <r>
    <x v="2"/>
    <x v="2"/>
    <x v="14"/>
    <n v="2400"/>
    <n v="0.35"/>
  </r>
  <r>
    <x v="2"/>
    <x v="2"/>
    <x v="11"/>
    <n v="23000"/>
    <n v="1"/>
  </r>
  <r>
    <x v="2"/>
    <x v="3"/>
    <x v="24"/>
    <n v="20000"/>
    <n v="0.75"/>
  </r>
  <r>
    <x v="2"/>
    <x v="3"/>
    <x v="22"/>
    <n v="5400"/>
    <n v="0.38"/>
  </r>
  <r>
    <x v="2"/>
    <x v="3"/>
    <x v="19"/>
    <n v="600"/>
    <n v="0.27"/>
  </r>
  <r>
    <x v="2"/>
    <x v="3"/>
    <x v="23"/>
    <n v="21800"/>
    <n v="0.96"/>
  </r>
  <r>
    <x v="2"/>
    <x v="3"/>
    <x v="18"/>
    <n v="5000"/>
    <n v="0.35"/>
  </r>
  <r>
    <x v="2"/>
    <x v="3"/>
    <x v="20"/>
    <n v="6200"/>
    <n v="0.38"/>
  </r>
  <r>
    <x v="2"/>
    <x v="3"/>
    <x v="21"/>
    <n v="3100"/>
    <n v="0.42"/>
  </r>
  <r>
    <x v="3"/>
    <x v="0"/>
    <x v="2"/>
    <n v="55610"/>
    <n v="0.78"/>
  </r>
  <r>
    <x v="3"/>
    <x v="0"/>
    <x v="4"/>
    <n v="37592"/>
    <n v="0.87"/>
  </r>
  <r>
    <x v="3"/>
    <x v="0"/>
    <x v="0"/>
    <n v="37070"/>
    <n v="0.89"/>
  </r>
  <r>
    <x v="3"/>
    <x v="0"/>
    <x v="1"/>
    <n v="37927"/>
    <n v="0.9"/>
  </r>
  <r>
    <x v="3"/>
    <x v="0"/>
    <x v="5"/>
    <n v="34682"/>
    <n v="1"/>
  </r>
  <r>
    <x v="3"/>
    <x v="0"/>
    <x v="3"/>
    <n v="33075"/>
    <n v="0.97"/>
  </r>
  <r>
    <x v="3"/>
    <x v="1"/>
    <x v="9"/>
    <n v="10374"/>
    <n v="0.52"/>
  </r>
  <r>
    <x v="3"/>
    <x v="1"/>
    <x v="7"/>
    <n v="8033"/>
    <n v="0.67"/>
  </r>
  <r>
    <x v="3"/>
    <x v="1"/>
    <x v="6"/>
    <n v="14754"/>
    <n v="0.78"/>
  </r>
  <r>
    <x v="3"/>
    <x v="1"/>
    <x v="8"/>
    <n v="3458"/>
    <n v="0.69"/>
  </r>
  <r>
    <x v="3"/>
    <x v="2"/>
    <x v="16"/>
    <n v="4830"/>
    <n v="0.19"/>
  </r>
  <r>
    <x v="3"/>
    <x v="2"/>
    <x v="13"/>
    <n v="40158"/>
    <n v="0.87"/>
  </r>
  <r>
    <x v="3"/>
    <x v="2"/>
    <x v="12"/>
    <n v="9056"/>
    <n v="0.38"/>
  </r>
  <r>
    <x v="3"/>
    <x v="2"/>
    <x v="17"/>
    <n v="567"/>
    <n v="0.14000000000000001"/>
  </r>
  <r>
    <x v="3"/>
    <x v="2"/>
    <x v="10"/>
    <n v="3497"/>
    <n v="0.45"/>
  </r>
  <r>
    <x v="3"/>
    <x v="2"/>
    <x v="15"/>
    <n v="32603"/>
    <n v="0.85"/>
  </r>
  <r>
    <x v="3"/>
    <x v="2"/>
    <x v="14"/>
    <n v="2677"/>
    <n v="0.33"/>
  </r>
  <r>
    <x v="3"/>
    <x v="2"/>
    <x v="11"/>
    <n v="27773"/>
    <n v="0.87"/>
  </r>
  <r>
    <x v="3"/>
    <x v="3"/>
    <x v="24"/>
    <n v="24150"/>
    <n v="0.42"/>
  </r>
  <r>
    <x v="3"/>
    <x v="3"/>
    <x v="22"/>
    <n v="6024"/>
    <n v="0.36"/>
  </r>
  <r>
    <x v="3"/>
    <x v="3"/>
    <x v="19"/>
    <n v="524"/>
    <n v="0.23"/>
  </r>
  <r>
    <x v="3"/>
    <x v="3"/>
    <x v="23"/>
    <n v="26324"/>
    <n v="0.39"/>
  </r>
  <r>
    <x v="3"/>
    <x v="3"/>
    <x v="18"/>
    <n v="4365"/>
    <n v="0.31"/>
  </r>
  <r>
    <x v="3"/>
    <x v="3"/>
    <x v="20"/>
    <n v="5859"/>
    <n v="0.33"/>
  </r>
  <r>
    <x v="3"/>
    <x v="3"/>
    <x v="21"/>
    <n v="2930"/>
    <n v="0.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r>
  <r>
    <x v="1"/>
    <x v="1"/>
  </r>
  <r>
    <x v="2"/>
    <x v="2"/>
  </r>
  <r>
    <x v="1"/>
    <x v="3"/>
  </r>
  <r>
    <x v="0"/>
    <x v="2"/>
  </r>
  <r>
    <x v="3"/>
    <x v="3"/>
  </r>
  <r>
    <x v="1"/>
    <x v="1"/>
  </r>
  <r>
    <x v="3"/>
    <x v="2"/>
  </r>
  <r>
    <x v="0"/>
    <x v="1"/>
  </r>
  <r>
    <x v="3"/>
    <x v="2"/>
  </r>
  <r>
    <x v="3"/>
    <x v="0"/>
  </r>
  <r>
    <x v="0"/>
    <x v="2"/>
  </r>
  <r>
    <x v="3"/>
    <x v="3"/>
  </r>
  <r>
    <x v="1"/>
    <x v="3"/>
  </r>
  <r>
    <x v="0"/>
    <x v="1"/>
  </r>
  <r>
    <x v="0"/>
    <x v="1"/>
  </r>
  <r>
    <x v="0"/>
    <x v="1"/>
  </r>
  <r>
    <x v="3"/>
    <x v="2"/>
  </r>
  <r>
    <x v="2"/>
    <x v="3"/>
  </r>
  <r>
    <x v="2"/>
    <x v="1"/>
  </r>
  <r>
    <x v="2"/>
    <x v="2"/>
  </r>
  <r>
    <x v="3"/>
    <x v="3"/>
  </r>
  <r>
    <x v="3"/>
    <x v="3"/>
  </r>
  <r>
    <x v="3"/>
    <x v="2"/>
  </r>
  <r>
    <x v="0"/>
    <x v="1"/>
  </r>
  <r>
    <x v="2"/>
    <x v="2"/>
  </r>
  <r>
    <x v="3"/>
    <x v="2"/>
  </r>
  <r>
    <x v="3"/>
    <x v="3"/>
  </r>
  <r>
    <x v="0"/>
    <x v="1"/>
  </r>
  <r>
    <x v="3"/>
    <x v="0"/>
  </r>
  <r>
    <x v="1"/>
    <x v="3"/>
  </r>
  <r>
    <x v="0"/>
    <x v="1"/>
  </r>
  <r>
    <x v="1"/>
    <x v="3"/>
  </r>
  <r>
    <x v="2"/>
    <x v="1"/>
  </r>
  <r>
    <x v="2"/>
    <x v="3"/>
  </r>
  <r>
    <x v="3"/>
    <x v="2"/>
  </r>
  <r>
    <x v="0"/>
    <x v="2"/>
  </r>
  <r>
    <x v="3"/>
    <x v="3"/>
  </r>
  <r>
    <x v="3"/>
    <x v="2"/>
  </r>
  <r>
    <x v="3"/>
    <x v="4"/>
  </r>
  <r>
    <x v="3"/>
    <x v="3"/>
  </r>
  <r>
    <x v="0"/>
    <x v="1"/>
  </r>
  <r>
    <x v="0"/>
    <x v="1"/>
  </r>
  <r>
    <x v="3"/>
    <x v="3"/>
  </r>
  <r>
    <x v="0"/>
    <x v="4"/>
  </r>
  <r>
    <x v="3"/>
    <x v="3"/>
  </r>
  <r>
    <x v="0"/>
    <x v="2"/>
  </r>
  <r>
    <x v="0"/>
    <x v="2"/>
  </r>
  <r>
    <x v="0"/>
    <x v="0"/>
  </r>
  <r>
    <x v="3"/>
    <x v="3"/>
  </r>
  <r>
    <x v="3"/>
    <x v="4"/>
  </r>
  <r>
    <x v="3"/>
    <x v="2"/>
  </r>
  <r>
    <x v="0"/>
    <x v="4"/>
  </r>
  <r>
    <x v="1"/>
    <x v="3"/>
  </r>
  <r>
    <x v="1"/>
    <x v="1"/>
  </r>
  <r>
    <x v="1"/>
    <x v="0"/>
  </r>
  <r>
    <x v="1"/>
    <x v="4"/>
  </r>
  <r>
    <x v="1"/>
    <x v="4"/>
  </r>
  <r>
    <x v="1"/>
    <x v="1"/>
  </r>
  <r>
    <x v="0"/>
    <x v="1"/>
  </r>
  <r>
    <x v="1"/>
    <x v="1"/>
  </r>
  <r>
    <x v="3"/>
    <x v="4"/>
  </r>
  <r>
    <x v="3"/>
    <x v="4"/>
  </r>
  <r>
    <x v="1"/>
    <x v="1"/>
  </r>
  <r>
    <x v="1"/>
    <x v="1"/>
  </r>
  <r>
    <x v="3"/>
    <x v="3"/>
  </r>
  <r>
    <x v="0"/>
    <x v="4"/>
  </r>
  <r>
    <x v="0"/>
    <x v="0"/>
  </r>
  <r>
    <x v="3"/>
    <x v="2"/>
  </r>
  <r>
    <x v="0"/>
    <x v="2"/>
  </r>
  <r>
    <x v="0"/>
    <x v="1"/>
  </r>
  <r>
    <x v="0"/>
    <x v="1"/>
  </r>
  <r>
    <x v="3"/>
    <x v="2"/>
  </r>
  <r>
    <x v="0"/>
    <x v="4"/>
  </r>
  <r>
    <x v="1"/>
    <x v="1"/>
  </r>
  <r>
    <x v="0"/>
    <x v="4"/>
  </r>
  <r>
    <x v="0"/>
    <x v="4"/>
  </r>
  <r>
    <x v="0"/>
    <x v="1"/>
  </r>
  <r>
    <x v="3"/>
    <x v="2"/>
  </r>
  <r>
    <x v="1"/>
    <x v="3"/>
  </r>
  <r>
    <x v="3"/>
    <x v="3"/>
  </r>
  <r>
    <x v="1"/>
    <x v="3"/>
  </r>
  <r>
    <x v="3"/>
    <x v="2"/>
  </r>
  <r>
    <x v="3"/>
    <x v="3"/>
  </r>
  <r>
    <x v="0"/>
    <x v="1"/>
  </r>
  <r>
    <x v="1"/>
    <x v="4"/>
  </r>
  <r>
    <x v="0"/>
    <x v="2"/>
  </r>
  <r>
    <x v="4"/>
    <x v="2"/>
  </r>
  <r>
    <x v="0"/>
    <x v="2"/>
  </r>
  <r>
    <x v="4"/>
    <x v="1"/>
  </r>
  <r>
    <x v="3"/>
    <x v="2"/>
  </r>
  <r>
    <x v="0"/>
    <x v="1"/>
  </r>
  <r>
    <x v="0"/>
    <x v="1"/>
  </r>
  <r>
    <x v="3"/>
    <x v="2"/>
  </r>
  <r>
    <x v="0"/>
    <x v="1"/>
  </r>
  <r>
    <x v="3"/>
    <x v="0"/>
  </r>
  <r>
    <x v="3"/>
    <x v="4"/>
  </r>
  <r>
    <x v="1"/>
    <x v="1"/>
  </r>
  <r>
    <x v="0"/>
    <x v="1"/>
  </r>
  <r>
    <x v="4"/>
    <x v="1"/>
  </r>
  <r>
    <x v="0"/>
    <x v="1"/>
  </r>
  <r>
    <x v="1"/>
    <x v="3"/>
  </r>
  <r>
    <x v="0"/>
    <x v="1"/>
  </r>
  <r>
    <x v="4"/>
    <x v="1"/>
  </r>
  <r>
    <x v="3"/>
    <x v="4"/>
  </r>
  <r>
    <x v="3"/>
    <x v="3"/>
  </r>
  <r>
    <x v="4"/>
    <x v="1"/>
  </r>
  <r>
    <x v="1"/>
    <x v="1"/>
  </r>
  <r>
    <x v="1"/>
    <x v="0"/>
  </r>
  <r>
    <x v="0"/>
    <x v="4"/>
  </r>
  <r>
    <x v="1"/>
    <x v="3"/>
  </r>
  <r>
    <x v="3"/>
    <x v="3"/>
  </r>
  <r>
    <x v="1"/>
    <x v="3"/>
  </r>
  <r>
    <x v="1"/>
    <x v="0"/>
  </r>
  <r>
    <x v="0"/>
    <x v="2"/>
  </r>
  <r>
    <x v="3"/>
    <x v="4"/>
  </r>
  <r>
    <x v="3"/>
    <x v="0"/>
  </r>
  <r>
    <x v="3"/>
    <x v="2"/>
  </r>
  <r>
    <x v="1"/>
    <x v="1"/>
  </r>
  <r>
    <x v="3"/>
    <x v="2"/>
  </r>
  <r>
    <x v="3"/>
    <x v="3"/>
  </r>
  <r>
    <x v="3"/>
    <x v="2"/>
  </r>
  <r>
    <x v="4"/>
    <x v="3"/>
  </r>
  <r>
    <x v="0"/>
    <x v="4"/>
  </r>
  <r>
    <x v="0"/>
    <x v="1"/>
  </r>
  <r>
    <x v="3"/>
    <x v="2"/>
  </r>
  <r>
    <x v="0"/>
    <x v="1"/>
  </r>
  <r>
    <x v="2"/>
    <x v="4"/>
  </r>
  <r>
    <x v="1"/>
    <x v="1"/>
  </r>
  <r>
    <x v="3"/>
    <x v="3"/>
  </r>
  <r>
    <x v="3"/>
    <x v="4"/>
  </r>
  <r>
    <x v="0"/>
    <x v="1"/>
  </r>
  <r>
    <x v="3"/>
    <x v="2"/>
  </r>
  <r>
    <x v="4"/>
    <x v="3"/>
  </r>
  <r>
    <x v="0"/>
    <x v="1"/>
  </r>
  <r>
    <x v="2"/>
    <x v="4"/>
  </r>
  <r>
    <x v="0"/>
    <x v="1"/>
  </r>
  <r>
    <x v="3"/>
    <x v="3"/>
  </r>
  <r>
    <x v="1"/>
    <x v="1"/>
  </r>
  <r>
    <x v="1"/>
    <x v="3"/>
  </r>
  <r>
    <x v="1"/>
    <x v="1"/>
  </r>
  <r>
    <x v="3"/>
    <x v="4"/>
  </r>
  <r>
    <x v="1"/>
    <x v="3"/>
  </r>
  <r>
    <x v="3"/>
    <x v="4"/>
  </r>
  <r>
    <x v="3"/>
    <x v="2"/>
  </r>
  <r>
    <x v="1"/>
    <x v="1"/>
  </r>
  <r>
    <x v="0"/>
    <x v="1"/>
  </r>
  <r>
    <x v="4"/>
    <x v="0"/>
  </r>
  <r>
    <x v="3"/>
    <x v="2"/>
  </r>
  <r>
    <x v="3"/>
    <x v="3"/>
  </r>
  <r>
    <x v="1"/>
    <x v="3"/>
  </r>
  <r>
    <x v="0"/>
    <x v="2"/>
  </r>
  <r>
    <x v="0"/>
    <x v="4"/>
  </r>
  <r>
    <x v="3"/>
    <x v="0"/>
  </r>
  <r>
    <x v="4"/>
    <x v="1"/>
  </r>
  <r>
    <x v="1"/>
    <x v="1"/>
  </r>
  <r>
    <x v="3"/>
    <x v="4"/>
  </r>
  <r>
    <x v="1"/>
    <x v="1"/>
  </r>
  <r>
    <x v="3"/>
    <x v="3"/>
  </r>
  <r>
    <x v="2"/>
    <x v="1"/>
  </r>
  <r>
    <x v="3"/>
    <x v="4"/>
  </r>
  <r>
    <x v="0"/>
    <x v="2"/>
  </r>
  <r>
    <x v="0"/>
    <x v="1"/>
  </r>
  <r>
    <x v="4"/>
    <x v="1"/>
  </r>
  <r>
    <x v="3"/>
    <x v="0"/>
  </r>
  <r>
    <x v="4"/>
    <x v="1"/>
  </r>
  <r>
    <x v="3"/>
    <x v="2"/>
  </r>
  <r>
    <x v="0"/>
    <x v="1"/>
  </r>
  <r>
    <x v="3"/>
    <x v="2"/>
  </r>
  <r>
    <x v="0"/>
    <x v="4"/>
  </r>
  <r>
    <x v="1"/>
    <x v="1"/>
  </r>
  <r>
    <x v="3"/>
    <x v="2"/>
  </r>
  <r>
    <x v="3"/>
    <x v="4"/>
  </r>
  <r>
    <x v="0"/>
    <x v="4"/>
  </r>
  <r>
    <x v="4"/>
    <x v="1"/>
  </r>
  <r>
    <x v="3"/>
    <x v="3"/>
  </r>
  <r>
    <x v="0"/>
    <x v="1"/>
  </r>
  <r>
    <x v="1"/>
    <x v="1"/>
  </r>
  <r>
    <x v="0"/>
    <x v="2"/>
  </r>
  <r>
    <x v="3"/>
    <x v="3"/>
  </r>
  <r>
    <x v="3"/>
    <x v="4"/>
  </r>
  <r>
    <x v="0"/>
    <x v="4"/>
  </r>
  <r>
    <x v="3"/>
    <x v="0"/>
  </r>
  <r>
    <x v="3"/>
    <x v="3"/>
  </r>
  <r>
    <x v="3"/>
    <x v="0"/>
  </r>
  <r>
    <x v="1"/>
    <x v="1"/>
  </r>
  <r>
    <x v="2"/>
    <x v="1"/>
  </r>
  <r>
    <x v="1"/>
    <x v="3"/>
  </r>
  <r>
    <x v="3"/>
    <x v="2"/>
  </r>
  <r>
    <x v="4"/>
    <x v="1"/>
  </r>
  <r>
    <x v="1"/>
    <x v="4"/>
  </r>
  <r>
    <x v="3"/>
    <x v="4"/>
  </r>
  <r>
    <x v="2"/>
    <x v="1"/>
  </r>
  <r>
    <x v="2"/>
    <x v="1"/>
  </r>
  <r>
    <x v="3"/>
    <x v="4"/>
  </r>
  <r>
    <x v="0"/>
    <x v="1"/>
  </r>
  <r>
    <x v="3"/>
    <x v="3"/>
  </r>
  <r>
    <x v="1"/>
    <x v="1"/>
  </r>
  <r>
    <x v="4"/>
    <x v="1"/>
  </r>
  <r>
    <x v="3"/>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d v="2022-12-04T00:00:00"/>
    <s v="Shipped - Delivered to Buyer"/>
    <s v="J0400"/>
    <s v="J0400-DR-M"/>
    <s v="171-1029312-3038738"/>
    <x v="0"/>
    <x v="0"/>
    <n v="1"/>
    <x v="0"/>
    <n v="122003"/>
  </r>
  <r>
    <d v="2022-12-04T00:00:00"/>
    <s v="Shipped - Delivered to Buyer"/>
    <s v="J0157"/>
    <s v="J0157-DR-XXXL"/>
    <s v="171-8974687-6745940"/>
    <x v="0"/>
    <x v="1"/>
    <n v="1"/>
    <x v="1"/>
    <n v="400053"/>
  </r>
  <r>
    <d v="2022-12-04T00:00:00"/>
    <s v="Shipped - Delivered to Buyer"/>
    <s v="J0217"/>
    <s v="J0217-BL-M"/>
    <s v="407-9654105-3225150"/>
    <x v="1"/>
    <x v="0"/>
    <n v="1"/>
    <x v="2"/>
    <n v="560016"/>
  </r>
  <r>
    <d v="2022-12-04T00:00:00"/>
    <s v="Shipped - Delivered to Buyer"/>
    <s v="J0401"/>
    <s v="J0401-DR-M"/>
    <s v="403-0816846-6852364"/>
    <x v="0"/>
    <x v="0"/>
    <n v="1"/>
    <x v="3"/>
    <n v="122001"/>
  </r>
  <r>
    <d v="2022-12-04T00:00:00"/>
    <s v="Shipped - Delivered to Buyer"/>
    <s v="J0401"/>
    <s v="J0401-DR-XXL"/>
    <s v="406-9847734-4402766"/>
    <x v="0"/>
    <x v="2"/>
    <n v="1"/>
    <x v="3"/>
    <n v="400012"/>
  </r>
  <r>
    <d v="2022-12-04T00:00:00"/>
    <s v="Shipped - Returned to Seller"/>
    <s v="J0081"/>
    <s v="J0081-DR-XXXL"/>
    <s v="402-7163849-6357160"/>
    <x v="0"/>
    <x v="1"/>
    <n v="1"/>
    <x v="4"/>
    <n v="342011"/>
  </r>
  <r>
    <d v="2022-12-04T00:00:00"/>
    <s v="Shipped - Delivered to Buyer"/>
    <s v="J0341"/>
    <s v="J0341-DR-S"/>
    <s v="403-4740407-5307521"/>
    <x v="0"/>
    <x v="3"/>
    <n v="1"/>
    <x v="5"/>
    <n v="590006"/>
  </r>
  <r>
    <d v="2022-12-04T00:00:00"/>
    <s v="Shipped - Delivered to Buyer"/>
    <s v="J0005"/>
    <s v="J0005-DR-L"/>
    <s v="407-1376871-0295557"/>
    <x v="0"/>
    <x v="4"/>
    <n v="1"/>
    <x v="6"/>
    <n v="410206"/>
  </r>
  <r>
    <d v="2022-12-04T00:00:00"/>
    <s v="Shipped - Delivered to Buyer"/>
    <s v="J0341"/>
    <s v="J0341-DR-M"/>
    <s v="405-7420219-7316315"/>
    <x v="0"/>
    <x v="0"/>
    <n v="1"/>
    <x v="5"/>
    <n v="110077"/>
  </r>
  <r>
    <d v="2022-12-04T00:00:00"/>
    <s v="Shipped - Delivered to Buyer"/>
    <s v="J0339"/>
    <s v="J0339-DR-M"/>
    <s v="408-4667355-3438769"/>
    <x v="0"/>
    <x v="0"/>
    <n v="1"/>
    <x v="5"/>
    <n v="370001"/>
  </r>
  <r>
    <d v="2022-12-04T00:00:00"/>
    <s v="Shipped - Delivered to Buyer"/>
    <s v="J0341"/>
    <s v="J0341-DR-L"/>
    <s v="406-8164407-2451567"/>
    <x v="0"/>
    <x v="4"/>
    <n v="1"/>
    <x v="5"/>
    <n v="411028"/>
  </r>
  <r>
    <d v="2022-12-04T00:00:00"/>
    <s v="Shipped - Delivered to Buyer"/>
    <s v="J0005"/>
    <s v="J0005-DR-L"/>
    <s v="407-3848348-8301958"/>
    <x v="0"/>
    <x v="4"/>
    <n v="1"/>
    <x v="6"/>
    <n v="509325"/>
  </r>
  <r>
    <d v="2022-12-04T00:00:00"/>
    <s v="Shipped - Delivered to Buyer"/>
    <s v="J0333"/>
    <s v="J0333-DR-XXXL"/>
    <s v="406-5675757-8121123"/>
    <x v="0"/>
    <x v="1"/>
    <n v="1"/>
    <x v="7"/>
    <n v="400708"/>
  </r>
  <r>
    <d v="2022-12-04T00:00:00"/>
    <s v="Shipped - Delivered to Buyer"/>
    <s v="JNE3706"/>
    <s v="JNE3706-DR-M"/>
    <s v="407-1741029-5266753"/>
    <x v="0"/>
    <x v="0"/>
    <n v="1"/>
    <x v="8"/>
    <n v="411038"/>
  </r>
  <r>
    <d v="2022-12-04T00:00:00"/>
    <s v="Shipped - Delivered to Buyer"/>
    <s v="J0207"/>
    <s v="J0207-DR-XXXL"/>
    <s v="403-9462001-4407543"/>
    <x v="0"/>
    <x v="1"/>
    <n v="1"/>
    <x v="3"/>
    <n v="411021"/>
  </r>
  <r>
    <d v="2022-12-04T00:00:00"/>
    <s v="Shipped - Returned to Seller"/>
    <s v="J0341"/>
    <s v="J0341-DR-S"/>
    <s v="402-5994562-4413152"/>
    <x v="0"/>
    <x v="3"/>
    <n v="1"/>
    <x v="5"/>
    <n v="142043"/>
  </r>
  <r>
    <d v="2022-12-04T00:00:00"/>
    <s v="Shipped - Delivered to Buyer"/>
    <s v="J0341"/>
    <s v="J0341-DR-S"/>
    <s v="407-7905996-4330721"/>
    <x v="0"/>
    <x v="3"/>
    <n v="1"/>
    <x v="5"/>
    <n v="400074"/>
  </r>
  <r>
    <d v="2022-12-06T00:00:00"/>
    <s v="Shipped - Delivered to Buyer"/>
    <s v="J0401"/>
    <s v="J0401-DR-XL"/>
    <s v="404-6151653-0238726"/>
    <x v="0"/>
    <x v="5"/>
    <n v="1"/>
    <x v="9"/>
    <n v="390022"/>
  </r>
  <r>
    <d v="2022-12-04T00:00:00"/>
    <s v="Shipped - Delivered to Buyer"/>
    <s v="J0335"/>
    <s v="J0335-DR-M"/>
    <s v="407-2928531-4669118"/>
    <x v="0"/>
    <x v="0"/>
    <n v="1"/>
    <x v="10"/>
    <n v="560003"/>
  </r>
  <r>
    <d v="2022-12-04T00:00:00"/>
    <s v="Shipped - Delivered to Buyer"/>
    <s v="J0333"/>
    <s v="J0333-DR-XXXL"/>
    <s v="406-2944289-9780307"/>
    <x v="0"/>
    <x v="1"/>
    <n v="1"/>
    <x v="7"/>
    <n v="421501"/>
  </r>
  <r>
    <d v="2022-12-04T00:00:00"/>
    <s v="Shipped - Delivered to Buyer"/>
    <s v="J0341"/>
    <s v="J0341-DR-L"/>
    <s v="403-0828016-0451506"/>
    <x v="0"/>
    <x v="4"/>
    <n v="1"/>
    <x v="5"/>
    <n v="515004"/>
  </r>
  <r>
    <d v="2022-12-04T00:00:00"/>
    <s v="Shipped - Delivered to Buyer"/>
    <s v="J0153"/>
    <s v="J0153-DR-S"/>
    <s v="404-3307096-8985128"/>
    <x v="0"/>
    <x v="3"/>
    <n v="1"/>
    <x v="11"/>
    <n v="110009"/>
  </r>
  <r>
    <d v="2022-09-06T00:00:00"/>
    <s v="Shipped - Returned to Seller"/>
    <s v="J0341"/>
    <s v="J0341-DR-XL"/>
    <s v="405-0471088-0336324"/>
    <x v="0"/>
    <x v="5"/>
    <n v="1"/>
    <x v="9"/>
    <n v="190001"/>
  </r>
  <r>
    <d v="2022-12-04T00:00:00"/>
    <s v="Shipped - Delivered to Buyer"/>
    <s v="J0157"/>
    <s v="J0157-DR-XXXL"/>
    <s v="405-7528511-4203536"/>
    <x v="0"/>
    <x v="1"/>
    <n v="1"/>
    <x v="1"/>
    <n v="600095"/>
  </r>
  <r>
    <d v="2022-12-04T00:00:00"/>
    <s v="Shipped - Delivered to Buyer"/>
    <s v="J0243"/>
    <s v="J0243-DR-XXXL"/>
    <s v="408-2044365-9097967"/>
    <x v="2"/>
    <x v="1"/>
    <n v="1"/>
    <x v="12"/>
    <n v="632317"/>
  </r>
  <r>
    <d v="2022-12-04T00:00:00"/>
    <s v="Shipped - Delivered to Buyer"/>
    <s v="JNE3710"/>
    <s v="JNE3710-DR-L"/>
    <s v="405-0937120-4395504"/>
    <x v="0"/>
    <x v="4"/>
    <n v="1"/>
    <x v="13"/>
    <n v="585401"/>
  </r>
  <r>
    <d v="2022-08-06T00:00:00"/>
    <s v="Shipped - Delivered to Buyer"/>
    <s v="J0341"/>
    <s v="J0341-DR-XL"/>
    <s v="406-7989983-6507510"/>
    <x v="0"/>
    <x v="5"/>
    <n v="1"/>
    <x v="9"/>
    <n v="201306"/>
  </r>
  <r>
    <d v="2022-08-06T00:00:00"/>
    <s v="Shipped - Delivered to Buyer"/>
    <s v="J0341"/>
    <s v="J0341-DR-XL"/>
    <s v="406-3448681-0521919"/>
    <x v="0"/>
    <x v="5"/>
    <n v="1"/>
    <x v="9"/>
    <n v="500044"/>
  </r>
  <r>
    <d v="2022-12-04T00:00:00"/>
    <s v="Shipped - Delivered to Buyer"/>
    <s v="J0395"/>
    <s v="J0395-DR-S"/>
    <s v="406-0271961-3764362"/>
    <x v="0"/>
    <x v="3"/>
    <n v="1"/>
    <x v="0"/>
    <n v="522001"/>
  </r>
  <r>
    <d v="2022-12-04T00:00:00"/>
    <s v="Shipped - Delivered to Buyer"/>
    <s v="J0339"/>
    <s v="J0339-DR-S"/>
    <s v="406-0271961-3764362"/>
    <x v="0"/>
    <x v="3"/>
    <n v="1"/>
    <x v="5"/>
    <n v="522001"/>
  </r>
  <r>
    <d v="2022-12-04T00:00:00"/>
    <s v="Shipped - Delivered to Buyer"/>
    <s v="J0005"/>
    <s v="J0005-DR-L"/>
    <s v="408-9740627-8617114"/>
    <x v="0"/>
    <x v="4"/>
    <n v="1"/>
    <x v="6"/>
    <n v="380015"/>
  </r>
  <r>
    <d v="2022-08-06T00:00:00"/>
    <s v="Shipped - Delivered to Buyer"/>
    <s v="J0341"/>
    <s v="J0341-DR-XL"/>
    <s v="405-4479040-8349951"/>
    <x v="0"/>
    <x v="5"/>
    <n v="1"/>
    <x v="9"/>
    <n v="533101"/>
  </r>
  <r>
    <d v="2022-12-04T00:00:00"/>
    <s v="Shipped - Delivered to Buyer"/>
    <s v="J0306"/>
    <s v="J0306-DR-XXXL"/>
    <s v="403-9917475-5929124"/>
    <x v="0"/>
    <x v="1"/>
    <n v="1"/>
    <x v="13"/>
    <n v="395001"/>
  </r>
  <r>
    <d v="2022-12-04T00:00:00"/>
    <s v="Shipped - Delivered to Buyer"/>
    <s v="J0339"/>
    <s v="J0339-DR-XXL"/>
    <s v="403-9917475-5929124"/>
    <x v="0"/>
    <x v="2"/>
    <n v="1"/>
    <x v="14"/>
    <n v="395001"/>
  </r>
  <r>
    <d v="2022-12-04T00:00:00"/>
    <s v="Shipped - Delivered to Buyer"/>
    <s v="J0339"/>
    <s v="J0339-DR-XXL"/>
    <s v="171-3646143-0060353"/>
    <x v="0"/>
    <x v="2"/>
    <n v="1"/>
    <x v="14"/>
    <n v="251001"/>
  </r>
  <r>
    <d v="2022-08-06T00:00:00"/>
    <s v="Shipped - Delivered to Buyer"/>
    <s v="J0414"/>
    <s v="J0414-DR-XL"/>
    <s v="405-9347733-4872332"/>
    <x v="0"/>
    <x v="5"/>
    <n v="1"/>
    <x v="9"/>
    <n v="122011"/>
  </r>
  <r>
    <d v="2022-12-04T00:00:00"/>
    <s v="Shipped - Delivered to Buyer"/>
    <s v="J0341"/>
    <s v="J0341-DR-S"/>
    <s v="406-8089991-0219519"/>
    <x v="0"/>
    <x v="3"/>
    <n v="1"/>
    <x v="5"/>
    <n v="673016"/>
  </r>
  <r>
    <d v="2022-12-04T00:00:00"/>
    <s v="Shipped - Delivered to Buyer"/>
    <s v="J0157"/>
    <s v="J0157-DR-XXXL"/>
    <s v="402-2473680-0833920"/>
    <x v="0"/>
    <x v="1"/>
    <n v="1"/>
    <x v="1"/>
    <n v="401107"/>
  </r>
  <r>
    <d v="2022-07-06T00:00:00"/>
    <s v="Shipped - Delivered to Buyer"/>
    <s v="J0401"/>
    <s v="J0401-DR-XL"/>
    <s v="171-6112874-8392306"/>
    <x v="0"/>
    <x v="5"/>
    <n v="1"/>
    <x v="9"/>
    <n v="458441"/>
  </r>
  <r>
    <d v="2022-11-04T00:00:00"/>
    <s v="Shipped - Delivered to Buyer"/>
    <s v="J0333"/>
    <s v="J0333-DR-XXXL"/>
    <s v="405-3948279-4407517"/>
    <x v="0"/>
    <x v="1"/>
    <n v="1"/>
    <x v="7"/>
    <n v="110070"/>
  </r>
  <r>
    <d v="2022-11-04T00:00:00"/>
    <s v="Shipped - Delivered to Buyer"/>
    <s v="J0341"/>
    <s v="J0341-DR-S"/>
    <s v="405-1492499-3691547"/>
    <x v="0"/>
    <x v="3"/>
    <n v="1"/>
    <x v="5"/>
    <n v="500084"/>
  </r>
  <r>
    <d v="2022-11-04T00:00:00"/>
    <s v="Shipped - Delivered to Buyer"/>
    <s v="JNE3706"/>
    <s v="JNE3706-DR-L"/>
    <s v="406-3795610-8211533"/>
    <x v="0"/>
    <x v="4"/>
    <n v="1"/>
    <x v="8"/>
    <n v="678006"/>
  </r>
  <r>
    <d v="2022-11-04T00:00:00"/>
    <s v="Shipped - Delivered to Buyer"/>
    <s v="J0157"/>
    <s v="J0157-DR-XXXL"/>
    <s v="171-1437321-6025112"/>
    <x v="0"/>
    <x v="1"/>
    <n v="1"/>
    <x v="1"/>
    <n v="400050"/>
  </r>
  <r>
    <d v="2022-02-04T00:00:00"/>
    <s v="Shipped - Returned to Seller"/>
    <s v="J0339"/>
    <s v="J0339-DR-XL"/>
    <s v="402-3250350-6556340"/>
    <x v="0"/>
    <x v="5"/>
    <n v="1"/>
    <x v="15"/>
    <n v="411028"/>
  </r>
  <r>
    <d v="2022-11-04T00:00:00"/>
    <s v="Shipped - Delivered to Buyer"/>
    <s v="J0333"/>
    <s v="J0333-DR-M"/>
    <s v="403-3651024-2696305"/>
    <x v="0"/>
    <x v="0"/>
    <n v="1"/>
    <x v="7"/>
    <n v="683542"/>
  </r>
  <r>
    <d v="2022-11-04T00:00:00"/>
    <s v="Shipped - Delivered to Buyer"/>
    <s v="JNE3706"/>
    <s v="JNE3706-DR-M"/>
    <s v="408-7419991-8433140"/>
    <x v="0"/>
    <x v="0"/>
    <n v="1"/>
    <x v="8"/>
    <n v="400053"/>
  </r>
  <r>
    <d v="2022-02-04T00:00:00"/>
    <s v="Shipped - Delivered to Buyer"/>
    <s v="J0339"/>
    <s v="J0339-DR-XL"/>
    <s v="406-7723022-3309953"/>
    <x v="0"/>
    <x v="5"/>
    <n v="1"/>
    <x v="15"/>
    <n v="562125"/>
  </r>
  <r>
    <d v="2022-11-04T00:00:00"/>
    <s v="Shipped - Delivered to Buyer"/>
    <s v="J0401"/>
    <s v="J0401-DR-M"/>
    <s v="404-3221405-4775529"/>
    <x v="0"/>
    <x v="0"/>
    <n v="1"/>
    <x v="3"/>
    <n v="110009"/>
  </r>
  <r>
    <d v="2022-11-04T00:00:00"/>
    <s v="Shipped - Delivered to Buyer"/>
    <s v="JNE3869"/>
    <s v="JNE3869-DR-XXXL"/>
    <s v="403-0173977-3041148"/>
    <x v="0"/>
    <x v="1"/>
    <n v="1"/>
    <x v="16"/>
    <n v="413002"/>
  </r>
  <r>
    <d v="2022-11-04T00:00:00"/>
    <s v="Shipped - Delivered to Buyer"/>
    <s v="J0341"/>
    <s v="J0341-DR-L"/>
    <s v="407-1196333-202230765"/>
    <x v="0"/>
    <x v="4"/>
    <n v="1"/>
    <x v="5"/>
    <n v="560062"/>
  </r>
  <r>
    <d v="2022-11-04T00:00:00"/>
    <s v="Shipped - Returned to Seller"/>
    <s v="J0153"/>
    <s v="J0153-DR-S"/>
    <s v="408-9116386-3651541"/>
    <x v="0"/>
    <x v="3"/>
    <n v="1"/>
    <x v="11"/>
    <n v="201013"/>
  </r>
  <r>
    <d v="2022-11-05T00:00:00"/>
    <s v="Shipped - Delivered to Buyer"/>
    <s v="J0243"/>
    <s v="J0243-DR-XL"/>
    <s v="403-0370913-8550743"/>
    <x v="2"/>
    <x v="5"/>
    <n v="1"/>
    <x v="12"/>
    <n v="751030"/>
  </r>
  <r>
    <d v="2022-11-04T00:00:00"/>
    <s v="Shipped - Delivered to Buyer"/>
    <s v="J0306"/>
    <s v="J0306-DR-S"/>
    <s v="407-5187364-8725950"/>
    <x v="0"/>
    <x v="3"/>
    <n v="1"/>
    <x v="13"/>
    <n v="733143"/>
  </r>
  <r>
    <d v="2022-11-04T00:00:00"/>
    <s v="Shipped - Delivered to Buyer"/>
    <s v="J0217"/>
    <s v="J0217-BL-L"/>
    <s v="171-9026178-2712338"/>
    <x v="1"/>
    <x v="4"/>
    <n v="1"/>
    <x v="2"/>
    <n v="600122"/>
  </r>
  <r>
    <d v="2022-11-04T00:00:00"/>
    <s v="Shipped - Delivered to Buyer"/>
    <s v="J0341"/>
    <s v="J0341-DR-S"/>
    <s v="406-1392839-4713138"/>
    <x v="0"/>
    <x v="3"/>
    <n v="1"/>
    <x v="5"/>
    <n v="635112"/>
  </r>
  <r>
    <d v="2022-11-05T00:00:00"/>
    <s v="Shipped - Delivered to Buyer"/>
    <s v="J0243"/>
    <s v="J0243-DR-XL"/>
    <s v="171-0465911-202263553"/>
    <x v="2"/>
    <x v="5"/>
    <n v="1"/>
    <x v="12"/>
    <n v="122001"/>
  </r>
  <r>
    <d v="2022-11-04T00:00:00"/>
    <s v="Shipped - Delivered to Buyer"/>
    <s v="JNE3798"/>
    <s v="JNE3798-KR-XXXL"/>
    <s v="171-8829622-5044318"/>
    <x v="0"/>
    <x v="1"/>
    <n v="1"/>
    <x v="17"/>
    <n v="421503"/>
  </r>
  <r>
    <d v="2022-05-05T00:00:00"/>
    <s v="Shipped - Delivered to Buyer"/>
    <s v="J0243"/>
    <s v="J0243-DR-XL"/>
    <s v="171-5343620-2507510"/>
    <x v="2"/>
    <x v="5"/>
    <n v="1"/>
    <x v="12"/>
    <n v="201011"/>
  </r>
  <r>
    <d v="2022-11-04T00:00:00"/>
    <s v="Shipped - Delivered to Buyer"/>
    <s v="J0153"/>
    <s v="J0153-DR-XXL"/>
    <s v="171-5480727-1205935"/>
    <x v="0"/>
    <x v="2"/>
    <n v="1"/>
    <x v="11"/>
    <n v="201301"/>
  </r>
  <r>
    <d v="2022-11-04T00:00:00"/>
    <s v="Shipped - Delivered to Buyer"/>
    <s v="JNE3869"/>
    <s v="JNE3869-DR-S"/>
    <s v="407-7027004-9188308"/>
    <x v="0"/>
    <x v="3"/>
    <n v="1"/>
    <x v="16"/>
    <n v="388315"/>
  </r>
  <r>
    <d v="2022-11-04T00:00:00"/>
    <s v="Shipped - Delivered to Buyer"/>
    <s v="J0212"/>
    <s v="J0212-DR-XXXL"/>
    <s v="407-8321158-5315544"/>
    <x v="2"/>
    <x v="1"/>
    <n v="1"/>
    <x v="14"/>
    <n v="600053"/>
  </r>
  <r>
    <d v="2022-11-04T00:00:00"/>
    <s v="Shipped - Delivered to Buyer"/>
    <s v="J0332"/>
    <s v="J0332-DR-S"/>
    <s v="407-4018425-4510751"/>
    <x v="0"/>
    <x v="3"/>
    <n v="1"/>
    <x v="18"/>
    <n v="401602"/>
  </r>
  <r>
    <d v="2022-11-04T00:00:00"/>
    <s v="Shipped - Delivered to Buyer"/>
    <s v="J0401"/>
    <s v="J0401-DR-S"/>
    <s v="403-6820480-4223500"/>
    <x v="0"/>
    <x v="3"/>
    <n v="1"/>
    <x v="3"/>
    <n v="673570"/>
  </r>
  <r>
    <d v="2022-11-04T00:00:00"/>
    <s v="Shipped - Delivered to Buyer"/>
    <s v="JNE3798"/>
    <s v="JNE3798-KR-XS"/>
    <s v="404-9083028-6009116"/>
    <x v="0"/>
    <x v="6"/>
    <n v="1"/>
    <x v="17"/>
    <n v="842003"/>
  </r>
  <r>
    <d v="2022-11-04T00:00:00"/>
    <s v="Shipped - Delivered to Buyer"/>
    <s v="JNE3869"/>
    <s v="JNE3869-DR-S"/>
    <s v="405-8411773-8229162"/>
    <x v="0"/>
    <x v="3"/>
    <n v="1"/>
    <x v="16"/>
    <n v="400064"/>
  </r>
  <r>
    <d v="2022-11-04T00:00:00"/>
    <s v="Shipped - Delivered to Buyer"/>
    <s v="JNE3798"/>
    <s v="JNE3798-KR-L"/>
    <s v="408-8035303-1545928"/>
    <x v="0"/>
    <x v="4"/>
    <n v="1"/>
    <x v="17"/>
    <n v="400709"/>
  </r>
  <r>
    <d v="2022-01-06T00:00:00"/>
    <s v="Shipped - Delivered to Buyer"/>
    <s v="J0397"/>
    <s v="J0397-DR-XL"/>
    <s v="406-0196611-2881100"/>
    <x v="0"/>
    <x v="5"/>
    <n v="1"/>
    <x v="12"/>
    <n v="110085"/>
  </r>
  <r>
    <d v="2022-11-04T00:00:00"/>
    <s v="Shipped - Delivered to Buyer"/>
    <s v="JNE3869"/>
    <s v="JNE3869-DR-XXL"/>
    <s v="402-3062922-7386738"/>
    <x v="0"/>
    <x v="2"/>
    <n v="1"/>
    <x v="16"/>
    <n v="401202"/>
  </r>
  <r>
    <d v="2022-11-04T00:00:00"/>
    <s v="Shipped - Delivered to Buyer"/>
    <s v="JNE3800"/>
    <s v="JNE3800-KR-L"/>
    <s v="404-5008674-0541137"/>
    <x v="0"/>
    <x v="4"/>
    <n v="1"/>
    <x v="19"/>
    <n v="141001"/>
  </r>
  <r>
    <d v="2022-11-04T00:00:00"/>
    <s v="Shipped - Returned to Seller"/>
    <s v="JNE3800"/>
    <s v="JNE3800-KR-A-M"/>
    <s v="403-8587714-3044348"/>
    <x v="0"/>
    <x v="0"/>
    <n v="1"/>
    <x v="19"/>
    <n v="431136"/>
  </r>
  <r>
    <d v="2022-11-04T00:00:00"/>
    <s v="Shipped - Delivered to Buyer"/>
    <s v="J0341"/>
    <s v="J0341-DR-L"/>
    <s v="403-3810130-8379540"/>
    <x v="0"/>
    <x v="4"/>
    <n v="1"/>
    <x v="5"/>
    <n v="509209"/>
  </r>
  <r>
    <d v="2022-11-04T00:00:00"/>
    <s v="Shipped - Delivered to Buyer"/>
    <s v="JNE3798"/>
    <s v="JNE3798-KR-XS"/>
    <s v="405-5144822-9645938"/>
    <x v="0"/>
    <x v="6"/>
    <n v="1"/>
    <x v="17"/>
    <n v="110096"/>
  </r>
  <r>
    <d v="2022-11-04T00:00:00"/>
    <s v="Shipped - Delivered to Buyer"/>
    <s v="J0157"/>
    <s v="J0157-DR-M"/>
    <s v="406-202280126-9637125"/>
    <x v="0"/>
    <x v="0"/>
    <n v="1"/>
    <x v="20"/>
    <n v="641021"/>
  </r>
  <r>
    <d v="2022-11-04T00:00:00"/>
    <s v="Shipped - Delivered to Buyer"/>
    <s v="J0395"/>
    <s v="J0395-DR-L"/>
    <s v="405-2756391-3461130"/>
    <x v="0"/>
    <x v="4"/>
    <n v="1"/>
    <x v="0"/>
    <n v="401201"/>
  </r>
  <r>
    <d v="2022-10-04T00:00:00"/>
    <s v="Shipped - Delivered to Buyer"/>
    <s v="J0005"/>
    <s v="J0005-DR-S"/>
    <s v="405-9368312-9078761"/>
    <x v="0"/>
    <x v="3"/>
    <n v="1"/>
    <x v="6"/>
    <n v="380008"/>
  </r>
  <r>
    <d v="2022-10-04T00:00:00"/>
    <s v="Shipped - Delivered to Buyer"/>
    <s v="J0005"/>
    <s v="J0005-DR-XXL"/>
    <s v="405-8172537-4689939"/>
    <x v="0"/>
    <x v="2"/>
    <n v="1"/>
    <x v="6"/>
    <n v="440013"/>
  </r>
  <r>
    <d v="2022-10-04T00:00:00"/>
    <s v="Shipped - Delivered to Buyer"/>
    <s v="J0209"/>
    <s v="J0209-DR-S"/>
    <s v="402-3366307-6810719"/>
    <x v="2"/>
    <x v="3"/>
    <n v="1"/>
    <x v="16"/>
    <n v="670661"/>
  </r>
  <r>
    <d v="2022-10-04T00:00:00"/>
    <s v="Shipped - Delivered to Buyer"/>
    <s v="J0341"/>
    <s v="J0341-DR-S"/>
    <s v="402-5495841-7881928"/>
    <x v="0"/>
    <x v="3"/>
    <n v="1"/>
    <x v="5"/>
    <n v="623409"/>
  </r>
  <r>
    <d v="2022-10-04T00:00:00"/>
    <s v="Shipped - Delivered to Buyer"/>
    <s v="JNE3870"/>
    <s v="JNE3870-DR-XXXL"/>
    <s v="403-1438073-4769101"/>
    <x v="0"/>
    <x v="1"/>
    <n v="1"/>
    <x v="16"/>
    <n v="110045"/>
  </r>
  <r>
    <d v="2022-10-04T00:00:00"/>
    <s v="Shipped - Delivered to Buyer"/>
    <s v="J0005"/>
    <s v="J0005-DR-XXL"/>
    <s v="402-8650621-7753968"/>
    <x v="0"/>
    <x v="2"/>
    <n v="1"/>
    <x v="6"/>
    <n v="560068"/>
  </r>
  <r>
    <d v="2022-10-04T00:00:00"/>
    <s v="Shipped - Delivered to Buyer"/>
    <s v="J0341"/>
    <s v="J0341-DR-XXL"/>
    <s v="403-7713096-2041151"/>
    <x v="0"/>
    <x v="2"/>
    <n v="1"/>
    <x v="14"/>
    <n v="201009"/>
  </r>
  <r>
    <d v="2022-10-04T00:00:00"/>
    <s v="Shipped - Delivered to Buyer"/>
    <s v="JNE3706"/>
    <s v="JNE3706-DR-L"/>
    <s v="402-1701638-6598747"/>
    <x v="0"/>
    <x v="4"/>
    <n v="1"/>
    <x v="8"/>
    <n v="302029"/>
  </r>
  <r>
    <d v="2022-10-04T00:00:00"/>
    <s v="Shipped - Delivered to Buyer"/>
    <s v="J0341"/>
    <s v="J0341-DR-S"/>
    <s v="408-9946700-0591535"/>
    <x v="0"/>
    <x v="3"/>
    <n v="1"/>
    <x v="5"/>
    <n v="680511"/>
  </r>
  <r>
    <d v="2022-10-04T00:00:00"/>
    <s v="Shipped - Delivered to Buyer"/>
    <s v="J0157"/>
    <s v="J0157-DR-M"/>
    <s v="404-8295066-2401105"/>
    <x v="0"/>
    <x v="0"/>
    <n v="1"/>
    <x v="20"/>
    <n v="695001"/>
  </r>
  <r>
    <d v="2022-10-04T00:00:00"/>
    <s v="Shipped - Delivered to Buyer"/>
    <s v="J0005"/>
    <s v="J0005-DR-XXL"/>
    <s v="404-1247394-4297934"/>
    <x v="0"/>
    <x v="2"/>
    <n v="1"/>
    <x v="6"/>
    <n v="400602"/>
  </r>
  <r>
    <d v="2022-10-04T00:00:00"/>
    <s v="Shipped - Delivered to Buyer"/>
    <s v="J0339"/>
    <s v="J0339-DR-XXXL"/>
    <s v="406-0690926-4673149"/>
    <x v="0"/>
    <x v="1"/>
    <n v="1"/>
    <x v="5"/>
    <n v="411014"/>
  </r>
  <r>
    <d v="2022-10-04T00:00:00"/>
    <s v="Shipped - Delivered to Buyer"/>
    <s v="JNE3870"/>
    <s v="JNE3870-DR-XXXL"/>
    <s v="407-2011923-2153932"/>
    <x v="0"/>
    <x v="1"/>
    <n v="1"/>
    <x v="16"/>
    <n v="122001"/>
  </r>
  <r>
    <d v="2022-10-04T00:00:00"/>
    <s v="Shipped - Delivered to Buyer"/>
    <s v="J0341"/>
    <s v="J0341-DR-S"/>
    <s v="405-8603542-5809963"/>
    <x v="0"/>
    <x v="3"/>
    <n v="1"/>
    <x v="5"/>
    <n v="713304"/>
  </r>
  <r>
    <d v="2022-10-04T00:00:00"/>
    <s v="Shipped - Delivered to Buyer"/>
    <s v="J0157"/>
    <s v="J0157-DR-M"/>
    <s v="407-8237180-6047527"/>
    <x v="0"/>
    <x v="0"/>
    <n v="1"/>
    <x v="20"/>
    <n v="700017"/>
  </r>
  <r>
    <d v="2022-03-04T00:00:00"/>
    <s v="Shipped - Delivered to Buyer"/>
    <s v="JNE3870"/>
    <s v="JNE3870-DR-XL"/>
    <s v="403-0027654-3299553"/>
    <x v="0"/>
    <x v="5"/>
    <n v="1"/>
    <x v="21"/>
    <n v="400702"/>
  </r>
  <r>
    <d v="2022-10-04T00:00:00"/>
    <s v="Shipped - Returned to Seller"/>
    <s v="J0339"/>
    <s v="J0339-DR-L"/>
    <s v="171-4324968-0669145"/>
    <x v="0"/>
    <x v="4"/>
    <n v="1"/>
    <x v="5"/>
    <n v="562160"/>
  </r>
  <r>
    <d v="2022-10-04T00:00:00"/>
    <s v="Shipped - Delivered to Buyer"/>
    <s v="J0341"/>
    <s v="J0341-DR-L"/>
    <s v="406-7817885-2057119"/>
    <x v="0"/>
    <x v="4"/>
    <n v="1"/>
    <x v="5"/>
    <n v="600095"/>
  </r>
  <r>
    <d v="2022-10-04T00:00:00"/>
    <s v="Shipped - Delivered to Buyer"/>
    <s v="JNE3870"/>
    <s v="JNE3870-DR-L"/>
    <s v="405-6158954-3829115"/>
    <x v="0"/>
    <x v="4"/>
    <n v="1"/>
    <x v="16"/>
    <n v="400705"/>
  </r>
  <r>
    <d v="2022-01-04T00:00:00"/>
    <s v="Shipped - Delivered to Buyer"/>
    <s v="JNE3870"/>
    <s v="JNE3870-DR-XL"/>
    <s v="402-8712579-0313904"/>
    <x v="0"/>
    <x v="5"/>
    <n v="1"/>
    <x v="21"/>
    <n v="243001"/>
  </r>
  <r>
    <d v="2022-10-04T00:00:00"/>
    <s v="Shipped - Delivered to Buyer"/>
    <s v="J0153"/>
    <s v="J0153-DR-L"/>
    <s v="171-5873322-1005127"/>
    <x v="0"/>
    <x v="4"/>
    <n v="1"/>
    <x v="11"/>
    <n v="797112"/>
  </r>
  <r>
    <d v="2022-10-04T00:00:00"/>
    <s v="Shipped - Delivered to Buyer"/>
    <s v="J0332"/>
    <s v="J0332-DR-XXXL"/>
    <s v="407-0712120-9741136"/>
    <x v="0"/>
    <x v="1"/>
    <n v="1"/>
    <x v="18"/>
    <n v="122505"/>
  </r>
  <r>
    <d v="2022-10-04T00:00:00"/>
    <s v="Shipped - Delivered to Buyer"/>
    <s v="J0025"/>
    <s v="J0025-DR-XXL"/>
    <s v="403-6685020-0463550"/>
    <x v="0"/>
    <x v="2"/>
    <n v="1"/>
    <x v="22"/>
    <n v="400094"/>
  </r>
  <r>
    <d v="2022-10-04T00:00:00"/>
    <s v="Shipped - Delivered to Buyer"/>
    <s v="J0401"/>
    <s v="J0401-DR-S"/>
    <s v="402-7428153-0891553"/>
    <x v="0"/>
    <x v="3"/>
    <n v="1"/>
    <x v="3"/>
    <n v="110034"/>
  </r>
  <r>
    <d v="2022-10-04T00:00:00"/>
    <s v="Shipped - Delivered to Buyer"/>
    <s v="JNE3870"/>
    <s v="JNE3870-DR-M"/>
    <s v="407-6620801-1753951"/>
    <x v="0"/>
    <x v="0"/>
    <n v="1"/>
    <x v="16"/>
    <n v="682037"/>
  </r>
  <r>
    <d v="2022-10-04T00:00:00"/>
    <s v="Shipped - Delivered to Buyer"/>
    <s v="J0341"/>
    <s v="J0341-DR-M"/>
    <s v="408-0662845-0606752"/>
    <x v="0"/>
    <x v="0"/>
    <n v="1"/>
    <x v="5"/>
    <n v="523157"/>
  </r>
  <r>
    <d v="2022-10-04T00:00:00"/>
    <s v="Shipped - Delivered to Buyer"/>
    <s v="J0341"/>
    <s v="J0341-DR-L"/>
    <s v="404-5710851-5392310"/>
    <x v="0"/>
    <x v="4"/>
    <n v="1"/>
    <x v="5"/>
    <n v="600113"/>
  </r>
  <r>
    <d v="2022-11-05T00:00:00"/>
    <s v="Shipped - Delivered to Buyer"/>
    <s v="J0335"/>
    <s v="J0335-DR-XL"/>
    <s v="406-5183297-7801902"/>
    <x v="0"/>
    <x v="5"/>
    <n v="1"/>
    <x v="23"/>
    <n v="560002"/>
  </r>
  <r>
    <d v="2022-10-04T00:00:00"/>
    <s v="Shipped - Delivered to Buyer"/>
    <s v="J0341"/>
    <s v="J0341-DR-S"/>
    <s v="407-7101304-0401947"/>
    <x v="0"/>
    <x v="3"/>
    <n v="1"/>
    <x v="5"/>
    <n v="274001"/>
  </r>
  <r>
    <d v="2022-10-04T00:00:00"/>
    <s v="Shipped - Delivered to Buyer"/>
    <s v="J0341"/>
    <s v="J0341-DR-L"/>
    <s v="405-5741233-3969930"/>
    <x v="0"/>
    <x v="4"/>
    <n v="1"/>
    <x v="5"/>
    <n v="500019"/>
  </r>
  <r>
    <d v="2022-09-04T00:00:00"/>
    <s v="Shipped - Delivered to Buyer"/>
    <s v="J0005"/>
    <s v="J0005-DR-M"/>
    <s v="408-8770299-4946754"/>
    <x v="0"/>
    <x v="0"/>
    <n v="1"/>
    <x v="6"/>
    <n v="440010"/>
  </r>
  <r>
    <d v="2022-09-04T00:00:00"/>
    <s v="Shipped - Delivered to Buyer"/>
    <s v="J0341"/>
    <s v="J0341-DR-S"/>
    <s v="408-2117722-7197923"/>
    <x v="0"/>
    <x v="3"/>
    <n v="1"/>
    <x v="5"/>
    <n v="834002"/>
  </r>
  <r>
    <d v="2022-09-04T00:00:00"/>
    <s v="Shipped - Delivered to Buyer"/>
    <s v="J0341"/>
    <s v="J0341-DR-XXL"/>
    <s v="402-7451267-5862741"/>
    <x v="0"/>
    <x v="2"/>
    <n v="1"/>
    <x v="14"/>
    <n v="400062"/>
  </r>
  <r>
    <d v="2022-09-04T00:00:00"/>
    <s v="Shipped - Delivered to Buyer"/>
    <s v="J0005"/>
    <s v="J0005-DR-XS"/>
    <s v="171-4915262-6877945"/>
    <x v="0"/>
    <x v="6"/>
    <n v="1"/>
    <x v="6"/>
    <n v="458441"/>
  </r>
  <r>
    <d v="2022-09-04T00:00:00"/>
    <s v="Shipped - Delivered to Buyer"/>
    <s v="J0401"/>
    <s v="J0401-DR-XXL"/>
    <s v="403-5312501-8358719"/>
    <x v="0"/>
    <x v="2"/>
    <n v="1"/>
    <x v="3"/>
    <n v="391320"/>
  </r>
  <r>
    <d v="2022-09-04T00:00:00"/>
    <s v="Shipped - Delivered to Buyer"/>
    <s v="JNE3710"/>
    <s v="JNE3710-DR-M"/>
    <s v="408-1200865-6047517"/>
    <x v="0"/>
    <x v="0"/>
    <n v="1"/>
    <x v="13"/>
    <n v="311001"/>
  </r>
  <r>
    <d v="2022-09-04T00:00:00"/>
    <s v="Shipped - Delivered to Buyer"/>
    <s v="J0339"/>
    <s v="J0339-DR-L"/>
    <s v="404-1361434-7517958"/>
    <x v="0"/>
    <x v="4"/>
    <n v="1"/>
    <x v="5"/>
    <n v="411033"/>
  </r>
  <r>
    <d v="2022-09-04T00:00:00"/>
    <s v="Shipped - Delivered to Buyer"/>
    <s v="J0005"/>
    <s v="J0005-DR-XXL"/>
    <s v="402-3629218-8825922"/>
    <x v="0"/>
    <x v="2"/>
    <n v="1"/>
    <x v="6"/>
    <n v="560016"/>
  </r>
  <r>
    <d v="2022-09-04T00:00:00"/>
    <s v="Shipped - Delivered to Buyer"/>
    <s v="JNE3870"/>
    <s v="JNE3870-DR-M"/>
    <s v="405-4474917-1339567"/>
    <x v="0"/>
    <x v="0"/>
    <n v="1"/>
    <x v="16"/>
    <n v="382026"/>
  </r>
  <r>
    <d v="2022-09-04T00:00:00"/>
    <s v="Shipped - Delivered to Buyer"/>
    <s v="J0005"/>
    <s v="J0005-DR-L"/>
    <s v="404-5863364-2980321"/>
    <x v="0"/>
    <x v="4"/>
    <n v="1"/>
    <x v="6"/>
    <n v="302039"/>
  </r>
  <r>
    <d v="2022-09-04T00:00:00"/>
    <s v="Shipped - Delivered to Buyer"/>
    <s v="J0339"/>
    <s v="J0339-DR-M"/>
    <s v="408-1675654-5798731"/>
    <x v="0"/>
    <x v="0"/>
    <n v="1"/>
    <x v="5"/>
    <n v="582101"/>
  </r>
  <r>
    <d v="2022-09-04T00:00:00"/>
    <s v="Shipped - Delivered to Buyer"/>
    <s v="JNE3869"/>
    <s v="JNE3869-DR-XXL"/>
    <s v="408-0460362-5267513"/>
    <x v="0"/>
    <x v="2"/>
    <n v="1"/>
    <x v="16"/>
    <n v="570008"/>
  </r>
  <r>
    <d v="2022-09-04T00:00:00"/>
    <s v="Shipped - Delivered to Buyer"/>
    <s v="JNE3869"/>
    <s v="JNE3869-DR-XXXL"/>
    <s v="402-7211335-1605143"/>
    <x v="0"/>
    <x v="1"/>
    <n v="1"/>
    <x v="16"/>
    <n v="603210"/>
  </r>
  <r>
    <d v="2022-09-04T00:00:00"/>
    <s v="Shipped - Delivered to Buyer"/>
    <s v="JNE3798"/>
    <s v="JNE3798-KR-XXXL"/>
    <s v="402-0955685-1474759"/>
    <x v="0"/>
    <x v="1"/>
    <n v="1"/>
    <x v="17"/>
    <n v="560076"/>
  </r>
  <r>
    <d v="2022-09-04T00:00:00"/>
    <s v="Shipped - Delivered to Buyer"/>
    <s v="J0025"/>
    <s v="J0025-DR-S"/>
    <s v="404-9204315-7745948"/>
    <x v="0"/>
    <x v="3"/>
    <n v="1"/>
    <x v="22"/>
    <n v="560103"/>
  </r>
  <r>
    <d v="2022-09-04T00:00:00"/>
    <s v="Shipped - Returned to Seller"/>
    <s v="JNE3798"/>
    <s v="JNE3798-KR-XXXL"/>
    <s v="405-4546530-9148348"/>
    <x v="0"/>
    <x v="1"/>
    <n v="1"/>
    <x v="17"/>
    <n v="226021"/>
  </r>
  <r>
    <d v="2022-09-04T00:00:00"/>
    <s v="Shipped - Delivered to Buyer"/>
    <s v="J0341"/>
    <s v="J0341-DR-M"/>
    <s v="407-0023986-9453915"/>
    <x v="0"/>
    <x v="0"/>
    <n v="1"/>
    <x v="5"/>
    <n v="574201"/>
  </r>
  <r>
    <d v="2022-11-05T00:00:00"/>
    <s v="Shipped - Delivered to Buyer"/>
    <s v="J0335"/>
    <s v="J0335-DR-XL"/>
    <s v="171-5502833-0249929"/>
    <x v="0"/>
    <x v="5"/>
    <n v="1"/>
    <x v="23"/>
    <n v="500010"/>
  </r>
  <r>
    <d v="2022-09-04T00:00:00"/>
    <s v="Shipped - Delivered to Buyer"/>
    <s v="JNE3870"/>
    <s v="JNE3870-DR-S"/>
    <s v="403-5523346-3964333"/>
    <x v="0"/>
    <x v="3"/>
    <n v="1"/>
    <x v="16"/>
    <n v="560061"/>
  </r>
  <r>
    <d v="2022-09-04T00:00:00"/>
    <s v="Shipped - Returned to Seller"/>
    <s v="J0005"/>
    <s v="J0005-DR-L"/>
    <s v="406-5268926-6081168"/>
    <x v="0"/>
    <x v="4"/>
    <n v="1"/>
    <x v="6"/>
    <n v="848101"/>
  </r>
  <r>
    <d v="2022-09-04T00:00:00"/>
    <s v="Shipped - Delivered to Buyer"/>
    <s v="J0341"/>
    <s v="J0341-DR-XXL"/>
    <s v="408-0572881-5041947"/>
    <x v="0"/>
    <x v="2"/>
    <n v="1"/>
    <x v="14"/>
    <n v="695572"/>
  </r>
  <r>
    <d v="2022-09-04T00:00:00"/>
    <s v="Shipped - Delivered to Buyer"/>
    <s v="J0401"/>
    <s v="J0401-DR-XXL"/>
    <s v="404-4444413-0257965"/>
    <x v="0"/>
    <x v="2"/>
    <n v="1"/>
    <x v="3"/>
    <n v="452010"/>
  </r>
  <r>
    <d v="2022-09-04T00:00:00"/>
    <s v="Shipped - Delivered to Buyer"/>
    <s v="J0005"/>
    <s v="J0005-DR-L"/>
    <s v="405-4459841-7393908"/>
    <x v="0"/>
    <x v="4"/>
    <n v="1"/>
    <x v="6"/>
    <n v="530026"/>
  </r>
  <r>
    <d v="2022-09-04T00:00:00"/>
    <s v="Shipped - Delivered to Buyer"/>
    <s v="JNE3870"/>
    <s v="JNE3870-DR-XXL"/>
    <s v="405-7511155-6541159"/>
    <x v="0"/>
    <x v="2"/>
    <n v="1"/>
    <x v="16"/>
    <n v="500049"/>
  </r>
  <r>
    <d v="2022-09-04T00:00:00"/>
    <s v="Shipped - Delivered to Buyer"/>
    <s v="J0341"/>
    <s v="J0341-DR-S"/>
    <s v="407-3549098-0664317"/>
    <x v="0"/>
    <x v="3"/>
    <n v="1"/>
    <x v="5"/>
    <n v="570022"/>
  </r>
  <r>
    <d v="2022-09-04T00:00:00"/>
    <s v="Shipped - Delivered to Buyer"/>
    <s v="J0339"/>
    <s v="J0339-DR-M"/>
    <s v="407-4642738-1585918"/>
    <x v="0"/>
    <x v="0"/>
    <n v="1"/>
    <x v="5"/>
    <n v="631004"/>
  </r>
  <r>
    <d v="2022-09-04T00:00:00"/>
    <s v="Shipped - Delivered to Buyer"/>
    <s v="JNE3870"/>
    <s v="JNE3870-DR-M"/>
    <s v="404-5311023-3535518"/>
    <x v="0"/>
    <x v="0"/>
    <n v="1"/>
    <x v="16"/>
    <n v="134117"/>
  </r>
  <r>
    <d v="2022-04-06T00:00:00"/>
    <s v="Shipped - Delivered to Buyer"/>
    <s v="J0413"/>
    <s v="J0413-DR-XL"/>
    <s v="408-4307307-1160336"/>
    <x v="0"/>
    <x v="5"/>
    <n v="1"/>
    <x v="24"/>
    <n v="122018"/>
  </r>
  <r>
    <d v="2022-09-04T00:00:00"/>
    <s v="Shipped - Delivered to Buyer"/>
    <s v="J0005"/>
    <s v="J0005-DR-L"/>
    <s v="405-7144488-4156339"/>
    <x v="0"/>
    <x v="4"/>
    <n v="1"/>
    <x v="6"/>
    <n v="560102"/>
  </r>
  <r>
    <d v="2022-09-04T00:00:00"/>
    <s v="Shipped - Delivered to Buyer"/>
    <s v="JNE3870"/>
    <s v="JNE3870-DR-M"/>
    <s v="408-0633252-8397960"/>
    <x v="0"/>
    <x v="0"/>
    <n v="1"/>
    <x v="16"/>
    <n v="688522"/>
  </r>
  <r>
    <d v="2022-09-04T00:00:00"/>
    <s v="Shipped - Delivered to Buyer"/>
    <s v="J0005"/>
    <s v="J0005-DR-L"/>
    <s v="171-4927242-202245152"/>
    <x v="0"/>
    <x v="4"/>
    <n v="1"/>
    <x v="6"/>
    <n v="600004"/>
  </r>
  <r>
    <d v="2022-09-04T00:00:00"/>
    <s v="Shipped - Delivered to Buyer"/>
    <s v="JNE3870"/>
    <s v="JNE3870-DR-XXL"/>
    <s v="402-3467808-5018715"/>
    <x v="0"/>
    <x v="2"/>
    <n v="1"/>
    <x v="16"/>
    <n v="110096"/>
  </r>
  <r>
    <d v="2022-08-04T00:00:00"/>
    <s v="Shipped - Delivered to Buyer"/>
    <s v="J0005"/>
    <s v="J0005-DR-S"/>
    <s v="171-5006356-6467529"/>
    <x v="0"/>
    <x v="3"/>
    <n v="1"/>
    <x v="6"/>
    <n v="845401"/>
  </r>
  <r>
    <d v="2022-08-04T00:00:00"/>
    <s v="Shipped - Delivered to Buyer"/>
    <s v="J0005"/>
    <s v="J0005-DR-L"/>
    <s v="402-5301346-5738725"/>
    <x v="0"/>
    <x v="4"/>
    <n v="1"/>
    <x v="6"/>
    <n v="500019"/>
  </r>
  <r>
    <d v="2022-08-04T00:00:00"/>
    <s v="Shipped - Delivered to Buyer"/>
    <s v="JNE3798"/>
    <s v="JNE3798-KR-L"/>
    <s v="403-4535246-6534703"/>
    <x v="0"/>
    <x v="4"/>
    <n v="1"/>
    <x v="17"/>
    <n v="500013"/>
  </r>
  <r>
    <d v="2022-08-04T00:00:00"/>
    <s v="Shipped - Delivered to Buyer"/>
    <s v="J0005"/>
    <s v="J0005-DR-XS"/>
    <s v="406-0663972-1116307"/>
    <x v="0"/>
    <x v="6"/>
    <n v="1"/>
    <x v="6"/>
    <n v="690525"/>
  </r>
  <r>
    <d v="2022-08-04T00:00:00"/>
    <s v="Shipped - Delivered to Buyer"/>
    <s v="J0341"/>
    <s v="J0341-DR-S"/>
    <s v="406-0316856-2896312"/>
    <x v="0"/>
    <x v="3"/>
    <n v="1"/>
    <x v="5"/>
    <n v="500055"/>
  </r>
  <r>
    <d v="2022-08-04T00:00:00"/>
    <s v="Shipped - Delivered to Buyer"/>
    <s v="JNE3706"/>
    <s v="JNE3706-DR-S"/>
    <s v="404-5949263-8792340"/>
    <x v="0"/>
    <x v="3"/>
    <n v="1"/>
    <x v="8"/>
    <n v="396590"/>
  </r>
  <r>
    <d v="2022-03-06T00:00:00"/>
    <s v="Shipped - Delivered to Buyer"/>
    <s v="J0413"/>
    <s v="J0413-DR-XL"/>
    <s v="404-4204518-7282763"/>
    <x v="0"/>
    <x v="5"/>
    <n v="1"/>
    <x v="24"/>
    <n v="400056"/>
  </r>
  <r>
    <d v="2022-07-06T00:00:00"/>
    <s v="Shipped - Delivered to Buyer"/>
    <s v="JNE3710"/>
    <s v="JNE3710-DR-XL"/>
    <s v="407-2707392-2984319"/>
    <x v="0"/>
    <x v="5"/>
    <n v="1"/>
    <x v="25"/>
    <n v="416006"/>
  </r>
  <r>
    <d v="2022-08-04T00:00:00"/>
    <s v="Shipped - Delivered to Buyer"/>
    <s v="JNE3869"/>
    <s v="JNE3869-DR-XXXL"/>
    <s v="407-5439938-7061140"/>
    <x v="0"/>
    <x v="1"/>
    <n v="1"/>
    <x v="16"/>
    <n v="400610"/>
  </r>
  <r>
    <d v="2022-08-04T00:00:00"/>
    <s v="Shipped - Delivered to Buyer"/>
    <s v="JNE3869"/>
    <s v="JNE3869-DR-XXL"/>
    <s v="407-2563113-6475500"/>
    <x v="0"/>
    <x v="2"/>
    <n v="1"/>
    <x v="16"/>
    <n v="416216"/>
  </r>
  <r>
    <d v="2022-08-04T00:00:00"/>
    <s v="Shipped - Delivered to Buyer"/>
    <s v="J0341"/>
    <s v="J0341-DR-S"/>
    <s v="404-9850038-7305941"/>
    <x v="0"/>
    <x v="3"/>
    <n v="1"/>
    <x v="5"/>
    <n v="384002"/>
  </r>
  <r>
    <d v="2022-08-04T00:00:00"/>
    <s v="Shipped - Delivered to Buyer"/>
    <s v="JNE3706"/>
    <s v="JNE3706-DR-M"/>
    <s v="407-2919028-0005954"/>
    <x v="0"/>
    <x v="0"/>
    <n v="1"/>
    <x v="8"/>
    <n v="400053"/>
  </r>
  <r>
    <d v="2022-08-04T00:00:00"/>
    <s v="Shipped - Returned to Seller"/>
    <s v="J0005"/>
    <s v="J0005-DR-S"/>
    <s v="404-6084756-3524309"/>
    <x v="0"/>
    <x v="3"/>
    <n v="1"/>
    <x v="6"/>
    <n v="412307"/>
  </r>
  <r>
    <d v="2022-08-04T00:00:00"/>
    <s v="Shipped - Delivered to Buyer"/>
    <s v="J0005"/>
    <s v="J0005-DR-S"/>
    <s v="407-6862347-2850729"/>
    <x v="0"/>
    <x v="3"/>
    <n v="1"/>
    <x v="6"/>
    <n v="713358"/>
  </r>
  <r>
    <d v="2022-08-04T00:00:00"/>
    <s v="Shipped - Delivered to Buyer"/>
    <s v="JNE3800"/>
    <s v="JNE3800-KR-XS"/>
    <s v="402-8171830-3340334"/>
    <x v="0"/>
    <x v="6"/>
    <n v="1"/>
    <x v="19"/>
    <n v="411033"/>
  </r>
  <r>
    <d v="2022-08-04T00:00:00"/>
    <s v="Shipped - Delivered to Buyer"/>
    <s v="JNE3706"/>
    <s v="JNE3706-DR-S"/>
    <s v="405-3377365-1067544"/>
    <x v="0"/>
    <x v="3"/>
    <n v="1"/>
    <x v="8"/>
    <n v="679322"/>
  </r>
  <r>
    <d v="2022-08-04T00:00:00"/>
    <s v="Shipped - Delivered to Buyer"/>
    <s v="J0296"/>
    <s v="J0296-DR-XS"/>
    <s v="171-5366761-1856352"/>
    <x v="0"/>
    <x v="6"/>
    <n v="1"/>
    <x v="26"/>
    <n v="272001"/>
  </r>
  <r>
    <d v="2022-07-06T00:00:00"/>
    <s v="Shipped - Delivered to Buyer"/>
    <s v="JNE3710"/>
    <s v="JNE3710-DR-XL"/>
    <s v="171-8893741-4834759"/>
    <x v="0"/>
    <x v="5"/>
    <n v="1"/>
    <x v="25"/>
    <n v="411057"/>
  </r>
  <r>
    <d v="2022-08-04T00:00:00"/>
    <s v="Shipped - Delivered to Buyer"/>
    <s v="J0215"/>
    <s v="J0215-BL-L"/>
    <s v="404-7294579-9413128"/>
    <x v="1"/>
    <x v="4"/>
    <n v="1"/>
    <x v="27"/>
    <n v="560034"/>
  </r>
  <r>
    <d v="2022-07-05T00:00:00"/>
    <s v="Shipped - Delivered to Buyer"/>
    <s v="J0106"/>
    <s v="J0106-KR-XL"/>
    <s v="408-4521661-0278767"/>
    <x v="0"/>
    <x v="5"/>
    <n v="1"/>
    <x v="28"/>
    <n v="500072"/>
  </r>
  <r>
    <d v="2022-08-04T00:00:00"/>
    <s v="Shipped - Delivered to Buyer"/>
    <s v="J0401"/>
    <s v="J0401-DR-L"/>
    <s v="402-7490715-3099502"/>
    <x v="0"/>
    <x v="4"/>
    <n v="1"/>
    <x v="3"/>
    <n v="122016"/>
  </r>
  <r>
    <d v="2022-12-06T00:00:00"/>
    <s v="Shipped - Delivered to Buyer"/>
    <s v="JNE3869"/>
    <s v="JNE3869-DR-XL"/>
    <s v="404-5786121-4996306"/>
    <x v="0"/>
    <x v="5"/>
    <n v="1"/>
    <x v="29"/>
    <n v="560024"/>
  </r>
  <r>
    <d v="2022-08-04T00:00:00"/>
    <s v="Shipped - Delivered to Buyer"/>
    <s v="BL104"/>
    <s v="BL104-XXL"/>
    <s v="408-3519867-2933130"/>
    <x v="1"/>
    <x v="2"/>
    <n v="1"/>
    <x v="30"/>
    <n v="342001"/>
  </r>
  <r>
    <d v="2022-07-04T00:00:00"/>
    <s v="Shipped - Delivered to Buyer"/>
    <s v="JNE3870"/>
    <s v="JNE3870-DR-XXL"/>
    <s v="406-9770727-1407546"/>
    <x v="0"/>
    <x v="2"/>
    <n v="1"/>
    <x v="16"/>
    <n v="411041"/>
  </r>
  <r>
    <d v="2022-07-04T00:00:00"/>
    <s v="Shipped - Delivered to Buyer"/>
    <s v="J0341"/>
    <s v="J0341-DR-XXL"/>
    <s v="403-8647599-0919531"/>
    <x v="0"/>
    <x v="2"/>
    <n v="1"/>
    <x v="14"/>
    <n v="400607"/>
  </r>
  <r>
    <d v="2022-07-04T00:00:00"/>
    <s v="Shipped - Delivered to Buyer"/>
    <s v="J0153"/>
    <s v="J0153-DR-XS"/>
    <s v="403-6050369-8261906"/>
    <x v="0"/>
    <x v="6"/>
    <n v="1"/>
    <x v="11"/>
    <n v="403511"/>
  </r>
  <r>
    <d v="2022-07-04T00:00:00"/>
    <s v="Shipped - Delivered to Buyer"/>
    <s v="JNE3870"/>
    <s v="JNE3870-DR-M"/>
    <s v="405-8108060-4273134"/>
    <x v="0"/>
    <x v="0"/>
    <n v="1"/>
    <x v="16"/>
    <n v="500090"/>
  </r>
  <r>
    <d v="2022-07-04T00:00:00"/>
    <s v="Shipped - Delivered to Buyer"/>
    <s v="JNE3798"/>
    <s v="JNE3798-KR-L"/>
    <s v="407-6978807-5680333"/>
    <x v="0"/>
    <x v="4"/>
    <n v="1"/>
    <x v="31"/>
    <n v="208001"/>
  </r>
  <r>
    <d v="2022-07-04T00:00:00"/>
    <s v="Shipped - Delivered to Buyer"/>
    <s v="J0005"/>
    <s v="J0005-DR-XXL"/>
    <s v="403-9578936-6765948"/>
    <x v="0"/>
    <x v="2"/>
    <n v="1"/>
    <x v="6"/>
    <n v="600063"/>
  </r>
  <r>
    <d v="2022-07-04T00:00:00"/>
    <s v="Shipped - Delivered to Buyer"/>
    <s v="JNE3870"/>
    <s v="JNE3870-DR-XXL"/>
    <s v="405-6832731-6098703"/>
    <x v="0"/>
    <x v="2"/>
    <n v="1"/>
    <x v="16"/>
    <n v="600010"/>
  </r>
  <r>
    <d v="2022-07-04T00:00:00"/>
    <s v="Shipped - Delivered to Buyer"/>
    <s v="J0153"/>
    <s v="J0153-DR-L"/>
    <s v="405-1170384-202286727"/>
    <x v="0"/>
    <x v="4"/>
    <n v="1"/>
    <x v="11"/>
    <n v="400064"/>
  </r>
  <r>
    <d v="2022-07-04T00:00:00"/>
    <s v="Shipped - Delivered to Buyer"/>
    <s v="J0341"/>
    <s v="J0341-DR-XXL"/>
    <s v="408-7080551-8188330"/>
    <x v="0"/>
    <x v="2"/>
    <n v="1"/>
    <x v="14"/>
    <n v="682021"/>
  </r>
  <r>
    <d v="2022-07-04T00:00:00"/>
    <s v="Shipped - Delivered to Buyer"/>
    <s v="J0295"/>
    <s v="J0295-DR-L"/>
    <s v="171-1973872-1961105"/>
    <x v="0"/>
    <x v="4"/>
    <n v="1"/>
    <x v="0"/>
    <n v="502319"/>
  </r>
  <r>
    <d v="2022-07-04T00:00:00"/>
    <s v="Shipped - Delivered to Buyer"/>
    <s v="JNE3800"/>
    <s v="JNE3800-KR-XXXL"/>
    <s v="402-4053819-2148366"/>
    <x v="0"/>
    <x v="1"/>
    <n v="1"/>
    <x v="19"/>
    <n v="400067"/>
  </r>
  <r>
    <d v="2022-07-04T00:00:00"/>
    <s v="Shipped - Delivered to Buyer"/>
    <s v="J0005"/>
    <s v="J0005-DR-S"/>
    <s v="402-7223177-7591549"/>
    <x v="0"/>
    <x v="3"/>
    <n v="1"/>
    <x v="6"/>
    <n v="785006"/>
  </r>
  <r>
    <d v="2022-07-04T00:00:00"/>
    <s v="Shipped - Delivered to Buyer"/>
    <s v="JNE3869"/>
    <s v="JNE3869-DR-XXL"/>
    <s v="405-0975544-9505137"/>
    <x v="0"/>
    <x v="2"/>
    <n v="1"/>
    <x v="16"/>
    <n v="700064"/>
  </r>
  <r>
    <d v="2022-07-04T00:00:00"/>
    <s v="Shipped - Delivered to Buyer"/>
    <s v="JNE3869"/>
    <s v="JNE3869-DR-XXXL"/>
    <s v="402-5923900-5210733"/>
    <x v="0"/>
    <x v="1"/>
    <n v="1"/>
    <x v="16"/>
    <n v="629001"/>
  </r>
  <r>
    <d v="2022-10-06T00:00:00"/>
    <s v="Shipped - Delivered to Buyer"/>
    <s v="JNE3869"/>
    <s v="JNE3869-DR-XL"/>
    <s v="404-1209797-3869129"/>
    <x v="0"/>
    <x v="5"/>
    <n v="1"/>
    <x v="29"/>
    <n v="411057"/>
  </r>
  <r>
    <d v="2022-07-06T00:00:00"/>
    <s v="Shipped - Delivered to Buyer"/>
    <s v="JNE3869"/>
    <s v="JNE3869-DR-XL"/>
    <s v="407-9879751-2080323"/>
    <x v="0"/>
    <x v="5"/>
    <n v="1"/>
    <x v="29"/>
    <n v="500061"/>
  </r>
  <r>
    <d v="2022-07-04T00:00:00"/>
    <s v="Shipped - Delivered to Buyer"/>
    <s v="J0153"/>
    <s v="J0153-DR-XS"/>
    <s v="404-2068547-4281942"/>
    <x v="0"/>
    <x v="6"/>
    <n v="1"/>
    <x v="11"/>
    <n v="797112"/>
  </r>
  <r>
    <d v="2022-07-04T00:00:00"/>
    <s v="Shipped - Delivered to Buyer"/>
    <s v="JNE3869"/>
    <s v="JNE3869-DR-XXXL"/>
    <s v="171-4227397-6707506"/>
    <x v="0"/>
    <x v="1"/>
    <n v="1"/>
    <x v="16"/>
    <n v="641027"/>
  </r>
  <r>
    <d v="2022-07-04T00:00:00"/>
    <s v="Shipped - Delivered to Buyer"/>
    <s v="J0341"/>
    <s v="J0341-DR-XXL"/>
    <s v="405-4871859-8971533"/>
    <x v="0"/>
    <x v="2"/>
    <n v="1"/>
    <x v="14"/>
    <n v="500083"/>
  </r>
  <r>
    <d v="2022-04-05T00:00:00"/>
    <s v="Shipped - Delivered to Buyer"/>
    <s v="J0106"/>
    <s v="J0106-KR-XL"/>
    <s v="406-4339672-4371556"/>
    <x v="0"/>
    <x v="5"/>
    <n v="1"/>
    <x v="32"/>
    <n v="500036"/>
  </r>
  <r>
    <d v="2022-07-04T00:00:00"/>
    <s v="Shipped - Delivered to Buyer"/>
    <s v="JNE3800"/>
    <s v="JNE3800-KR-A-XXXL"/>
    <s v="408-7065176-1090740"/>
    <x v="0"/>
    <x v="1"/>
    <n v="1"/>
    <x v="19"/>
    <n v="313001"/>
  </r>
  <r>
    <d v="2022-06-04T00:00:00"/>
    <s v="Shipped - Returned to Seller"/>
    <s v="JNE3800"/>
    <s v="JNE3800-KR-XXXL"/>
    <s v="407-7205117-1452351"/>
    <x v="0"/>
    <x v="1"/>
    <n v="1"/>
    <x v="19"/>
    <n v="400092"/>
  </r>
  <r>
    <d v="2022-06-04T00:00:00"/>
    <s v="Shipped - Delivered to Buyer"/>
    <s v="JNE3800"/>
    <s v="JNE3800-KR-XXL"/>
    <s v="406-2635905-3243536"/>
    <x v="0"/>
    <x v="2"/>
    <n v="1"/>
    <x v="19"/>
    <n v="141002"/>
  </r>
  <r>
    <d v="2022-06-04T00:00:00"/>
    <s v="Shipped - Delivered to Buyer"/>
    <s v="J0005"/>
    <s v="J0005-DR-XS"/>
    <s v="406-6687077-1488329"/>
    <x v="0"/>
    <x v="6"/>
    <n v="1"/>
    <x v="6"/>
    <n v="683572"/>
  </r>
  <r>
    <d v="2022-06-04T00:00:00"/>
    <s v="Shipped - Delivered to Buyer"/>
    <s v="JNE3800"/>
    <s v="JNE3800-KR-XXXL"/>
    <s v="408-3363121-6123562"/>
    <x v="0"/>
    <x v="1"/>
    <n v="1"/>
    <x v="19"/>
    <n v="208001"/>
  </r>
  <r>
    <d v="2022-06-04T00:00:00"/>
    <s v="Shipped - Delivered to Buyer"/>
    <s v="JNE3798"/>
    <s v="JNE3798-KR-L"/>
    <s v="405-4892436-2034763"/>
    <x v="0"/>
    <x v="4"/>
    <n v="1"/>
    <x v="31"/>
    <n v="530017"/>
  </r>
  <r>
    <d v="2022-06-04T00:00:00"/>
    <s v="Shipped - Delivered to Buyer"/>
    <s v="JNE3800"/>
    <s v="JNE3800-KR-S"/>
    <s v="407-0988190-6516304"/>
    <x v="0"/>
    <x v="3"/>
    <n v="1"/>
    <x v="19"/>
    <n v="400013"/>
  </r>
  <r>
    <d v="2022-06-04T00:00:00"/>
    <s v="Shipped - Delivered to Buyer"/>
    <s v="JNE3706"/>
    <s v="JNE3706-DR-L"/>
    <s v="406-0010117-3470761"/>
    <x v="0"/>
    <x v="4"/>
    <n v="1"/>
    <x v="8"/>
    <n v="110018"/>
  </r>
  <r>
    <d v="2022-06-04T00:00:00"/>
    <s v="Shipped - Delivered to Buyer"/>
    <s v="J0005"/>
    <s v="J0005-DR-L"/>
    <s v="406-0219577-202210725"/>
    <x v="0"/>
    <x v="4"/>
    <n v="1"/>
    <x v="6"/>
    <n v="211003"/>
  </r>
  <r>
    <d v="2022-06-04T00:00:00"/>
    <s v="Shipped - Delivered to Buyer"/>
    <s v="JNE3800"/>
    <s v="JNE3800-KR-XS"/>
    <s v="404-9982635-1566750"/>
    <x v="0"/>
    <x v="6"/>
    <n v="1"/>
    <x v="19"/>
    <n v="600095"/>
  </r>
  <r>
    <d v="2022-06-04T00:00:00"/>
    <s v="Shipped - Delivered to Buyer"/>
    <s v="JNE3706"/>
    <s v="JNE3706-DR-XXL"/>
    <s v="408-1981246-7577134"/>
    <x v="0"/>
    <x v="2"/>
    <n v="1"/>
    <x v="8"/>
    <n v="411004"/>
  </r>
  <r>
    <d v="2022-06-04T00:00:00"/>
    <s v="Shipped - Delivered to Buyer"/>
    <s v="J0005"/>
    <s v="J0005-DR-S"/>
    <s v="402-7288647-1367553"/>
    <x v="0"/>
    <x v="3"/>
    <n v="1"/>
    <x v="6"/>
    <n v="560025"/>
  </r>
  <r>
    <d v="2022-06-04T00:00:00"/>
    <s v="Shipped - Delivered to Buyer"/>
    <s v="J0215"/>
    <s v="J0215-BL-S"/>
    <s v="408-6264168-5743517"/>
    <x v="1"/>
    <x v="3"/>
    <n v="1"/>
    <x v="27"/>
    <n v="500029"/>
  </r>
  <r>
    <d v="2022-06-04T00:00:00"/>
    <s v="Shipped - Delivered to Buyer"/>
    <s v="JNE3706"/>
    <s v="JNE3706-DR-XXL"/>
    <s v="404-7228823-1112336"/>
    <x v="0"/>
    <x v="2"/>
    <n v="1"/>
    <x v="8"/>
    <n v="131001"/>
  </r>
  <r>
    <d v="2022-04-05T00:00:00"/>
    <s v="Shipped - Delivered to Buyer"/>
    <s v="J0106"/>
    <s v="J0106-KR-XL"/>
    <s v="171-202214980-1354755"/>
    <x v="0"/>
    <x v="5"/>
    <n v="1"/>
    <x v="32"/>
    <n v="603103"/>
  </r>
  <r>
    <d v="2022-06-04T00:00:00"/>
    <s v="Shipped - Delivered to Buyer"/>
    <s v="JNE3800"/>
    <s v="JNE3800-KR-A-XXL"/>
    <s v="408-7442725-1694760"/>
    <x v="0"/>
    <x v="2"/>
    <n v="1"/>
    <x v="19"/>
    <n v="531001"/>
  </r>
  <r>
    <d v="2022-06-04T00:00:00"/>
    <s v="Shipped - Delivered to Buyer"/>
    <s v="J0217"/>
    <s v="J0217-BL-XXL"/>
    <s v="407-3498544-2038752"/>
    <x v="1"/>
    <x v="2"/>
    <n v="1"/>
    <x v="2"/>
    <n v="560028"/>
  </r>
  <r>
    <d v="2022-06-04T00:00:00"/>
    <s v="Shipped - Delivered to Buyer"/>
    <s v="J0005"/>
    <s v="J0005-DR-XS"/>
    <s v="408-1028260-3685953"/>
    <x v="0"/>
    <x v="6"/>
    <n v="1"/>
    <x v="6"/>
    <n v="600100"/>
  </r>
  <r>
    <d v="2022-05-04T00:00:00"/>
    <s v="Shipped - Delivered to Buyer"/>
    <s v="JNE3706"/>
    <s v="JNE3706-DR-L"/>
    <s v="406-6080073-3226717"/>
    <x v="0"/>
    <x v="4"/>
    <n v="1"/>
    <x v="8"/>
    <n v="500084"/>
  </r>
  <r>
    <d v="2022-05-04T00:00:00"/>
    <s v="Shipped - Delivered to Buyer"/>
    <s v="JNE3800"/>
    <s v="JNE3800-KR-A-L"/>
    <s v="406-6080073-3226717"/>
    <x v="0"/>
    <x v="4"/>
    <n v="1"/>
    <x v="19"/>
    <n v="500084"/>
  </r>
  <r>
    <d v="2022-05-04T00:00:00"/>
    <s v="Shipped - Delivered to Buyer"/>
    <s v="J0005"/>
    <s v="J0005-DR-XS"/>
    <s v="403-1127014-202231544"/>
    <x v="0"/>
    <x v="6"/>
    <n v="1"/>
    <x v="6"/>
    <n v="248001"/>
  </r>
  <r>
    <d v="2022-05-04T00:00:00"/>
    <s v="Shipped - Delivered to Buyer"/>
    <s v="JNE3798"/>
    <s v="JNE3798-KR-M"/>
    <s v="408-3875102-8224346"/>
    <x v="0"/>
    <x v="0"/>
    <n v="1"/>
    <x v="31"/>
    <n v="533201"/>
  </r>
  <r>
    <d v="2022-05-04T00:00:00"/>
    <s v="Shipped - Delivered to Buyer"/>
    <s v="J0005"/>
    <s v="J0005-DR-S"/>
    <s v="171-6471900-6985110"/>
    <x v="0"/>
    <x v="3"/>
    <n v="1"/>
    <x v="6"/>
    <n v="413106"/>
  </r>
  <r>
    <d v="2022-05-04T00:00:00"/>
    <s v="Shipped - Delivered to Buyer"/>
    <s v="JNE3706"/>
    <s v="JNE3706-DR-XS"/>
    <s v="406-0268913-2989939"/>
    <x v="0"/>
    <x v="6"/>
    <n v="1"/>
    <x v="8"/>
    <n v="680620"/>
  </r>
  <r>
    <d v="2022-05-04T00:00:00"/>
    <s v="Shipped - Delivered to Buyer"/>
    <s v="JNE3800"/>
    <s v="JNE3800-KR-A-XXXL"/>
    <s v="171-0797698-6269114"/>
    <x v="0"/>
    <x v="1"/>
    <n v="1"/>
    <x v="33"/>
    <n v="180001"/>
  </r>
  <r>
    <d v="2022-05-04T00:00:00"/>
    <s v="Shipped - Delivered to Buyer"/>
    <s v="JNE3798"/>
    <s v="JNE3798-KR-L"/>
    <s v="402-0422784-9307507"/>
    <x v="0"/>
    <x v="4"/>
    <n v="1"/>
    <x v="31"/>
    <n v="670643"/>
  </r>
  <r>
    <d v="2022-05-04T00:00:00"/>
    <s v="Shipped - Delivered to Buyer"/>
    <s v="JNE3706"/>
    <s v="JNE3706-DR-L"/>
    <s v="408-9985900-5709104"/>
    <x v="0"/>
    <x v="4"/>
    <n v="1"/>
    <x v="34"/>
    <n v="124507"/>
  </r>
  <r>
    <d v="2022-05-04T00:00:00"/>
    <s v="Shipped - Delivered to Buyer"/>
    <s v="J0212"/>
    <s v="J0212-DR-XXXL"/>
    <s v="402-6939544-5985936"/>
    <x v="2"/>
    <x v="1"/>
    <n v="1"/>
    <x v="35"/>
    <n v="134112"/>
  </r>
  <r>
    <d v="2022-10-06T00:00:00"/>
    <s v="Shipped - Delivered to Buyer"/>
    <s v="J0157"/>
    <s v="J0157-DR-XL"/>
    <s v="406-4460173-5117935"/>
    <x v="0"/>
    <x v="5"/>
    <n v="1"/>
    <x v="36"/>
    <n v="249137"/>
  </r>
  <r>
    <d v="2022-08-06T00:00:00"/>
    <s v="Shipped - Delivered to Buyer"/>
    <s v="J0157"/>
    <s v="J0157-DR-XL"/>
    <s v="407-0787863-1652330"/>
    <x v="0"/>
    <x v="5"/>
    <n v="1"/>
    <x v="36"/>
    <n v="380013"/>
  </r>
  <r>
    <d v="2022-05-04T00:00:00"/>
    <s v="Shipped - Delivered to Buyer"/>
    <s v="JNE3800"/>
    <s v="JNE3800-KR-XXL"/>
    <s v="402-8312059-6837135"/>
    <x v="0"/>
    <x v="2"/>
    <n v="1"/>
    <x v="33"/>
    <n v="682301"/>
  </r>
  <r>
    <d v="2022-05-04T00:00:00"/>
    <s v="Shipped - Delivered to Buyer"/>
    <s v="JNE3798"/>
    <s v="JNE3798-KR-M"/>
    <s v="402-4310756-2767549"/>
    <x v="0"/>
    <x v="0"/>
    <n v="1"/>
    <x v="31"/>
    <n v="523316"/>
  </r>
  <r>
    <d v="2022-05-04T00:00:00"/>
    <s v="Shipped - Delivered to Buyer"/>
    <s v="JNE3625"/>
    <s v="JNE3625-DR-XXXL"/>
    <s v="403-8914974-2406719"/>
    <x v="0"/>
    <x v="1"/>
    <n v="1"/>
    <x v="37"/>
    <n v="380054"/>
  </r>
  <r>
    <d v="2022-05-04T00:00:00"/>
    <s v="Shipped - Delivered to Buyer"/>
    <s v="JNE3798"/>
    <s v="JNE3798-KR-M"/>
    <s v="406-0073784-3559527"/>
    <x v="0"/>
    <x v="0"/>
    <n v="1"/>
    <x v="31"/>
    <n v="700059"/>
  </r>
  <r>
    <d v="2022-05-04T00:00:00"/>
    <s v="Shipped - Delivered to Buyer"/>
    <s v="JNE3800"/>
    <s v="JNE3800-KR-S"/>
    <s v="405-6555171-1820332"/>
    <x v="0"/>
    <x v="3"/>
    <n v="1"/>
    <x v="33"/>
    <n v="110096"/>
  </r>
  <r>
    <d v="2022-05-04T00:00:00"/>
    <s v="Shipped - Delivered to Buyer"/>
    <s v="JNE3798"/>
    <s v="JNE3798-KR-M"/>
    <s v="406-6936978-2566719"/>
    <x v="0"/>
    <x v="0"/>
    <n v="1"/>
    <x v="31"/>
    <n v="131028"/>
  </r>
  <r>
    <d v="2022-04-04T00:00:00"/>
    <s v="Shipped - Delivered to Buyer"/>
    <s v="JNE3706"/>
    <s v="JNE3706-DR-M"/>
    <s v="406-7022692-9260306"/>
    <x v="0"/>
    <x v="0"/>
    <n v="1"/>
    <x v="34"/>
    <n v="690513"/>
  </r>
  <r>
    <d v="2022-04-04T00:00:00"/>
    <s v="Shipped - Delivered to Buyer"/>
    <s v="JNE3870"/>
    <s v="JNE3870-DR-XXL"/>
    <s v="408-7479923-5471552"/>
    <x v="0"/>
    <x v="2"/>
    <n v="1"/>
    <x v="21"/>
    <n v="680012"/>
  </r>
  <r>
    <d v="2022-04-04T00:00:00"/>
    <s v="Shipped - Delivered to Buyer"/>
    <s v="J0341"/>
    <s v="J0341-DR-M"/>
    <s v="171-4574313-9453114"/>
    <x v="0"/>
    <x v="0"/>
    <n v="1"/>
    <x v="15"/>
    <n v="411021"/>
  </r>
  <r>
    <d v="2022-04-04T00:00:00"/>
    <s v="Shipped - Delivered to Buyer"/>
    <s v="JNE3800"/>
    <s v="JNE3800-KR-A-L"/>
    <s v="405-9874380-4229959"/>
    <x v="0"/>
    <x v="4"/>
    <n v="1"/>
    <x v="33"/>
    <n v="248001"/>
  </r>
  <r>
    <d v="2022-04-04T00:00:00"/>
    <s v="Shipped - Delivered to Buyer"/>
    <s v="JNE3798"/>
    <s v="JNE3798-KR-A-M"/>
    <s v="405-9874380-4229959"/>
    <x v="0"/>
    <x v="0"/>
    <n v="1"/>
    <x v="33"/>
    <n v="248001"/>
  </r>
  <r>
    <d v="2022-04-04T00:00:00"/>
    <s v="Shipped - Delivered to Buyer"/>
    <s v="JNE3800"/>
    <s v="JNE3800-KR-A-XXXL"/>
    <s v="407-4082608-6248304"/>
    <x v="0"/>
    <x v="1"/>
    <n v="1"/>
    <x v="33"/>
    <n v="400002"/>
  </r>
  <r>
    <d v="2022-12-04T00:00:00"/>
    <s v="Shipped - Delivered to Buyer"/>
    <s v="J0005"/>
    <s v="J0005-DR-XL"/>
    <s v="406-5836547-3208327"/>
    <x v="0"/>
    <x v="5"/>
    <n v="1"/>
    <x v="6"/>
    <n v="500028"/>
  </r>
  <r>
    <d v="2022-10-05T00:00:00"/>
    <s v="Shipped - Delivered to Buyer"/>
    <s v="J0152"/>
    <s v="J0152-DR-XL"/>
    <s v="402-3950160-3035511"/>
    <x v="0"/>
    <x v="5"/>
    <n v="1"/>
    <x v="6"/>
    <n v="682036"/>
  </r>
  <r>
    <d v="2022-04-04T00:00:00"/>
    <s v="Shipped - Delivered to Buyer"/>
    <s v="JNE3800"/>
    <s v="JNE3800-KR-A-L"/>
    <s v="408-4428779-1075541"/>
    <x v="0"/>
    <x v="4"/>
    <n v="1"/>
    <x v="33"/>
    <n v="380059"/>
  </r>
  <r>
    <d v="2022-04-04T00:00:00"/>
    <s v="Shipped - Delivered to Buyer"/>
    <s v="JNE3800"/>
    <s v="JNE3800-KR-XXXL"/>
    <s v="403-3686516-0655522"/>
    <x v="0"/>
    <x v="1"/>
    <n v="1"/>
    <x v="33"/>
    <n v="620021"/>
  </r>
  <r>
    <d v="2022-04-04T00:00:00"/>
    <s v="Shipped - Delivered to Buyer"/>
    <s v="JNE3706"/>
    <s v="JNE3706-DR-XS"/>
    <s v="406-3157796-1651517"/>
    <x v="0"/>
    <x v="6"/>
    <n v="1"/>
    <x v="34"/>
    <n v="201301"/>
  </r>
  <r>
    <d v="2022-04-04T00:00:00"/>
    <s v="Shipped - Delivered to Buyer"/>
    <s v="J0395"/>
    <s v="J0395-DR-XXL"/>
    <s v="402-0226384-8738726"/>
    <x v="0"/>
    <x v="2"/>
    <n v="1"/>
    <x v="38"/>
    <n v="700029"/>
  </r>
  <r>
    <d v="2022-04-04T00:00:00"/>
    <s v="Shipped - Delivered to Buyer"/>
    <s v="JNE3800"/>
    <s v="JNE3800-KR-A-XXXL"/>
    <s v="406-3146498-7149151"/>
    <x v="0"/>
    <x v="1"/>
    <n v="1"/>
    <x v="33"/>
    <n v="495677"/>
  </r>
  <r>
    <d v="2022-04-04T00:00:00"/>
    <s v="Shipped - Delivered to Buyer"/>
    <s v="J0341"/>
    <s v="J0341-DR-M"/>
    <s v="171-5903984-0305110"/>
    <x v="0"/>
    <x v="0"/>
    <n v="1"/>
    <x v="15"/>
    <n v="360004"/>
  </r>
  <r>
    <d v="2022-09-05T00:00:00"/>
    <s v="Shipped - Delivered to Buyer"/>
    <s v="J0005"/>
    <s v="J0005-DR-XL"/>
    <s v="408-4299454-4622723"/>
    <x v="0"/>
    <x v="5"/>
    <n v="1"/>
    <x v="6"/>
    <n v="226016"/>
  </r>
  <r>
    <d v="2022-03-04T00:00:00"/>
    <s v="Shipped - Delivered to Buyer"/>
    <s v="BL104"/>
    <s v="BL104-XXL"/>
    <s v="404-3529376-1809152"/>
    <x v="1"/>
    <x v="2"/>
    <n v="1"/>
    <x v="30"/>
    <n v="560029"/>
  </r>
  <r>
    <d v="2022-03-04T00:00:00"/>
    <s v="Shipped - Delivered to Buyer"/>
    <s v="JNE3798"/>
    <s v="JNE3798-KR-M"/>
    <s v="406-6397577-5479515"/>
    <x v="0"/>
    <x v="0"/>
    <n v="1"/>
    <x v="31"/>
    <n v="530040"/>
  </r>
  <r>
    <d v="2022-08-05T00:00:00"/>
    <s v="Shipped - Delivered to Buyer"/>
    <s v="J0005"/>
    <s v="J0005-DR-XL"/>
    <s v="408-0343457-8432365"/>
    <x v="0"/>
    <x v="5"/>
    <n v="1"/>
    <x v="6"/>
    <n v="201011"/>
  </r>
  <r>
    <d v="2022-08-05T00:00:00"/>
    <s v="Shipped - Delivered to Buyer"/>
    <s v="J0005"/>
    <s v="J0005-DR-XL"/>
    <s v="405-1056837-0070719"/>
    <x v="0"/>
    <x v="5"/>
    <n v="1"/>
    <x v="6"/>
    <n v="413006"/>
  </r>
  <r>
    <d v="2022-05-05T00:00:00"/>
    <s v="Shipped - Delivered to Buyer"/>
    <s v="J0005"/>
    <s v="J0005-DR-XL"/>
    <s v="408-4371959-5785121"/>
    <x v="0"/>
    <x v="5"/>
    <n v="1"/>
    <x v="6"/>
    <n v="560032"/>
  </r>
  <r>
    <d v="2022-03-04T00:00:00"/>
    <s v="Shipped - Delivered to Buyer"/>
    <s v="J0209"/>
    <s v="J0209-DR-L"/>
    <s v="402-1769286-1392333"/>
    <x v="2"/>
    <x v="4"/>
    <n v="1"/>
    <x v="21"/>
    <n v="131029"/>
  </r>
  <r>
    <d v="2022-03-04T00:00:00"/>
    <s v="Shipped - Returned to Seller"/>
    <s v="J0219"/>
    <s v="J0219-BL-XXL"/>
    <s v="402-2523336-3817902"/>
    <x v="1"/>
    <x v="2"/>
    <n v="1"/>
    <x v="39"/>
    <n v="395007"/>
  </r>
  <r>
    <d v="2022-03-04T00:00:00"/>
    <s v="Shipped - Delivered to Buyer"/>
    <s v="JNE3800"/>
    <s v="JNE3800-KR-XXL"/>
    <s v="406-7318479-5334701"/>
    <x v="0"/>
    <x v="2"/>
    <n v="1"/>
    <x v="33"/>
    <n v="474001"/>
  </r>
  <r>
    <d v="2022-05-05T00:00:00"/>
    <s v="Shipped - Delivered to Buyer"/>
    <s v="J0005"/>
    <s v="J0005-DR-XL"/>
    <s v="405-0598876-1792316"/>
    <x v="0"/>
    <x v="5"/>
    <n v="1"/>
    <x v="6"/>
    <n v="560082"/>
  </r>
  <r>
    <d v="2022-03-04T00:00:00"/>
    <s v="Shipped - Delivered to Buyer"/>
    <s v="JNE3706"/>
    <s v="JNE3706-DR-M"/>
    <s v="171-2044117-2483512"/>
    <x v="0"/>
    <x v="0"/>
    <n v="1"/>
    <x v="34"/>
    <n v="560005"/>
  </r>
  <r>
    <d v="2022-04-05T00:00:00"/>
    <s v="Shipped - Delivered to Buyer"/>
    <s v="J0005"/>
    <s v="J0005-DR-XL"/>
    <s v="405-1518094-8122700"/>
    <x v="0"/>
    <x v="5"/>
    <n v="1"/>
    <x v="6"/>
    <n v="523002"/>
  </r>
  <r>
    <d v="2022-03-04T00:00:00"/>
    <s v="Shipped - Delivered to Buyer"/>
    <s v="BL099"/>
    <s v="BL099-L"/>
    <s v="171-5605037-9248335"/>
    <x v="1"/>
    <x v="4"/>
    <n v="1"/>
    <x v="40"/>
    <n v="400025"/>
  </r>
  <r>
    <d v="2022-03-04T00:00:00"/>
    <s v="Shipped - Delivered to Buyer"/>
    <s v="JNE3798"/>
    <s v="JNE3798-KR-M"/>
    <s v="408-3381857-0421115"/>
    <x v="0"/>
    <x v="0"/>
    <n v="1"/>
    <x v="31"/>
    <n v="503212"/>
  </r>
  <r>
    <d v="2022-03-04T00:00:00"/>
    <s v="Shipped - Delivered to Buyer"/>
    <s v="JNE3869"/>
    <s v="JNE3869-DR-XXL"/>
    <s v="408-7929552-7076310"/>
    <x v="0"/>
    <x v="2"/>
    <n v="1"/>
    <x v="21"/>
    <n v="400097"/>
  </r>
  <r>
    <d v="2022-03-04T00:00:00"/>
    <s v="Shipped - Delivered to Buyer"/>
    <s v="JNE3798"/>
    <s v="JNE3798-KR-S"/>
    <s v="408-9926700-8633134"/>
    <x v="0"/>
    <x v="3"/>
    <n v="1"/>
    <x v="31"/>
    <n v="641035"/>
  </r>
  <r>
    <d v="2022-03-04T00:00:00"/>
    <s v="Shipped - Delivered to Buyer"/>
    <s v="JNE3869"/>
    <s v="JNE3869-DR-XXXL"/>
    <s v="408-8610194-3493928"/>
    <x v="0"/>
    <x v="1"/>
    <n v="1"/>
    <x v="21"/>
    <n v="110075"/>
  </r>
  <r>
    <d v="2022-03-04T00:00:00"/>
    <s v="Shipped - Delivered to Buyer"/>
    <s v="JNE3870"/>
    <s v="JNE3870-DR-XXXL"/>
    <s v="404-5818181-2194761"/>
    <x v="0"/>
    <x v="1"/>
    <n v="1"/>
    <x v="21"/>
    <n v="507001"/>
  </r>
  <r>
    <d v="2022-02-04T00:00:00"/>
    <s v="Shipped - Delivered to Buyer"/>
    <s v="JNE3706"/>
    <s v="JNE3706-DR-L"/>
    <s v="404-4986192-8218712"/>
    <x v="0"/>
    <x v="4"/>
    <n v="1"/>
    <x v="34"/>
    <n v="700124"/>
  </r>
  <r>
    <d v="2022-04-05T00:00:00"/>
    <s v="Shipped - Delivered to Buyer"/>
    <s v="J0005"/>
    <s v="J0005-DR-XL"/>
    <s v="407-8675974-4001952"/>
    <x v="0"/>
    <x v="5"/>
    <n v="1"/>
    <x v="6"/>
    <n v="605001"/>
  </r>
  <r>
    <d v="2022-02-04T00:00:00"/>
    <s v="Shipped - Delivered to Buyer"/>
    <s v="JNE3870"/>
    <s v="JNE3870-DR-XXL"/>
    <s v="402-0487627-3255545"/>
    <x v="0"/>
    <x v="2"/>
    <n v="1"/>
    <x v="21"/>
    <n v="390022"/>
  </r>
  <r>
    <d v="2022-02-04T00:00:00"/>
    <s v="Shipped - Delivered to Buyer"/>
    <s v="JNE3798"/>
    <s v="JNE3798-KR-XXL"/>
    <s v="406-4427711-8634763"/>
    <x v="0"/>
    <x v="2"/>
    <n v="1"/>
    <x v="31"/>
    <n v="110081"/>
  </r>
  <r>
    <d v="2022-01-05T00:00:00"/>
    <s v="Shipped - Delivered to Buyer"/>
    <s v="J0005"/>
    <s v="J0005-DR-XL"/>
    <s v="402-6560166-7413904"/>
    <x v="0"/>
    <x v="5"/>
    <n v="1"/>
    <x v="6"/>
    <n v="560078"/>
  </r>
  <r>
    <d v="2022-01-05T00:00:00"/>
    <s v="Shipped - Delivered to Buyer"/>
    <s v="J0005"/>
    <s v="J0005-DR-XL"/>
    <s v="406-0573548-4495540"/>
    <x v="0"/>
    <x v="5"/>
    <n v="1"/>
    <x v="6"/>
    <n v="641004"/>
  </r>
  <r>
    <d v="2022-02-04T00:00:00"/>
    <s v="Shipped - Delivered to Buyer"/>
    <s v="JNE3625"/>
    <s v="JNE3625-DR-XXXL"/>
    <s v="405-7943249-2302711"/>
    <x v="0"/>
    <x v="1"/>
    <n v="1"/>
    <x v="37"/>
    <n v="600106"/>
  </r>
  <r>
    <d v="2022-02-04T00:00:00"/>
    <s v="Shipped - Returned to Seller"/>
    <s v="JNE3798"/>
    <s v="JNE3798-KR-XXL"/>
    <s v="407-3236156-8133906"/>
    <x v="0"/>
    <x v="2"/>
    <n v="1"/>
    <x v="31"/>
    <n v="524137"/>
  </r>
  <r>
    <d v="2022-02-04T00:00:00"/>
    <s v="Shipped - Delivered to Buyer"/>
    <s v="JNE3706"/>
    <s v="JNE3706-DR-XS"/>
    <s v="408-3434507-0925927"/>
    <x v="0"/>
    <x v="6"/>
    <n v="1"/>
    <x v="34"/>
    <n v="503187"/>
  </r>
  <r>
    <d v="2022-02-04T00:00:00"/>
    <s v="Shipped - Delivered to Buyer"/>
    <s v="JNE3798"/>
    <s v="JNE3798-KR-M"/>
    <s v="407-2748850-6339541"/>
    <x v="0"/>
    <x v="0"/>
    <n v="1"/>
    <x v="31"/>
    <n v="686002"/>
  </r>
  <r>
    <d v="2022-02-04T00:00:00"/>
    <s v="Shipped - Delivered to Buyer"/>
    <s v="JNE3706"/>
    <s v="JNE3706-DR-XXL"/>
    <s v="407-2065511-6005140"/>
    <x v="0"/>
    <x v="2"/>
    <n v="1"/>
    <x v="34"/>
    <n v="603103"/>
  </r>
  <r>
    <d v="2022-02-04T00:00:00"/>
    <s v="Shipped - Delivered to Buyer"/>
    <s v="JNE3798"/>
    <s v="JNE3798-KR-M"/>
    <s v="408-9982347-0698715"/>
    <x v="0"/>
    <x v="0"/>
    <n v="1"/>
    <x v="31"/>
    <n v="271002"/>
  </r>
  <r>
    <d v="2022-02-04T00:00:00"/>
    <s v="Shipped - Delivered to Buyer"/>
    <s v="JNE3798"/>
    <s v="JNE3798-KR-M"/>
    <s v="402-3759199-3177943"/>
    <x v="0"/>
    <x v="0"/>
    <n v="1"/>
    <x v="31"/>
    <n v="500070"/>
  </r>
  <r>
    <d v="2022-01-04T00:00:00"/>
    <s v="Shipped - Delivered to Buyer"/>
    <s v="JNE3798"/>
    <s v="JNE3798-KR-M"/>
    <s v="408-8612054-3041138"/>
    <x v="0"/>
    <x v="0"/>
    <n v="1"/>
    <x v="31"/>
    <n v="700023"/>
  </r>
  <r>
    <d v="2022-01-04T00:00:00"/>
    <s v="Shipped - Delivered to Buyer"/>
    <s v="JNE3798"/>
    <s v="JNE3798-KR-XXL"/>
    <s v="407-3621058-5564305"/>
    <x v="0"/>
    <x v="2"/>
    <n v="1"/>
    <x v="31"/>
    <n v="532484"/>
  </r>
  <r>
    <d v="2022-01-04T00:00:00"/>
    <s v="Shipped - Delivered to Buyer"/>
    <s v="JNE3800"/>
    <s v="JNE3800-KR-A-XXL"/>
    <s v="403-4936397-0008352"/>
    <x v="0"/>
    <x v="2"/>
    <n v="1"/>
    <x v="33"/>
    <n v="560050"/>
  </r>
  <r>
    <d v="2022-01-04T00:00:00"/>
    <s v="Shipped - Delivered to Buyer"/>
    <s v="JNE3706"/>
    <s v="JNE3706-DR-M"/>
    <s v="402-7819604-3103500"/>
    <x v="0"/>
    <x v="0"/>
    <n v="1"/>
    <x v="34"/>
    <n v="700006"/>
  </r>
  <r>
    <d v="2022-01-04T00:00:00"/>
    <s v="Shipped - Delivered to Buyer"/>
    <s v="JNE3798"/>
    <s v="JNE3798-KR-L"/>
    <s v="408-5354886-9357959"/>
    <x v="0"/>
    <x v="4"/>
    <n v="1"/>
    <x v="31"/>
    <n v="700078"/>
  </r>
  <r>
    <d v="2022-01-04T00:00:00"/>
    <s v="Shipped - Delivered to Buyer"/>
    <s v="JNE3798"/>
    <s v="JNE3798-KR-M"/>
    <s v="407-0012174-7444359"/>
    <x v="0"/>
    <x v="0"/>
    <n v="1"/>
    <x v="31"/>
    <n v="673101"/>
  </r>
  <r>
    <d v="2022-01-04T00:00:00"/>
    <s v="Shipped - Delivered to Buyer"/>
    <s v="JNE3800"/>
    <s v="JNE3800-KR-A-L"/>
    <s v="407-7614843-0951556"/>
    <x v="0"/>
    <x v="4"/>
    <n v="1"/>
    <x v="33"/>
    <n v="630001"/>
  </r>
  <r>
    <d v="2022-01-04T00:00:00"/>
    <s v="Shipped - Delivered to Buyer"/>
    <s v="JNE3869"/>
    <s v="JNE3869-DR-S"/>
    <s v="408-5982361-9059536"/>
    <x v="0"/>
    <x v="3"/>
    <n v="1"/>
    <x v="21"/>
    <n v="631604"/>
  </r>
  <r>
    <d v="2022-11-06T00:00:00"/>
    <s v="Shipped - Delivered to Buyer"/>
    <s v="J0152"/>
    <s v="J0152-DR-XL"/>
    <s v="405-9897070-1381946"/>
    <x v="0"/>
    <x v="5"/>
    <n v="1"/>
    <x v="6"/>
    <n v="600116"/>
  </r>
  <r>
    <d v="2022-01-04T00:00:00"/>
    <s v="Shipped - Delivered to Buyer"/>
    <s v="JNE3798"/>
    <s v="JNE3798-KR-XXL"/>
    <s v="403-6709338-0137164"/>
    <x v="0"/>
    <x v="2"/>
    <n v="1"/>
    <x v="31"/>
    <n v="638182"/>
  </r>
  <r>
    <d v="2022-01-04T00:00:00"/>
    <s v="Shipped - Delivered to Buyer"/>
    <s v="JNE3706"/>
    <s v="JNE3706-DR-L"/>
    <s v="171-2834072-202273139"/>
    <x v="0"/>
    <x v="4"/>
    <n v="1"/>
    <x v="34"/>
    <n v="400057"/>
  </r>
  <r>
    <d v="2022-01-05T00:00:00"/>
    <s v="Shipped - Delivered to Buyer"/>
    <s v="J0152"/>
    <s v="J0152-DR-XL"/>
    <s v="406-5446619-3681924"/>
    <x v="0"/>
    <x v="5"/>
    <n v="1"/>
    <x v="3"/>
    <n v="400089"/>
  </r>
  <r>
    <d v="2022-01-06T00:00:00"/>
    <s v="Shipped - Delivered to Buyer"/>
    <s v="J0209"/>
    <s v="J0209-DR-XL"/>
    <s v="171-1619926-1450704"/>
    <x v="2"/>
    <x v="5"/>
    <n v="1"/>
    <x v="3"/>
    <n v="305001"/>
  </r>
  <r>
    <d v="2022-01-04T00:00:00"/>
    <s v="Shipped - Delivered to Buyer"/>
    <s v="J0335"/>
    <s v="J0335-DR-S"/>
    <s v="406-9610690-4459564"/>
    <x v="0"/>
    <x v="3"/>
    <n v="1"/>
    <x v="38"/>
    <n v="520004"/>
  </r>
  <r>
    <d v="2022-01-04T00:00:00"/>
    <s v="Shipped - Delivered to Buyer"/>
    <s v="JNE3800"/>
    <s v="JNE3800-KR-XXL"/>
    <s v="405-3885266-7013123"/>
    <x v="0"/>
    <x v="2"/>
    <n v="1"/>
    <x v="33"/>
    <n v="400058"/>
  </r>
  <r>
    <d v="2022-12-05T00:00:00"/>
    <s v="Shipped - Delivered to Buyer"/>
    <s v="J0005"/>
    <s v="J0005-DR-XS"/>
    <s v="171-4514676-6892340"/>
    <x v="0"/>
    <x v="6"/>
    <n v="1"/>
    <x v="6"/>
    <n v="411057"/>
  </r>
  <r>
    <d v="2022-12-05T00:00:00"/>
    <s v="Shipped - Delivered to Buyer"/>
    <s v="J0005"/>
    <s v="J0005-DR-L"/>
    <s v="408-6486291-3031559"/>
    <x v="0"/>
    <x v="4"/>
    <n v="1"/>
    <x v="6"/>
    <n v="411013"/>
  </r>
  <r>
    <d v="2022-12-05T00:00:00"/>
    <s v="Shipped - Delivered to Buyer"/>
    <s v="J0341"/>
    <s v="J0341-DR-M"/>
    <s v="408-0846492-5145960"/>
    <x v="0"/>
    <x v="0"/>
    <n v="1"/>
    <x v="3"/>
    <n v="412308"/>
  </r>
  <r>
    <d v="2022-12-05T00:00:00"/>
    <s v="Shipped - Returned to Seller"/>
    <s v="J0341"/>
    <s v="J0341-DR-M"/>
    <s v="171-8404376-3666752"/>
    <x v="0"/>
    <x v="0"/>
    <n v="1"/>
    <x v="3"/>
    <n v="577205"/>
  </r>
  <r>
    <d v="2022-12-05T00:00:00"/>
    <s v="Shipped - Delivered to Buyer"/>
    <s v="J0152"/>
    <s v="J0152-DR-L"/>
    <s v="402-8304283-9398750"/>
    <x v="0"/>
    <x v="4"/>
    <n v="1"/>
    <x v="6"/>
    <n v="500049"/>
  </r>
  <r>
    <d v="2022-12-05T00:00:00"/>
    <s v="Shipped - Delivered to Buyer"/>
    <s v="JNE3870"/>
    <s v="JNE3870-DR-XXXL"/>
    <s v="407-4576441-1741963"/>
    <x v="0"/>
    <x v="1"/>
    <n v="1"/>
    <x v="16"/>
    <n v="181102"/>
  </r>
  <r>
    <d v="2022-12-05T00:00:00"/>
    <s v="Shipped - Delivered to Buyer"/>
    <s v="JNE3800"/>
    <s v="JNE3800-KR-M"/>
    <s v="407-4224673-5416320"/>
    <x v="0"/>
    <x v="0"/>
    <n v="1"/>
    <x v="19"/>
    <n v="422605"/>
  </r>
  <r>
    <d v="2022-12-05T00:00:00"/>
    <s v="Shipped - Delivered to Buyer"/>
    <s v="J0341"/>
    <s v="J0341-DR-L"/>
    <s v="171-6562759-4468325"/>
    <x v="0"/>
    <x v="4"/>
    <n v="1"/>
    <x v="3"/>
    <n v="500090"/>
  </r>
  <r>
    <d v="2022-12-05T00:00:00"/>
    <s v="Shipped - Delivered to Buyer"/>
    <s v="JNE3800"/>
    <s v="JNE3800-KR-S"/>
    <s v="405-5596145-5151522"/>
    <x v="0"/>
    <x v="3"/>
    <n v="1"/>
    <x v="19"/>
    <n v="121010"/>
  </r>
  <r>
    <d v="2022-12-05T00:00:00"/>
    <s v="Shipped - Delivered to Buyer"/>
    <s v="J0341"/>
    <s v="J0341-DR-XXL"/>
    <s v="407-3139802-6319544"/>
    <x v="0"/>
    <x v="2"/>
    <n v="1"/>
    <x v="3"/>
    <n v="560043"/>
  </r>
  <r>
    <d v="2022-12-05T00:00:00"/>
    <s v="Shipped - Delivered to Buyer"/>
    <s v="J0341"/>
    <s v="J0341-DR-M"/>
    <s v="171-9563849-8305110"/>
    <x v="0"/>
    <x v="0"/>
    <n v="1"/>
    <x v="3"/>
    <n v="400709"/>
  </r>
  <r>
    <d v="2022-12-05T00:00:00"/>
    <s v="Shipped - Delivered to Buyer"/>
    <s v="J0341"/>
    <s v="J0341-DR-XXXL"/>
    <s v="405-0340746-8021146"/>
    <x v="0"/>
    <x v="1"/>
    <n v="1"/>
    <x v="3"/>
    <n v="571401"/>
  </r>
  <r>
    <d v="2022-12-05T00:00:00"/>
    <s v="Shipped - Delivered to Buyer"/>
    <s v="J0153"/>
    <s v="J0153-DR-S"/>
    <s v="405-9611928-0778751"/>
    <x v="0"/>
    <x v="3"/>
    <n v="1"/>
    <x v="11"/>
    <n v="400037"/>
  </r>
  <r>
    <d v="2022-12-05T00:00:00"/>
    <s v="Shipped - Delivered to Buyer"/>
    <s v="J0341"/>
    <s v="J0341-DR-XXL"/>
    <s v="402-3409979-3686701"/>
    <x v="0"/>
    <x v="2"/>
    <n v="1"/>
    <x v="3"/>
    <n v="211001"/>
  </r>
  <r>
    <d v="2022-12-05T00:00:00"/>
    <s v="Shipped - Delivered to Buyer"/>
    <s v="JNE3905"/>
    <s v="JNE3905-DR-L"/>
    <s v="405-3627714-9705927"/>
    <x v="0"/>
    <x v="4"/>
    <n v="1"/>
    <x v="20"/>
    <n v="201301"/>
  </r>
  <r>
    <d v="2022-12-05T00:00:00"/>
    <s v="Shipped - Delivered to Buyer"/>
    <s v="J0341"/>
    <s v="J0341-DR-L"/>
    <s v="406-2993364-3493910"/>
    <x v="0"/>
    <x v="4"/>
    <n v="1"/>
    <x v="3"/>
    <n v="382041"/>
  </r>
  <r>
    <d v="2022-08-05T00:00:00"/>
    <s v="Shipped - Delivered to Buyer"/>
    <s v="J0341"/>
    <s v="J0341-DR-XL"/>
    <s v="407-6328125-4170745"/>
    <x v="0"/>
    <x v="5"/>
    <n v="1"/>
    <x v="41"/>
    <n v="411041"/>
  </r>
  <r>
    <d v="2022-07-05T00:00:00"/>
    <s v="Shipped - Delivered to Buyer"/>
    <s v="J0341"/>
    <s v="J0341-DR-XL"/>
    <s v="171-2361787-7498720"/>
    <x v="0"/>
    <x v="5"/>
    <n v="1"/>
    <x v="41"/>
    <n v="626001"/>
  </r>
  <r>
    <d v="2022-12-05T00:00:00"/>
    <s v="Shipped - Returned to Seller"/>
    <s v="J0341"/>
    <s v="J0341-DR-L"/>
    <s v="405-6886678-6158709"/>
    <x v="0"/>
    <x v="4"/>
    <n v="1"/>
    <x v="3"/>
    <n v="831012"/>
  </r>
  <r>
    <d v="2022-12-05T00:00:00"/>
    <s v="Shipped - Delivered to Buyer"/>
    <s v="J0341"/>
    <s v="J0341-DR-XXL"/>
    <s v="171-0547664-9399519"/>
    <x v="0"/>
    <x v="2"/>
    <n v="1"/>
    <x v="3"/>
    <n v="560040"/>
  </r>
  <r>
    <d v="2022-12-05T00:00:00"/>
    <s v="Shipped - Delivered to Buyer"/>
    <s v="J0341"/>
    <s v="J0341-DR-M"/>
    <s v="403-8639214-6240350"/>
    <x v="0"/>
    <x v="0"/>
    <n v="1"/>
    <x v="3"/>
    <n v="626189"/>
  </r>
  <r>
    <d v="2022-12-05T00:00:00"/>
    <s v="Shipped - Delivered to Buyer"/>
    <s v="J0341"/>
    <s v="J0341-DR-M"/>
    <s v="403-7844036-1725918"/>
    <x v="0"/>
    <x v="0"/>
    <n v="1"/>
    <x v="3"/>
    <n v="502032"/>
  </r>
  <r>
    <d v="2022-12-05T00:00:00"/>
    <s v="Shipped - Delivered to Buyer"/>
    <s v="J0341"/>
    <s v="J0341-DR-M"/>
    <s v="403-7647927-1706704"/>
    <x v="0"/>
    <x v="0"/>
    <n v="1"/>
    <x v="3"/>
    <n v="600091"/>
  </r>
  <r>
    <d v="2022-12-05T00:00:00"/>
    <s v="Shipped - Delivered to Buyer"/>
    <s v="J0153"/>
    <s v="J0153-DR-XXL"/>
    <s v="408-7169909-0417962"/>
    <x v="0"/>
    <x v="2"/>
    <n v="1"/>
    <x v="11"/>
    <n v="400057"/>
  </r>
  <r>
    <d v="2022-12-05T00:00:00"/>
    <s v="Shipped - Delivered to Buyer"/>
    <s v="J0341"/>
    <s v="J0341-DR-XXXL"/>
    <s v="407-2038602-3755523"/>
    <x v="0"/>
    <x v="1"/>
    <n v="1"/>
    <x v="3"/>
    <n v="380052"/>
  </r>
  <r>
    <d v="2022-12-05T00:00:00"/>
    <s v="Shipped - Delivered to Buyer"/>
    <s v="JNE3881"/>
    <s v="JNE3881-DR-XXL"/>
    <s v="405-5157218-7300327"/>
    <x v="0"/>
    <x v="2"/>
    <n v="1"/>
    <x v="7"/>
    <n v="400016"/>
  </r>
  <r>
    <d v="2022-12-05T00:00:00"/>
    <s v="Shipped - Delivered to Buyer"/>
    <s v="J0207"/>
    <s v="J0207-DR-XXXL"/>
    <s v="171-7523180-2397117"/>
    <x v="0"/>
    <x v="1"/>
    <n v="1"/>
    <x v="3"/>
    <n v="411057"/>
  </r>
  <r>
    <d v="2022-12-05T00:00:00"/>
    <s v="Shipped - Delivered to Buyer"/>
    <s v="J0341"/>
    <s v="J0341-DR-S"/>
    <s v="407-5565642-5101967"/>
    <x v="0"/>
    <x v="3"/>
    <n v="1"/>
    <x v="3"/>
    <n v="500001"/>
  </r>
  <r>
    <d v="2022-12-05T00:00:00"/>
    <s v="Shipped - Delivered to Buyer"/>
    <s v="J0295"/>
    <s v="J0295-DR-M"/>
    <s v="407-3032148-6253931"/>
    <x v="0"/>
    <x v="0"/>
    <n v="1"/>
    <x v="0"/>
    <n v="143530"/>
  </r>
  <r>
    <d v="2022-12-05T00:00:00"/>
    <s v="Shipped - Delivered to Buyer"/>
    <s v="JNE3798"/>
    <s v="JNE3798-KR-M"/>
    <s v="171-9275242-4227537"/>
    <x v="0"/>
    <x v="0"/>
    <n v="1"/>
    <x v="19"/>
    <n v="500020"/>
  </r>
  <r>
    <d v="2022-12-05T00:00:00"/>
    <s v="Shipped - Delivered to Buyer"/>
    <s v="JNE3905"/>
    <s v="JNE3905-DR-XXL"/>
    <s v="406-9585706-7137958"/>
    <x v="0"/>
    <x v="2"/>
    <n v="1"/>
    <x v="20"/>
    <n v="560094"/>
  </r>
  <r>
    <d v="2022-12-05T00:00:00"/>
    <s v="Shipped - Delivered to Buyer"/>
    <s v="JNE3800"/>
    <s v="JNE3800-KR-A-XS"/>
    <s v="171-6903990-6033964"/>
    <x v="0"/>
    <x v="6"/>
    <n v="1"/>
    <x v="19"/>
    <n v="682507"/>
  </r>
  <r>
    <d v="2022-12-05T00:00:00"/>
    <s v="Shipped - Delivered to Buyer"/>
    <s v="J0216"/>
    <s v="J0216-BL-M"/>
    <s v="403-7905121-4719525"/>
    <x v="1"/>
    <x v="0"/>
    <n v="1"/>
    <x v="20"/>
    <n v="560054"/>
  </r>
  <r>
    <d v="2022-12-05T00:00:00"/>
    <s v="Shipped - Delivered to Buyer"/>
    <s v="JNE3905"/>
    <s v="JNE3905-DR-XXXL"/>
    <s v="408-3096238-4155557"/>
    <x v="0"/>
    <x v="1"/>
    <n v="1"/>
    <x v="20"/>
    <n v="400086"/>
  </r>
  <r>
    <d v="2022-12-05T00:00:00"/>
    <s v="Shipped - Returned to Seller"/>
    <s v="JNE3800"/>
    <s v="JNE3800-KR-L"/>
    <s v="402-4404733-0917907"/>
    <x v="0"/>
    <x v="4"/>
    <n v="1"/>
    <x v="19"/>
    <n v="560049"/>
  </r>
  <r>
    <d v="2022-12-05T00:00:00"/>
    <s v="Shipped - Delivered to Buyer"/>
    <s v="JNE3798"/>
    <s v="JNE3798-KR-XXXL"/>
    <s v="171-4042937-3794722"/>
    <x v="0"/>
    <x v="1"/>
    <n v="1"/>
    <x v="19"/>
    <n v="641604"/>
  </r>
  <r>
    <d v="2022-12-05T00:00:00"/>
    <s v="Shipped - Delivered to Buyer"/>
    <s v="J0341"/>
    <s v="J0341-DR-M"/>
    <s v="408-2316532-8445102"/>
    <x v="0"/>
    <x v="0"/>
    <n v="1"/>
    <x v="3"/>
    <n v="562106"/>
  </r>
  <r>
    <d v="2022-12-05T00:00:00"/>
    <s v="Shipped - Delivered to Buyer"/>
    <s v="JNE3870"/>
    <s v="JNE3870-DR-XXXL"/>
    <s v="407-8392488-8238734"/>
    <x v="0"/>
    <x v="1"/>
    <n v="1"/>
    <x v="16"/>
    <n v="400068"/>
  </r>
  <r>
    <d v="2022-12-05T00:00:00"/>
    <s v="Shipped - Delivered to Buyer"/>
    <s v="J0341"/>
    <s v="J0341-DR-XXXL"/>
    <s v="406-4151301-0505144"/>
    <x v="0"/>
    <x v="1"/>
    <n v="1"/>
    <x v="3"/>
    <n v="575007"/>
  </r>
  <r>
    <d v="2022-12-05T00:00:00"/>
    <s v="Shipped - Delivered to Buyer"/>
    <s v="JNE3798"/>
    <s v="JNE3798-KR-XXL"/>
    <s v="402-0220901-3700358"/>
    <x v="0"/>
    <x v="2"/>
    <n v="1"/>
    <x v="19"/>
    <n v="500089"/>
  </r>
  <r>
    <d v="2022-12-05T00:00:00"/>
    <s v="Shipped - Delivered to Buyer"/>
    <s v="J0005"/>
    <s v="J0005-DR-XS"/>
    <s v="407-0795671-4816367"/>
    <x v="0"/>
    <x v="6"/>
    <n v="1"/>
    <x v="6"/>
    <n v="400093"/>
  </r>
  <r>
    <d v="2022-12-05T00:00:00"/>
    <s v="Shipped - Delivered to Buyer"/>
    <s v="J0295"/>
    <s v="J0295-DR-M"/>
    <s v="171-7924645-2192322"/>
    <x v="0"/>
    <x v="0"/>
    <n v="1"/>
    <x v="0"/>
    <n v="522202"/>
  </r>
  <r>
    <d v="2022-12-05T00:00:00"/>
    <s v="Shipped - Delivered to Buyer"/>
    <s v="JNE3710"/>
    <s v="JNE3710-DR-M"/>
    <s v="171-7924645-2192322"/>
    <x v="0"/>
    <x v="0"/>
    <n v="1"/>
    <x v="18"/>
    <n v="522202"/>
  </r>
  <r>
    <d v="2022-12-05T00:00:00"/>
    <s v="Shipped - Delivered to Buyer"/>
    <s v="J0335"/>
    <s v="J0335-DR-M"/>
    <s v="171-7924645-2192322"/>
    <x v="0"/>
    <x v="0"/>
    <n v="1"/>
    <x v="23"/>
    <n v="522202"/>
  </r>
  <r>
    <d v="2022-12-05T00:00:00"/>
    <s v="Shipped - Returned to Seller"/>
    <s v="JNE3798"/>
    <s v="JNE3798-KR-A-XXXL"/>
    <s v="403-3003861-5876332"/>
    <x v="0"/>
    <x v="1"/>
    <n v="1"/>
    <x v="19"/>
    <n v="560064"/>
  </r>
  <r>
    <d v="2022-12-05T00:00:00"/>
    <s v="Shipped - Delivered to Buyer"/>
    <s v="JNE3904"/>
    <s v="JNE3904-DR-M"/>
    <s v="171-7833040-1365933"/>
    <x v="0"/>
    <x v="0"/>
    <n v="1"/>
    <x v="42"/>
    <n v="201014"/>
  </r>
  <r>
    <d v="2022-07-05T00:00:00"/>
    <s v="Shipped - Delivered to Buyer"/>
    <s v="J0341"/>
    <s v="J0341-DR-XL"/>
    <s v="408-2136554-2969907"/>
    <x v="0"/>
    <x v="5"/>
    <n v="1"/>
    <x v="41"/>
    <n v="302004"/>
  </r>
  <r>
    <d v="2022-12-05T00:00:00"/>
    <s v="Shipped - Delivered to Buyer"/>
    <s v="JNE3710"/>
    <s v="JNE3710-DR-XXXL"/>
    <s v="406-0096358-9607569"/>
    <x v="0"/>
    <x v="1"/>
    <n v="1"/>
    <x v="18"/>
    <n v="500015"/>
  </r>
  <r>
    <d v="2022-12-05T00:00:00"/>
    <s v="Shipped - Delivered to Buyer"/>
    <s v="JNE3800"/>
    <s v="JNE3800-KR-A-M"/>
    <s v="404-2557224-3279566"/>
    <x v="0"/>
    <x v="0"/>
    <n v="1"/>
    <x v="19"/>
    <n v="560061"/>
  </r>
  <r>
    <d v="2022-11-05T00:00:00"/>
    <s v="Shipped - Delivered to Buyer"/>
    <s v="J0335"/>
    <s v="J0335-DR-XXL"/>
    <s v="405-8592894-9930711"/>
    <x v="0"/>
    <x v="2"/>
    <n v="1"/>
    <x v="23"/>
    <n v="500085"/>
  </r>
  <r>
    <d v="2022-11-05T00:00:00"/>
    <s v="Shipped - Delivered to Buyer"/>
    <s v="J0339"/>
    <s v="J0339-DR-XXXL"/>
    <s v="408-4448488-5996369"/>
    <x v="0"/>
    <x v="1"/>
    <n v="1"/>
    <x v="7"/>
    <n v="641035"/>
  </r>
  <r>
    <d v="2022-11-05T00:00:00"/>
    <s v="Shipped - Delivered to Buyer"/>
    <s v="J0219"/>
    <s v="J0219-BL-XXL"/>
    <s v="171-4093689-5726722"/>
    <x v="1"/>
    <x v="2"/>
    <n v="1"/>
    <x v="42"/>
    <n v="201301"/>
  </r>
  <r>
    <d v="2022-11-05T00:00:00"/>
    <s v="Shipped - Returned to Seller"/>
    <s v="J0005"/>
    <s v="J0005-DR-XXL"/>
    <s v="408-2107852-0816352"/>
    <x v="0"/>
    <x v="2"/>
    <n v="1"/>
    <x v="6"/>
    <n v="301001"/>
  </r>
  <r>
    <d v="2022-11-05T00:00:00"/>
    <s v="Shipped - Delivered to Buyer"/>
    <s v="JNE3800"/>
    <s v="JNE3800-KR-L"/>
    <s v="406-6895979-2889150"/>
    <x v="0"/>
    <x v="4"/>
    <n v="1"/>
    <x v="19"/>
    <n v="695019"/>
  </r>
  <r>
    <d v="2022-11-05T00:00:00"/>
    <s v="Shipped - Delivered to Buyer"/>
    <s v="J0220"/>
    <s v="J0220-BL-L"/>
    <s v="171-3572061-3603514"/>
    <x v="1"/>
    <x v="4"/>
    <n v="1"/>
    <x v="20"/>
    <n v="560024"/>
  </r>
  <r>
    <d v="2022-11-05T00:00:00"/>
    <s v="Shipped - Delivered to Buyer"/>
    <s v="J0209"/>
    <s v="J0209-DR-L"/>
    <s v="402-2751345-7487559"/>
    <x v="2"/>
    <x v="4"/>
    <n v="1"/>
    <x v="3"/>
    <n v="500010"/>
  </r>
  <r>
    <d v="2022-11-05T00:00:00"/>
    <s v="Shipped - Delivered to Buyer"/>
    <s v="J0217"/>
    <s v="J0217-BL-S"/>
    <s v="408-5341602-9834754"/>
    <x v="1"/>
    <x v="3"/>
    <n v="1"/>
    <x v="2"/>
    <n v="500090"/>
  </r>
  <r>
    <d v="2022-02-06T00:00:00"/>
    <s v="Shipped - Delivered to Buyer"/>
    <s v="J0341"/>
    <s v="J0341-DR-XL"/>
    <s v="406-1203327-3031542"/>
    <x v="0"/>
    <x v="5"/>
    <n v="1"/>
    <x v="41"/>
    <n v="110064"/>
  </r>
  <r>
    <d v="2022-11-05T00:00:00"/>
    <s v="Shipped - Delivered to Buyer"/>
    <s v="J0341"/>
    <s v="J0341-DR-XXL"/>
    <s v="405-1760150-2633940"/>
    <x v="0"/>
    <x v="2"/>
    <n v="1"/>
    <x v="3"/>
    <n v="500055"/>
  </r>
  <r>
    <d v="2022-11-05T00:00:00"/>
    <s v="Shipped - Delivered to Buyer"/>
    <s v="JNE3800"/>
    <s v="JNE3800-KR-M"/>
    <s v="171-2466720-0865950"/>
    <x v="0"/>
    <x v="0"/>
    <n v="1"/>
    <x v="19"/>
    <n v="400057"/>
  </r>
  <r>
    <d v="2022-11-05T00:00:00"/>
    <s v="Shipped - Delivered to Buyer"/>
    <s v="J0157"/>
    <s v="J0157-DR-XXXL"/>
    <s v="405-0998166-1612324"/>
    <x v="0"/>
    <x v="1"/>
    <n v="1"/>
    <x v="13"/>
    <n v="560037"/>
  </r>
  <r>
    <d v="2022-01-06T00:00:00"/>
    <s v="Shipped - Delivered to Buyer"/>
    <s v="J0401"/>
    <s v="J0401-DR-XL"/>
    <s v="406-2604506-0533125"/>
    <x v="0"/>
    <x v="5"/>
    <n v="1"/>
    <x v="41"/>
    <n v="411021"/>
  </r>
  <r>
    <d v="2022-11-05T00:00:00"/>
    <s v="Shipped - Delivered to Buyer"/>
    <s v="J0341"/>
    <s v="J0341-DR-S"/>
    <s v="405-2402262-4161142"/>
    <x v="0"/>
    <x v="3"/>
    <n v="1"/>
    <x v="3"/>
    <n v="533221"/>
  </r>
  <r>
    <d v="2022-11-05T00:00:00"/>
    <s v="Shipped - Delivered to Buyer"/>
    <s v="JNE3800"/>
    <s v="JNE3800-KR-L"/>
    <s v="406-0810536-1862715"/>
    <x v="0"/>
    <x v="4"/>
    <n v="1"/>
    <x v="19"/>
    <n v="826005"/>
  </r>
  <r>
    <d v="2022-11-05T00:00:00"/>
    <s v="Shipped - Delivered to Buyer"/>
    <s v="J0219"/>
    <s v="J0219-BL-S"/>
    <s v="406-4814708-2836314"/>
    <x v="1"/>
    <x v="3"/>
    <n v="1"/>
    <x v="42"/>
    <n v="500026"/>
  </r>
  <r>
    <d v="2022-11-05T00:00:00"/>
    <s v="Shipped - Delivered to Buyer"/>
    <s v="JNE3905"/>
    <s v="JNE3905-DR-L"/>
    <s v="407-8628064-1862743"/>
    <x v="0"/>
    <x v="4"/>
    <n v="1"/>
    <x v="20"/>
    <n v="500035"/>
  </r>
  <r>
    <d v="2022-04-05T00:00:00"/>
    <s v="Shipped - Delivered to Buyer"/>
    <s v="JNE3709"/>
    <s v="JNE3709-DR-XL"/>
    <s v="407-4476703-5575556"/>
    <x v="0"/>
    <x v="5"/>
    <n v="1"/>
    <x v="43"/>
    <n v="400021"/>
  </r>
  <r>
    <d v="2022-06-05T00:00:00"/>
    <s v="Shipped - Delivered to Buyer"/>
    <s v="J0341"/>
    <s v="J0341-DR-XL"/>
    <s v="408-1334175-202290753"/>
    <x v="0"/>
    <x v="5"/>
    <n v="1"/>
    <x v="44"/>
    <n v="360490"/>
  </r>
  <r>
    <d v="2022-11-05T00:00:00"/>
    <s v="Shipped - Delivered to Buyer"/>
    <s v="J0152"/>
    <s v="J0152-DR-L"/>
    <s v="407-6334082-5649910"/>
    <x v="0"/>
    <x v="4"/>
    <n v="1"/>
    <x v="6"/>
    <n v="600093"/>
  </r>
  <r>
    <d v="2022-11-05T00:00:00"/>
    <s v="Shipped - Delivered to Buyer"/>
    <s v="JNE3798"/>
    <s v="JNE3798-KR-S"/>
    <s v="407-2801236-3184346"/>
    <x v="0"/>
    <x v="3"/>
    <n v="1"/>
    <x v="19"/>
    <n v="695014"/>
  </r>
  <r>
    <d v="2022-11-05T00:00:00"/>
    <s v="Shipped - Delivered to Buyer"/>
    <s v="JNE3905"/>
    <s v="JNE3905-DR-XXL"/>
    <s v="403-9314247-8961152"/>
    <x v="0"/>
    <x v="2"/>
    <n v="1"/>
    <x v="20"/>
    <n v="201301"/>
  </r>
  <r>
    <d v="2022-11-05T00:00:00"/>
    <s v="Shipped - Delivered to Buyer"/>
    <s v="J0339"/>
    <s v="J0339-DR-XXXL"/>
    <s v="402-9210026-6913107"/>
    <x v="0"/>
    <x v="1"/>
    <n v="1"/>
    <x v="7"/>
    <n v="201017"/>
  </r>
  <r>
    <d v="2022-11-05T00:00:00"/>
    <s v="Shipped - Delivered to Buyer"/>
    <s v="J0341"/>
    <s v="J0341-DR-XXL"/>
    <s v="405-9331197-1994729"/>
    <x v="0"/>
    <x v="2"/>
    <n v="1"/>
    <x v="3"/>
    <n v="461775"/>
  </r>
  <r>
    <d v="2022-11-05T00:00:00"/>
    <s v="Shipped - Delivered to Buyer"/>
    <s v="J0341"/>
    <s v="J0341-DR-XXL"/>
    <s v="405-3249649-5199557"/>
    <x v="0"/>
    <x v="2"/>
    <n v="1"/>
    <x v="3"/>
    <n v="560100"/>
  </r>
  <r>
    <d v="2022-11-05T00:00:00"/>
    <s v="Shipped - Delivered to Buyer"/>
    <s v="J0302"/>
    <s v="J0302-DR-XXL"/>
    <s v="405-3249649-5199557"/>
    <x v="0"/>
    <x v="2"/>
    <n v="1"/>
    <x v="45"/>
    <n v="560100"/>
  </r>
  <r>
    <d v="2022-11-05T00:00:00"/>
    <s v="Shipped - Delivered to Buyer"/>
    <s v="J0152"/>
    <s v="J0152-DR-L"/>
    <s v="406-7498905-9840323"/>
    <x v="0"/>
    <x v="4"/>
    <n v="1"/>
    <x v="6"/>
    <n v="400095"/>
  </r>
  <r>
    <d v="2022-11-05T00:00:00"/>
    <s v="Shipped - Delivered to Buyer"/>
    <s v="JNE3798"/>
    <s v="JNE3798-KR-A-XXL"/>
    <s v="171-4278396-6081943"/>
    <x v="0"/>
    <x v="2"/>
    <n v="1"/>
    <x v="19"/>
    <n v="641044"/>
  </r>
  <r>
    <d v="2022-11-05T00:00:00"/>
    <s v="Shipped - Delivered to Buyer"/>
    <s v="JNE3800"/>
    <s v="JNE3800-KR-M"/>
    <s v="404-1472570-9371503"/>
    <x v="0"/>
    <x v="0"/>
    <n v="1"/>
    <x v="19"/>
    <n v="302034"/>
  </r>
  <r>
    <d v="2022-11-05T00:00:00"/>
    <s v="Shipped - Delivered to Buyer"/>
    <s v="JNE3905"/>
    <s v="JNE3905-DR-XXL"/>
    <s v="408-7889893-4629907"/>
    <x v="0"/>
    <x v="2"/>
    <n v="1"/>
    <x v="20"/>
    <n v="110092"/>
  </r>
  <r>
    <d v="2022-11-05T00:00:00"/>
    <s v="Shipped - Delivered to Buyer"/>
    <s v="JNE3798"/>
    <s v="JNE3798-KR-S"/>
    <s v="403-5239046-6543522"/>
    <x v="0"/>
    <x v="3"/>
    <n v="1"/>
    <x v="19"/>
    <n v="500032"/>
  </r>
  <r>
    <d v="2022-11-05T00:00:00"/>
    <s v="Shipped - Delivered to Buyer"/>
    <s v="JNE3800"/>
    <s v="JNE3800-KR-S"/>
    <s v="405-0932332-6652359"/>
    <x v="0"/>
    <x v="3"/>
    <n v="1"/>
    <x v="19"/>
    <n v="576104"/>
  </r>
  <r>
    <d v="2022-11-05T00:00:00"/>
    <s v="Shipped - Delivered to Buyer"/>
    <s v="JNE3625"/>
    <s v="JNE3625-DR-M"/>
    <s v="402-4148500-4341944"/>
    <x v="0"/>
    <x v="0"/>
    <n v="1"/>
    <x v="46"/>
    <n v="560055"/>
  </r>
  <r>
    <d v="2022-11-05T00:00:00"/>
    <s v="Shipped - Delivered to Buyer"/>
    <s v="JNE3905"/>
    <s v="JNE3905-DR-M"/>
    <s v="405-3235985-7528348"/>
    <x v="0"/>
    <x v="0"/>
    <n v="1"/>
    <x v="20"/>
    <n v="501203"/>
  </r>
  <r>
    <d v="2022-11-05T00:00:00"/>
    <s v="Shipped - Returned to Seller"/>
    <s v="JNE3798"/>
    <s v="JNE3798-KR-A-XS"/>
    <s v="403-6211758-7399548"/>
    <x v="0"/>
    <x v="6"/>
    <n v="1"/>
    <x v="19"/>
    <n v="680010"/>
  </r>
  <r>
    <d v="2022-11-05T00:00:00"/>
    <s v="Shipped - Delivered to Buyer"/>
    <s v="JNE3798"/>
    <s v="JNE3798-KR-A-XXXL"/>
    <s v="404-4357489-7977940"/>
    <x v="0"/>
    <x v="1"/>
    <n v="1"/>
    <x v="19"/>
    <n v="421203"/>
  </r>
  <r>
    <d v="2022-05-05T00:00:00"/>
    <s v="Shipped - Delivered to Buyer"/>
    <s v="J0341"/>
    <s v="J0341-DR-XL"/>
    <s v="402-5698785-7057917"/>
    <x v="0"/>
    <x v="5"/>
    <n v="1"/>
    <x v="44"/>
    <n v="600004"/>
  </r>
  <r>
    <d v="2022-11-05T00:00:00"/>
    <s v="Shipped - Delivered to Buyer"/>
    <s v="JNE3798"/>
    <s v="JNE3798-KR-M"/>
    <s v="407-6755231-0470706"/>
    <x v="0"/>
    <x v="0"/>
    <n v="1"/>
    <x v="19"/>
    <n v="734001"/>
  </r>
  <r>
    <d v="2022-05-05T00:00:00"/>
    <s v="Shipped - Delivered to Buyer"/>
    <s v="J0341"/>
    <s v="J0341-DR-XL"/>
    <s v="408-0318131-4587539"/>
    <x v="0"/>
    <x v="5"/>
    <n v="1"/>
    <x v="44"/>
    <n v="491001"/>
  </r>
  <r>
    <d v="2022-10-05T00:00:00"/>
    <s v="Shipped - Delivered to Buyer"/>
    <s v="JNE3798"/>
    <s v="JNE3798-KR-XXXL"/>
    <s v="402-3117530-9702739"/>
    <x v="0"/>
    <x v="1"/>
    <n v="1"/>
    <x v="19"/>
    <n v="605013"/>
  </r>
  <r>
    <d v="2022-10-05T00:00:00"/>
    <s v="Shipped - Delivered to Buyer"/>
    <s v="J0339"/>
    <s v="J0339-DR-XXXL"/>
    <s v="402-4416964-6755536"/>
    <x v="0"/>
    <x v="1"/>
    <n v="1"/>
    <x v="7"/>
    <n v="144601"/>
  </r>
  <r>
    <d v="2022-10-05T00:00:00"/>
    <s v="Shipped - Delivered to Buyer"/>
    <s v="J0397"/>
    <s v="J0397-DR-XXXL"/>
    <s v="171-5838064-7337118"/>
    <x v="0"/>
    <x v="1"/>
    <n v="1"/>
    <x v="12"/>
    <n v="400067"/>
  </r>
  <r>
    <d v="2022-10-05T00:00:00"/>
    <s v="Shipped - Delivered to Buyer"/>
    <s v="J0209"/>
    <s v="J0209-DR-M"/>
    <s v="403-1758183-9641143"/>
    <x v="2"/>
    <x v="0"/>
    <n v="1"/>
    <x v="3"/>
    <n v="226021"/>
  </r>
  <r>
    <d v="2022-10-05T00:00:00"/>
    <s v="Shipped - Delivered to Buyer"/>
    <s v="J0341"/>
    <s v="J0341-DR-M"/>
    <s v="406-7033265-0192363"/>
    <x v="0"/>
    <x v="0"/>
    <n v="1"/>
    <x v="3"/>
    <n v="441904"/>
  </r>
  <r>
    <d v="2022-10-05T00:00:00"/>
    <s v="Shipped - Delivered to Buyer"/>
    <s v="JNE3800"/>
    <s v="JNE3800-KR-XS"/>
    <s v="403-4792787-3486709"/>
    <x v="0"/>
    <x v="6"/>
    <n v="1"/>
    <x v="19"/>
    <n v="688539"/>
  </r>
  <r>
    <d v="2022-10-05T00:00:00"/>
    <s v="Shipped - Delivered to Buyer"/>
    <s v="J0106"/>
    <s v="J0106-KR-M"/>
    <s v="404-5515092-1959561"/>
    <x v="0"/>
    <x v="0"/>
    <n v="1"/>
    <x v="12"/>
    <n v="700136"/>
  </r>
  <r>
    <d v="2022-10-05T00:00:00"/>
    <s v="Shipped - Delivered to Buyer"/>
    <s v="J0005"/>
    <s v="J0005-DR-XXL"/>
    <s v="403-9067125-7726740"/>
    <x v="0"/>
    <x v="2"/>
    <n v="1"/>
    <x v="6"/>
    <n v="400092"/>
  </r>
  <r>
    <d v="2022-10-05T00:00:00"/>
    <s v="Shipped - Delivered to Buyer"/>
    <s v="J0341"/>
    <s v="J0341-DR-M"/>
    <s v="404-9764691-4274768"/>
    <x v="0"/>
    <x v="0"/>
    <n v="1"/>
    <x v="3"/>
    <n v="500026"/>
  </r>
  <r>
    <d v="2022-10-05T00:00:00"/>
    <s v="Shipped - Delivered to Buyer"/>
    <s v="JNE3798"/>
    <s v="JNE3798-KR-XXL"/>
    <s v="404-2538219-3097143"/>
    <x v="0"/>
    <x v="2"/>
    <n v="1"/>
    <x v="19"/>
    <n v="412207"/>
  </r>
  <r>
    <d v="2022-12-05T00:00:00"/>
    <s v="Shipped - Delivered to Buyer"/>
    <s v="J0212"/>
    <s v="J0212-DR-XL"/>
    <s v="171-2479334-9324300"/>
    <x v="2"/>
    <x v="5"/>
    <n v="1"/>
    <x v="14"/>
    <n v="602024"/>
  </r>
  <r>
    <d v="2022-10-05T00:00:00"/>
    <s v="Shipped - Delivered to Buyer"/>
    <s v="J0341"/>
    <s v="J0341-DR-M"/>
    <s v="171-1133544-9051522"/>
    <x v="0"/>
    <x v="0"/>
    <n v="1"/>
    <x v="3"/>
    <n v="232103"/>
  </r>
  <r>
    <d v="2022-10-05T00:00:00"/>
    <s v="Shipped - Delivered to Buyer"/>
    <s v="JNE3905"/>
    <s v="JNE3905-DR-XXL"/>
    <s v="405-1980051-0373931"/>
    <x v="0"/>
    <x v="2"/>
    <n v="1"/>
    <x v="20"/>
    <n v="201301"/>
  </r>
  <r>
    <d v="2022-10-05T00:00:00"/>
    <s v="Shipped - Delivered to Buyer"/>
    <s v="J0005"/>
    <s v="J0005-DR-S"/>
    <s v="403-7222830-5678727"/>
    <x v="0"/>
    <x v="3"/>
    <n v="1"/>
    <x v="6"/>
    <n v="500032"/>
  </r>
  <r>
    <d v="2022-10-05T00:00:00"/>
    <s v="Shipped - Delivered to Buyer"/>
    <s v="JNE3800"/>
    <s v="JNE3800-KR-A-M"/>
    <s v="405-3893506-5131543"/>
    <x v="0"/>
    <x v="0"/>
    <n v="1"/>
    <x v="19"/>
    <n v="441206"/>
  </r>
  <r>
    <d v="2022-10-05T00:00:00"/>
    <s v="Shipped - Delivered to Buyer"/>
    <s v="J0341"/>
    <s v="J0341-DR-M"/>
    <s v="407-0600072-0959549"/>
    <x v="0"/>
    <x v="0"/>
    <n v="1"/>
    <x v="3"/>
    <n v="212404"/>
  </r>
  <r>
    <d v="2022-10-05T00:00:00"/>
    <s v="Shipped - Delivered to Buyer"/>
    <s v="J0341"/>
    <s v="J0341-DR-M"/>
    <s v="171-1850325-6841103"/>
    <x v="0"/>
    <x v="0"/>
    <n v="1"/>
    <x v="3"/>
    <n v="751018"/>
  </r>
  <r>
    <d v="2022-10-05T00:00:00"/>
    <s v="Shipped - Delivered to Buyer"/>
    <s v="J0306"/>
    <s v="J0306-DR-XS"/>
    <s v="404-5900055-5321127"/>
    <x v="0"/>
    <x v="6"/>
    <n v="1"/>
    <x v="14"/>
    <n v="560037"/>
  </r>
  <r>
    <d v="2022-10-05T00:00:00"/>
    <s v="Shipped - Delivered to Buyer"/>
    <s v="J0339"/>
    <s v="J0339-DR-XXXL"/>
    <s v="404-4127343-5196345"/>
    <x v="0"/>
    <x v="1"/>
    <n v="1"/>
    <x v="7"/>
    <n v="560082"/>
  </r>
  <r>
    <d v="2022-05-05T00:00:00"/>
    <s v="Shipped - Delivered to Buyer"/>
    <s v="J0212"/>
    <s v="J0212-DR-XL"/>
    <s v="403-6548438-8782741"/>
    <x v="2"/>
    <x v="5"/>
    <n v="1"/>
    <x v="14"/>
    <n v="500091"/>
  </r>
  <r>
    <d v="2022-10-05T00:00:00"/>
    <s v="Shipped - Delivered to Buyer"/>
    <s v="J0339"/>
    <s v="J0339-DR-XXXL"/>
    <s v="405-2994007-4625158"/>
    <x v="0"/>
    <x v="1"/>
    <n v="1"/>
    <x v="7"/>
    <n v="144001"/>
  </r>
  <r>
    <d v="2022-10-05T00:00:00"/>
    <s v="Shipped - Delivered to Buyer"/>
    <s v="JNE3710"/>
    <s v="JNE3710-DR-L"/>
    <s v="408-4393100-202267550"/>
    <x v="0"/>
    <x v="4"/>
    <n v="1"/>
    <x v="18"/>
    <n v="400705"/>
  </r>
  <r>
    <d v="2022-10-05T00:00:00"/>
    <s v="Shipped - Delivered to Buyer"/>
    <s v="JNE3798"/>
    <s v="JNE3798-KR-XXL"/>
    <s v="404-4959240-4068311"/>
    <x v="0"/>
    <x v="2"/>
    <n v="1"/>
    <x v="19"/>
    <n v="560064"/>
  </r>
  <r>
    <d v="2022-10-05T00:00:00"/>
    <s v="Shipped - Delivered to Buyer"/>
    <s v="JNE3800"/>
    <s v="JNE3800-KR-XXL"/>
    <s v="404-4959240-4068311"/>
    <x v="0"/>
    <x v="2"/>
    <n v="1"/>
    <x v="19"/>
    <n v="560064"/>
  </r>
  <r>
    <d v="2022-10-05T00:00:00"/>
    <s v="Shipped - Delivered to Buyer"/>
    <s v="JNE3706"/>
    <s v="JNE3706-DR-XXL"/>
    <s v="404-1834722-4248320"/>
    <x v="0"/>
    <x v="2"/>
    <n v="1"/>
    <x v="11"/>
    <n v="134107"/>
  </r>
  <r>
    <d v="2022-10-05T00:00:00"/>
    <s v="Shipped - Delivered to Buyer"/>
    <s v="J0295"/>
    <s v="J0295-DR-XXXL"/>
    <s v="405-1000611-9544306"/>
    <x v="0"/>
    <x v="1"/>
    <n v="1"/>
    <x v="0"/>
    <n v="600028"/>
  </r>
  <r>
    <d v="2022-10-05T00:00:00"/>
    <s v="Shipped - Delivered to Buyer"/>
    <s v="J0209"/>
    <s v="J0209-DR-L"/>
    <s v="407-4894814-6385139"/>
    <x v="2"/>
    <x v="4"/>
    <n v="1"/>
    <x v="3"/>
    <n v="700112"/>
  </r>
  <r>
    <d v="2022-10-05T00:00:00"/>
    <s v="Shipped - Delivered to Buyer"/>
    <s v="J0341"/>
    <s v="J0341-DR-XXXL"/>
    <s v="403-2064486-8327508"/>
    <x v="0"/>
    <x v="1"/>
    <n v="1"/>
    <x v="3"/>
    <n v="370001"/>
  </r>
  <r>
    <d v="2022-10-05T00:00:00"/>
    <s v="Shipped - Delivered to Buyer"/>
    <s v="J0161"/>
    <s v="J0161-DR-XS"/>
    <s v="405-7547835-6479548"/>
    <x v="0"/>
    <x v="6"/>
    <n v="1"/>
    <x v="37"/>
    <n v="411038"/>
  </r>
  <r>
    <d v="2022-10-05T00:00:00"/>
    <s v="Shipped - Delivered to Buyer"/>
    <s v="JNE3870"/>
    <s v="JNE3870-DR-S"/>
    <s v="406-5389582-2784325"/>
    <x v="0"/>
    <x v="3"/>
    <n v="1"/>
    <x v="16"/>
    <n v="517152"/>
  </r>
  <r>
    <d v="2022-10-05T00:00:00"/>
    <s v="Shipped - Delivered to Buyer"/>
    <s v="J0341"/>
    <s v="J0341-DR-L"/>
    <s v="408-5455332-7555562"/>
    <x v="0"/>
    <x v="4"/>
    <n v="1"/>
    <x v="3"/>
    <n v="824101"/>
  </r>
  <r>
    <d v="2022-10-05T00:00:00"/>
    <s v="Shipped - Delivered to Buyer"/>
    <s v="JNE3798"/>
    <s v="JNE3798-KR-XXXL"/>
    <s v="402-2167488-9837957"/>
    <x v="0"/>
    <x v="1"/>
    <n v="1"/>
    <x v="19"/>
    <n v="244901"/>
  </r>
  <r>
    <d v="2022-10-05T00:00:00"/>
    <s v="Shipped - Delivered to Buyer"/>
    <s v="J0341"/>
    <s v="J0341-DR-XXL"/>
    <s v="406-1114136-1321929"/>
    <x v="0"/>
    <x v="2"/>
    <n v="1"/>
    <x v="3"/>
    <n v="395006"/>
  </r>
  <r>
    <d v="2022-03-05T00:00:00"/>
    <s v="Shipped - Delivered to Buyer"/>
    <s v="J0212"/>
    <s v="J0212-DR-XL"/>
    <s v="407-8047624-0677143"/>
    <x v="2"/>
    <x v="5"/>
    <n v="1"/>
    <x v="14"/>
    <n v="400077"/>
  </r>
  <r>
    <d v="2022-10-05T00:00:00"/>
    <s v="Shipped - Delivered to Buyer"/>
    <s v="JNE3798"/>
    <s v="JNE3798-KR-A-M"/>
    <s v="407-4527397-2173907"/>
    <x v="0"/>
    <x v="0"/>
    <n v="1"/>
    <x v="19"/>
    <n v="431005"/>
  </r>
  <r>
    <d v="2022-10-05T00:00:00"/>
    <s v="Shipped - Delivered to Buyer"/>
    <s v="JNE3798"/>
    <s v="JNE3798-KR-XXL"/>
    <s v="408-4686513-4382719"/>
    <x v="0"/>
    <x v="2"/>
    <n v="1"/>
    <x v="19"/>
    <n v="562114"/>
  </r>
  <r>
    <d v="2022-01-05T00:00:00"/>
    <s v="Shipped - Delivered to Buyer"/>
    <s v="J0341"/>
    <s v="J0341-DR-XL"/>
    <s v="406-8541860-3005945"/>
    <x v="0"/>
    <x v="5"/>
    <n v="1"/>
    <x v="14"/>
    <n v="600040"/>
  </r>
  <r>
    <d v="2022-10-05T00:00:00"/>
    <s v="Shipped - Delivered to Buyer"/>
    <s v="J0341"/>
    <s v="J0341-DR-XXL"/>
    <s v="407-7549923-1962760"/>
    <x v="0"/>
    <x v="2"/>
    <n v="1"/>
    <x v="3"/>
    <n v="370001"/>
  </r>
  <r>
    <d v="2022-10-05T00:00:00"/>
    <s v="Shipped - Delivered to Buyer"/>
    <s v="JNE3905"/>
    <s v="JNE3905-DR-L"/>
    <s v="408-2196108-0365924"/>
    <x v="0"/>
    <x v="4"/>
    <n v="1"/>
    <x v="20"/>
    <n v="122011"/>
  </r>
  <r>
    <d v="2022-01-05T00:00:00"/>
    <s v="Shipped - Delivered to Buyer"/>
    <s v="J0341"/>
    <s v="J0341-DR-XL"/>
    <s v="171-0985573-1766713"/>
    <x v="0"/>
    <x v="5"/>
    <n v="1"/>
    <x v="14"/>
    <n v="562125"/>
  </r>
  <r>
    <d v="2022-10-05T00:00:00"/>
    <s v="Shipped - Delivered to Buyer"/>
    <s v="JNE3798"/>
    <s v="JNE3798-KR-A-M"/>
    <s v="407-3646861-8989968"/>
    <x v="0"/>
    <x v="0"/>
    <n v="1"/>
    <x v="19"/>
    <n v="673641"/>
  </r>
  <r>
    <d v="2022-10-05T00:00:00"/>
    <s v="Shipped - Delivered to Buyer"/>
    <s v="J0306"/>
    <s v="J0306-DR-L"/>
    <s v="403-4908433-2578704"/>
    <x v="0"/>
    <x v="4"/>
    <n v="1"/>
    <x v="14"/>
    <n v="201305"/>
  </r>
  <r>
    <d v="2022-10-05T00:00:00"/>
    <s v="Shipped - Delivered to Buyer"/>
    <s v="JNE3800"/>
    <s v="JNE3800-KR-A-S"/>
    <s v="171-2933503-0181938"/>
    <x v="0"/>
    <x v="3"/>
    <n v="1"/>
    <x v="19"/>
    <n v="632404"/>
  </r>
  <r>
    <d v="2022-10-05T00:00:00"/>
    <s v="Shipped - Delivered to Buyer"/>
    <s v="J0341"/>
    <s v="J0341-DR-XXXL"/>
    <s v="408-5339718-8611562"/>
    <x v="0"/>
    <x v="1"/>
    <n v="1"/>
    <x v="3"/>
    <n v="533005"/>
  </r>
  <r>
    <d v="2022-10-05T00:00:00"/>
    <s v="Shipped - Returned to Seller"/>
    <s v="J0215"/>
    <s v="J0215-BL-L"/>
    <s v="402-7636613-6949958"/>
    <x v="1"/>
    <x v="4"/>
    <n v="1"/>
    <x v="27"/>
    <n v="400005"/>
  </r>
  <r>
    <d v="2022-02-06T00:00:00"/>
    <s v="Shipped - Delivered to Buyer"/>
    <s v="J0339"/>
    <s v="J0339-DR-XL"/>
    <s v="402-0281176-5793972"/>
    <x v="0"/>
    <x v="5"/>
    <n v="1"/>
    <x v="47"/>
    <n v="600042"/>
  </r>
  <r>
    <d v="2022-06-05T00:00:00"/>
    <s v="Shipped - Returned to Seller"/>
    <s v="JNE3881"/>
    <s v="JNE3881-DR-XL"/>
    <s v="406-9400202-2932362"/>
    <x v="0"/>
    <x v="5"/>
    <n v="1"/>
    <x v="48"/>
    <n v="691525"/>
  </r>
  <r>
    <d v="2022-10-05T00:00:00"/>
    <s v="Shipped - Delivered to Buyer"/>
    <s v="J0341"/>
    <s v="J0341-DR-XXXL"/>
    <s v="407-1736313-7319521"/>
    <x v="0"/>
    <x v="1"/>
    <n v="1"/>
    <x v="3"/>
    <n v="560095"/>
  </r>
  <r>
    <d v="2022-09-04T00:00:00"/>
    <s v="Shipped - Delivered to Buyer"/>
    <s v="JNE3798"/>
    <s v="JNE3798-KR-XL"/>
    <s v="171-5393144-1314712"/>
    <x v="0"/>
    <x v="5"/>
    <n v="1"/>
    <x v="19"/>
    <n v="500032"/>
  </r>
  <r>
    <d v="2022-10-05T00:00:00"/>
    <s v="Shipped - Delivered to Buyer"/>
    <s v="JNE3905"/>
    <s v="JNE3905-DR-L"/>
    <s v="403-1648497-9893945"/>
    <x v="0"/>
    <x v="4"/>
    <n v="1"/>
    <x v="20"/>
    <n v="403802"/>
  </r>
  <r>
    <d v="2022-08-04T00:00:00"/>
    <s v="Shipped - Delivered to Buyer"/>
    <s v="JNE3798"/>
    <s v="JNE3798-KR-A-XL"/>
    <s v="171-9993443-4221961"/>
    <x v="0"/>
    <x v="5"/>
    <n v="1"/>
    <x v="19"/>
    <n v="500017"/>
  </r>
  <r>
    <d v="2022-09-05T00:00:00"/>
    <s v="Shipped - Delivered to Buyer"/>
    <s v="J0216"/>
    <s v="J0216-BL-M"/>
    <s v="402-2852126-2831504"/>
    <x v="1"/>
    <x v="0"/>
    <n v="1"/>
    <x v="20"/>
    <n v="517408"/>
  </r>
  <r>
    <d v="2022-09-05T00:00:00"/>
    <s v="Shipped - Delivered to Buyer"/>
    <s v="JNE3798"/>
    <s v="JNE3798-KR-XS"/>
    <s v="171-0594228-6649103"/>
    <x v="0"/>
    <x v="6"/>
    <n v="1"/>
    <x v="19"/>
    <n v="403401"/>
  </r>
  <r>
    <d v="2022-09-05T00:00:00"/>
    <s v="Shipped - Delivered to Buyer"/>
    <s v="J0217"/>
    <s v="J0217-BL-S"/>
    <s v="171-4244542-6621121"/>
    <x v="1"/>
    <x v="3"/>
    <n v="1"/>
    <x v="2"/>
    <n v="560050"/>
  </r>
  <r>
    <d v="2022-09-05T00:00:00"/>
    <s v="Shipped - Delivered to Buyer"/>
    <s v="J0217"/>
    <s v="J0217-BL-M"/>
    <s v="403-6978334-4266730"/>
    <x v="1"/>
    <x v="0"/>
    <n v="1"/>
    <x v="2"/>
    <n v="834003"/>
  </r>
  <r>
    <d v="2022-08-04T00:00:00"/>
    <s v="Shipped - Delivered to Buyer"/>
    <s v="JNE3798"/>
    <s v="JNE3798-KR-XL"/>
    <s v="405-3941109-6167531"/>
    <x v="0"/>
    <x v="5"/>
    <n v="1"/>
    <x v="19"/>
    <n v="600005"/>
  </r>
  <r>
    <d v="2022-09-05T00:00:00"/>
    <s v="Shipped - Delivered to Buyer"/>
    <s v="J0341"/>
    <s v="J0341-DR-XXL"/>
    <s v="171-3338833-8381939"/>
    <x v="0"/>
    <x v="2"/>
    <n v="1"/>
    <x v="3"/>
    <n v="600096"/>
  </r>
  <r>
    <d v="2022-09-05T00:00:00"/>
    <s v="Shipped - Delivered to Buyer"/>
    <s v="J0341"/>
    <s v="J0341-DR-XS"/>
    <s v="171-8215922-7344319"/>
    <x v="0"/>
    <x v="6"/>
    <n v="1"/>
    <x v="3"/>
    <n v="500018"/>
  </r>
  <r>
    <d v="2022-09-05T00:00:00"/>
    <s v="Shipped - Delivered to Buyer"/>
    <s v="JNE3798"/>
    <s v="JNE3798-KR-XS"/>
    <s v="408-0188608-2757967"/>
    <x v="0"/>
    <x v="6"/>
    <n v="1"/>
    <x v="19"/>
    <n v="560103"/>
  </r>
  <r>
    <d v="2022-09-05T00:00:00"/>
    <s v="Shipped - Delivered to Buyer"/>
    <s v="JNE3706"/>
    <s v="JNE3706-DR-L"/>
    <s v="403-9462133-8401925"/>
    <x v="0"/>
    <x v="4"/>
    <n v="1"/>
    <x v="11"/>
    <n v="180002"/>
  </r>
  <r>
    <d v="2022-09-05T00:00:00"/>
    <s v="Shipped - Delivered to Buyer"/>
    <s v="JNE3798"/>
    <s v="JNE3798-KR-M"/>
    <s v="402-4021726-0469103"/>
    <x v="0"/>
    <x v="0"/>
    <n v="1"/>
    <x v="19"/>
    <n v="781003"/>
  </r>
  <r>
    <d v="2022-09-05T00:00:00"/>
    <s v="Shipped - Returned to Seller"/>
    <s v="J0341"/>
    <s v="J0341-DR-XS"/>
    <s v="171-6662265-8908336"/>
    <x v="0"/>
    <x v="6"/>
    <n v="1"/>
    <x v="3"/>
    <n v="635112"/>
  </r>
  <r>
    <d v="2022-09-05T00:00:00"/>
    <s v="Shipped - Delivered to Buyer"/>
    <s v="JNE3798"/>
    <s v="JNE3798-KR-A-M"/>
    <s v="171-7217278-2575523"/>
    <x v="0"/>
    <x v="0"/>
    <n v="1"/>
    <x v="19"/>
    <n v="411021"/>
  </r>
  <r>
    <d v="2022-09-05T00:00:00"/>
    <s v="Shipped - Delivered to Buyer"/>
    <s v="JNE3625"/>
    <s v="JNE3625-DR-M"/>
    <s v="171-7217278-2575523"/>
    <x v="0"/>
    <x v="0"/>
    <n v="1"/>
    <x v="46"/>
    <n v="411021"/>
  </r>
  <r>
    <d v="2022-07-04T00:00:00"/>
    <s v="Shipped - Delivered to Buyer"/>
    <s v="JNE3798"/>
    <s v="JNE3798-KR-XL"/>
    <s v="408-8300621-9585116"/>
    <x v="0"/>
    <x v="5"/>
    <n v="1"/>
    <x v="19"/>
    <n v="670643"/>
  </r>
  <r>
    <d v="2022-09-05T00:00:00"/>
    <s v="Shipped - Delivered to Buyer"/>
    <s v="JNE3869"/>
    <s v="JNE3869-DR-XS"/>
    <s v="408-4121947-5325914"/>
    <x v="0"/>
    <x v="6"/>
    <n v="1"/>
    <x v="16"/>
    <n v="144012"/>
  </r>
  <r>
    <d v="2022-09-05T00:00:00"/>
    <s v="Shipped - Delivered to Buyer"/>
    <s v="J0153"/>
    <s v="J0153-DR-XS"/>
    <s v="407-1097957-4499539"/>
    <x v="0"/>
    <x v="6"/>
    <n v="1"/>
    <x v="11"/>
    <n v="110007"/>
  </r>
  <r>
    <d v="2022-07-04T00:00:00"/>
    <s v="Shipped - Delivered to Buyer"/>
    <s v="JNE3798"/>
    <s v="JNE3798-KR-XL"/>
    <s v="407-2142256-5217135"/>
    <x v="0"/>
    <x v="5"/>
    <n v="1"/>
    <x v="19"/>
    <n v="560100"/>
  </r>
  <r>
    <d v="2022-09-05T00:00:00"/>
    <s v="Shipped - Delivered to Buyer"/>
    <s v="J0005"/>
    <s v="J0005-DR-L"/>
    <s v="407-2492560-7043526"/>
    <x v="0"/>
    <x v="4"/>
    <n v="1"/>
    <x v="6"/>
    <n v="770016"/>
  </r>
  <r>
    <d v="2022-06-04T00:00:00"/>
    <s v="Shipped - Delivered to Buyer"/>
    <s v="JNE3798"/>
    <s v="JNE3798-KR-XL"/>
    <s v="402-5725211-8489919"/>
    <x v="0"/>
    <x v="5"/>
    <n v="1"/>
    <x v="19"/>
    <n v="679322"/>
  </r>
  <r>
    <d v="2022-09-05T00:00:00"/>
    <s v="Shipped - Delivered to Buyer"/>
    <s v="J0152"/>
    <s v="J0152-DR-L"/>
    <s v="171-9743854-1607540"/>
    <x v="0"/>
    <x v="4"/>
    <n v="1"/>
    <x v="6"/>
    <n v="421201"/>
  </r>
  <r>
    <d v="2022-12-05T00:00:00"/>
    <s v="Shipped - Delivered to Buyer"/>
    <s v="JNE3798"/>
    <s v="JNE3798-KR-XL"/>
    <s v="403-1431311-8976333"/>
    <x v="0"/>
    <x v="5"/>
    <n v="1"/>
    <x v="19"/>
    <n v="509103"/>
  </r>
  <r>
    <d v="2022-12-05T00:00:00"/>
    <s v="Shipped - Delivered to Buyer"/>
    <s v="JNE3800"/>
    <s v="JNE3800-KR-A-XL"/>
    <s v="403-2305500-1987535"/>
    <x v="0"/>
    <x v="5"/>
    <n v="1"/>
    <x v="19"/>
    <n v="577501"/>
  </r>
  <r>
    <d v="2022-09-05T00:00:00"/>
    <s v="Shipped - Delivered to Buyer"/>
    <s v="JNE3798"/>
    <s v="JNE3798-KR-S"/>
    <s v="403-8869760-5133111"/>
    <x v="0"/>
    <x v="3"/>
    <n v="1"/>
    <x v="19"/>
    <n v="500034"/>
  </r>
  <r>
    <d v="2022-09-05T00:00:00"/>
    <s v="Shipped - Delivered to Buyer"/>
    <s v="JNE3798"/>
    <s v="JNE3798-KR-XS"/>
    <s v="407-0097826-2881154"/>
    <x v="0"/>
    <x v="6"/>
    <n v="1"/>
    <x v="19"/>
    <n v="517501"/>
  </r>
  <r>
    <d v="2022-09-05T00:00:00"/>
    <s v="Shipped - Delivered to Buyer"/>
    <s v="JNE3870"/>
    <s v="JNE3870-DR-XXXL"/>
    <s v="402-6598524-6828345"/>
    <x v="0"/>
    <x v="1"/>
    <n v="1"/>
    <x v="16"/>
    <n v="560105"/>
  </r>
  <r>
    <d v="2022-11-05T00:00:00"/>
    <s v="Shipped - Delivered to Buyer"/>
    <s v="JNE3800"/>
    <s v="JNE3800-KR-XL"/>
    <s v="407-9987929-2369958"/>
    <x v="0"/>
    <x v="5"/>
    <n v="1"/>
    <x v="19"/>
    <n v="380013"/>
  </r>
  <r>
    <d v="2022-10-05T00:00:00"/>
    <s v="Shipped - Delivered to Buyer"/>
    <s v="JNE3798"/>
    <s v="JNE3798-KR-XL"/>
    <s v="406-7870008-5794702"/>
    <x v="0"/>
    <x v="5"/>
    <n v="1"/>
    <x v="19"/>
    <n v="601203"/>
  </r>
  <r>
    <d v="2022-09-05T00:00:00"/>
    <s v="Shipped - Delivered to Buyer"/>
    <s v="J0295"/>
    <s v="J0295-DR-XXXL"/>
    <s v="406-2888189-4512362"/>
    <x v="0"/>
    <x v="1"/>
    <n v="1"/>
    <x v="0"/>
    <n v="160062"/>
  </r>
  <r>
    <d v="2022-09-05T00:00:00"/>
    <s v="Shipped - Delivered to Buyer"/>
    <s v="J0332"/>
    <s v="J0332-DR-XXXL"/>
    <s v="406-2888189-4512362"/>
    <x v="0"/>
    <x v="1"/>
    <n v="1"/>
    <x v="49"/>
    <n v="160062"/>
  </r>
  <r>
    <d v="2022-08-05T00:00:00"/>
    <s v="Shipped - Delivered to Buyer"/>
    <s v="JNE3798"/>
    <s v="JNE3798-KR-A-XS"/>
    <s v="171-2194188-7144326"/>
    <x v="0"/>
    <x v="6"/>
    <n v="1"/>
    <x v="17"/>
    <n v="695006"/>
  </r>
  <r>
    <d v="2022-08-05T00:00:00"/>
    <s v="Shipped - Delivered to Buyer"/>
    <s v="J0341"/>
    <s v="J0341-DR-XXXL"/>
    <s v="407-8358712-8637162"/>
    <x v="0"/>
    <x v="1"/>
    <n v="1"/>
    <x v="41"/>
    <n v="530032"/>
  </r>
  <r>
    <d v="2022-08-05T00:00:00"/>
    <s v="Shipped - Delivered to Buyer"/>
    <s v="JNE3800"/>
    <s v="JNE3800-KR-A-XXXL"/>
    <s v="408-0452041-3721933"/>
    <x v="0"/>
    <x v="1"/>
    <n v="1"/>
    <x v="17"/>
    <n v="110008"/>
  </r>
  <r>
    <d v="2022-08-05T00:00:00"/>
    <s v="Shipped - Delivered to Buyer"/>
    <s v="JNE3800"/>
    <s v="JNE3800-KR-L"/>
    <s v="402-3504498-8134716"/>
    <x v="0"/>
    <x v="4"/>
    <n v="1"/>
    <x v="50"/>
    <n v="400052"/>
  </r>
  <r>
    <d v="2022-08-05T00:00:00"/>
    <s v="Shipped - Delivered to Buyer"/>
    <s v="J0153"/>
    <s v="J0153-DR-XS"/>
    <s v="405-9664078-8413145"/>
    <x v="0"/>
    <x v="6"/>
    <n v="1"/>
    <x v="51"/>
    <n v="400037"/>
  </r>
  <r>
    <d v="2022-08-05T00:00:00"/>
    <s v="Shipped - Delivered to Buyer"/>
    <s v="J0341"/>
    <s v="J0341-DR-XXL"/>
    <s v="171-0985211-3014717"/>
    <x v="0"/>
    <x v="2"/>
    <n v="1"/>
    <x v="41"/>
    <n v="560079"/>
  </r>
  <r>
    <d v="2022-08-05T00:00:00"/>
    <s v="Shipped - Delivered to Buyer"/>
    <s v="J0341"/>
    <s v="J0341-DR-XXL"/>
    <s v="406-3173728-8721949"/>
    <x v="0"/>
    <x v="2"/>
    <n v="1"/>
    <x v="41"/>
    <n v="500055"/>
  </r>
  <r>
    <d v="2022-08-05T00:00:00"/>
    <s v="Shipped - Delivered to Buyer"/>
    <s v="J0339"/>
    <s v="J0339-DR-XXL"/>
    <s v="171-7132227-8854756"/>
    <x v="0"/>
    <x v="2"/>
    <n v="1"/>
    <x v="47"/>
    <n v="560029"/>
  </r>
  <r>
    <d v="2022-08-05T00:00:00"/>
    <s v="Shipped - Delivered to Buyer"/>
    <s v="J0005"/>
    <s v="J0005-DR-L"/>
    <s v="407-3283122-7381968"/>
    <x v="0"/>
    <x v="4"/>
    <n v="1"/>
    <x v="6"/>
    <n v="575002"/>
  </r>
  <r>
    <d v="2022-08-05T00:00:00"/>
    <s v="Shipped - Delivered to Buyer"/>
    <s v="J0341"/>
    <s v="J0341-DR-XXL"/>
    <s v="407-4049206-3273125"/>
    <x v="0"/>
    <x v="2"/>
    <n v="1"/>
    <x v="41"/>
    <n v="636006"/>
  </r>
  <r>
    <d v="2022-08-05T00:00:00"/>
    <s v="Shipped - Delivered to Buyer"/>
    <s v="J0341"/>
    <s v="J0341-DR-M"/>
    <s v="171-2802534-9962701"/>
    <x v="0"/>
    <x v="0"/>
    <n v="1"/>
    <x v="41"/>
    <n v="201310"/>
  </r>
  <r>
    <d v="2022-08-05T00:00:00"/>
    <s v="Shipped - Delivered to Buyer"/>
    <s v="J0401"/>
    <s v="J0401-DR-XS"/>
    <s v="408-8154275-9383546"/>
    <x v="0"/>
    <x v="6"/>
    <n v="1"/>
    <x v="44"/>
    <n v="411028"/>
  </r>
  <r>
    <d v="2022-10-05T00:00:00"/>
    <s v="Shipped - Delivered to Buyer"/>
    <s v="JNE3800"/>
    <s v="JNE3800-KR-XL"/>
    <s v="402-3024374-5033102"/>
    <x v="0"/>
    <x v="5"/>
    <n v="1"/>
    <x v="19"/>
    <n v="679577"/>
  </r>
  <r>
    <d v="2022-08-05T00:00:00"/>
    <s v="Shipped - Delivered to Buyer"/>
    <s v="JNE3798"/>
    <s v="JNE3798-KR-XXXL"/>
    <s v="403-8751192-3620347"/>
    <x v="0"/>
    <x v="1"/>
    <n v="1"/>
    <x v="17"/>
    <n v="695584"/>
  </r>
  <r>
    <d v="2022-10-05T00:00:00"/>
    <s v="Shipped - Returned to Seller"/>
    <s v="JNE3800"/>
    <s v="JNE3800-KR-XL"/>
    <s v="406-6823420-4000310"/>
    <x v="0"/>
    <x v="5"/>
    <n v="1"/>
    <x v="19"/>
    <n v="590018"/>
  </r>
  <r>
    <d v="2022-08-05T00:00:00"/>
    <s v="Shipped - Delivered to Buyer"/>
    <s v="JNE3798"/>
    <s v="JNE3798-KR-M"/>
    <s v="402-6170932-4560351"/>
    <x v="0"/>
    <x v="0"/>
    <n v="1"/>
    <x v="50"/>
    <n v="500035"/>
  </r>
  <r>
    <d v="2022-08-05T00:00:00"/>
    <s v="Shipped - Delivered to Buyer"/>
    <s v="JNE3800"/>
    <s v="JNE3800-KR-S"/>
    <s v="405-1596365-6161967"/>
    <x v="0"/>
    <x v="3"/>
    <n v="1"/>
    <x v="50"/>
    <n v="734301"/>
  </r>
  <r>
    <d v="2022-08-05T00:00:00"/>
    <s v="Shipped - Delivered to Buyer"/>
    <s v="J0005"/>
    <s v="J0005-DR-XS"/>
    <s v="403-8686952-4861107"/>
    <x v="0"/>
    <x v="6"/>
    <n v="1"/>
    <x v="6"/>
    <n v="460001"/>
  </r>
  <r>
    <d v="2022-08-05T00:00:00"/>
    <s v="Shipped - Delivered to Buyer"/>
    <s v="J0005"/>
    <s v="J0005-DR-L"/>
    <s v="402-9514134-6057951"/>
    <x v="0"/>
    <x v="4"/>
    <n v="1"/>
    <x v="6"/>
    <n v="413004"/>
  </r>
  <r>
    <d v="2022-10-05T00:00:00"/>
    <s v="Shipped - Delivered to Buyer"/>
    <s v="JNE3798"/>
    <s v="JNE3798-KR-XL"/>
    <s v="405-7390734-9768325"/>
    <x v="0"/>
    <x v="5"/>
    <n v="1"/>
    <x v="19"/>
    <n v="695004"/>
  </r>
  <r>
    <d v="2022-08-05T00:00:00"/>
    <s v="Shipped - Delivered to Buyer"/>
    <s v="J0332"/>
    <s v="J0332-DR-XS"/>
    <s v="402-3864869-3125130"/>
    <x v="0"/>
    <x v="6"/>
    <n v="1"/>
    <x v="52"/>
    <n v="517583"/>
  </r>
  <r>
    <d v="2022-08-05T00:00:00"/>
    <s v="Shipped - Delivered to Buyer"/>
    <s v="J0243"/>
    <s v="J0243-DR-XXXL"/>
    <s v="403-8437892-9556306"/>
    <x v="2"/>
    <x v="1"/>
    <n v="1"/>
    <x v="32"/>
    <n v="500050"/>
  </r>
  <r>
    <d v="2022-08-05T00:00:00"/>
    <s v="Shipped - Delivered to Buyer"/>
    <s v="J0341"/>
    <s v="J0341-DR-XXL"/>
    <s v="408-6056332-6393130"/>
    <x v="0"/>
    <x v="2"/>
    <n v="1"/>
    <x v="41"/>
    <n v="695030"/>
  </r>
  <r>
    <d v="2022-08-05T00:00:00"/>
    <s v="Shipped - Delivered to Buyer"/>
    <s v="J0341"/>
    <s v="J0341-DR-XXL"/>
    <s v="402-7401546-6170758"/>
    <x v="0"/>
    <x v="2"/>
    <n v="1"/>
    <x v="41"/>
    <n v="500089"/>
  </r>
  <r>
    <d v="2022-08-05T00:00:00"/>
    <s v="Shipped - Delivered to Buyer"/>
    <s v="J0209"/>
    <s v="J0209-DR-L"/>
    <s v="171-4320580-2142752"/>
    <x v="2"/>
    <x v="4"/>
    <n v="1"/>
    <x v="3"/>
    <n v="462016"/>
  </r>
  <r>
    <d v="2022-10-05T00:00:00"/>
    <s v="Shipped - Delivered to Buyer"/>
    <s v="JNE3798"/>
    <s v="JNE3798-KR-A-XL"/>
    <s v="403-5995803-1764331"/>
    <x v="0"/>
    <x v="5"/>
    <n v="1"/>
    <x v="19"/>
    <n v="122001"/>
  </r>
  <r>
    <d v="2022-08-05T00:00:00"/>
    <s v="Shipped - Delivered to Buyer"/>
    <s v="JNE3800"/>
    <s v="JNE3800-KR-L"/>
    <s v="406-0162713-4298778"/>
    <x v="0"/>
    <x v="4"/>
    <n v="1"/>
    <x v="50"/>
    <n v="695004"/>
  </r>
  <r>
    <d v="2022-08-05T00:00:00"/>
    <s v="Shipped - Delivered to Buyer"/>
    <s v="JNE3710"/>
    <s v="JNE3710-DR-XXL"/>
    <s v="407-0255160-3730761"/>
    <x v="0"/>
    <x v="2"/>
    <n v="1"/>
    <x v="18"/>
    <n v="500019"/>
  </r>
  <r>
    <d v="2022-08-05T00:00:00"/>
    <s v="Shipped - Delivered to Buyer"/>
    <s v="JNE3798"/>
    <s v="JNE3798-KR-XXXL"/>
    <s v="402-9164359-7265167"/>
    <x v="0"/>
    <x v="1"/>
    <n v="1"/>
    <x v="17"/>
    <n v="422001"/>
  </r>
  <r>
    <d v="2022-08-05T00:00:00"/>
    <s v="Shipped - Delivered to Buyer"/>
    <s v="J0401"/>
    <s v="J0401-DR-XS"/>
    <s v="407-1788791-1781154"/>
    <x v="0"/>
    <x v="6"/>
    <n v="1"/>
    <x v="44"/>
    <n v="226016"/>
  </r>
  <r>
    <d v="2022-08-05T00:00:00"/>
    <s v="Shipped - Returned to Seller"/>
    <s v="J0332"/>
    <s v="J0332-DR-XS"/>
    <s v="403-0007132-2186708"/>
    <x v="0"/>
    <x v="6"/>
    <n v="1"/>
    <x v="52"/>
    <n v="577526"/>
  </r>
  <r>
    <d v="2022-08-05T00:00:00"/>
    <s v="Shipped - Delivered to Buyer"/>
    <s v="JNE3800"/>
    <s v="JNE3800-KR-XS"/>
    <s v="407-0001840-2455557"/>
    <x v="0"/>
    <x v="6"/>
    <n v="1"/>
    <x v="50"/>
    <n v="517501"/>
  </r>
  <r>
    <d v="2022-08-05T00:00:00"/>
    <s v="Shipped - Delivered to Buyer"/>
    <s v="J0081"/>
    <s v="J0081-DR-XXXL"/>
    <s v="408-3174599-3949938"/>
    <x v="0"/>
    <x v="1"/>
    <n v="1"/>
    <x v="53"/>
    <n v="208027"/>
  </r>
  <r>
    <d v="2022-08-05T00:00:00"/>
    <s v="Shipped - Delivered to Buyer"/>
    <s v="JNE3800"/>
    <s v="JNE3800-KR-M"/>
    <s v="407-6739760-4998717"/>
    <x v="0"/>
    <x v="0"/>
    <n v="1"/>
    <x v="50"/>
    <n v="560067"/>
  </r>
  <r>
    <d v="2022-08-05T00:00:00"/>
    <s v="Shipped - Delivered to Buyer"/>
    <s v="JNE3800"/>
    <s v="JNE3800-KR-M"/>
    <s v="406-7068366-1117901"/>
    <x v="0"/>
    <x v="0"/>
    <n v="1"/>
    <x v="50"/>
    <n v="110087"/>
  </r>
  <r>
    <d v="2022-07-05T00:00:00"/>
    <s v="Shipped - Delivered to Buyer"/>
    <s v="J0341"/>
    <s v="J0341-DR-XXL"/>
    <s v="171-6043487-9445123"/>
    <x v="0"/>
    <x v="2"/>
    <n v="1"/>
    <x v="41"/>
    <n v="560103"/>
  </r>
  <r>
    <d v="2022-07-05T00:00:00"/>
    <s v="Shipped - Delivered to Buyer"/>
    <s v="J0341"/>
    <s v="J0341-DR-XXL"/>
    <s v="404-6787753-7303535"/>
    <x v="0"/>
    <x v="2"/>
    <n v="1"/>
    <x v="41"/>
    <n v="248001"/>
  </r>
  <r>
    <d v="2022-07-05T00:00:00"/>
    <s v="Shipped - Returned to Seller"/>
    <s v="J0400"/>
    <s v="J0400-DR-XXXL"/>
    <s v="407-5409460-9869915"/>
    <x v="0"/>
    <x v="1"/>
    <n v="1"/>
    <x v="10"/>
    <n v="244001"/>
  </r>
  <r>
    <d v="2022-07-05T00:00:00"/>
    <s v="Shipped - Delivered to Buyer"/>
    <s v="JNE3800"/>
    <s v="JNE3800-KR-XXXL"/>
    <s v="407-3278009-4856357"/>
    <x v="0"/>
    <x v="1"/>
    <n v="1"/>
    <x v="50"/>
    <n v="636006"/>
  </r>
  <r>
    <d v="2022-07-05T00:00:00"/>
    <s v="Shipped - Delivered to Buyer"/>
    <s v="J0341"/>
    <s v="J0341-DR-XXXL"/>
    <s v="405-3140660-2733964"/>
    <x v="0"/>
    <x v="1"/>
    <n v="1"/>
    <x v="41"/>
    <n v="500072"/>
  </r>
  <r>
    <d v="2022-10-05T00:00:00"/>
    <s v="Shipped - Delivered to Buyer"/>
    <s v="JNE3800"/>
    <s v="JNE3800-KR-A-XL"/>
    <s v="403-1627818-0669942"/>
    <x v="0"/>
    <x v="5"/>
    <n v="1"/>
    <x v="19"/>
    <n v="700156"/>
  </r>
  <r>
    <d v="2022-09-05T00:00:00"/>
    <s v="Shipped - Delivered to Buyer"/>
    <s v="JNE3800"/>
    <s v="JNE3800-KR-XL"/>
    <s v="407-3177147-8829968"/>
    <x v="0"/>
    <x v="5"/>
    <n v="1"/>
    <x v="19"/>
    <n v="560030"/>
  </r>
  <r>
    <d v="2022-07-05T00:00:00"/>
    <s v="Shipped - Delivered to Buyer"/>
    <s v="J0341"/>
    <s v="J0341-DR-XXL"/>
    <s v="407-7961360-4509948"/>
    <x v="0"/>
    <x v="2"/>
    <n v="1"/>
    <x v="41"/>
    <n v="600100"/>
  </r>
  <r>
    <d v="2022-07-05T00:00:00"/>
    <s v="Shipped - Delivered to Buyer"/>
    <s v="J0341"/>
    <s v="J0341-DR-XXXL"/>
    <s v="406-6929913-6532326"/>
    <x v="0"/>
    <x v="1"/>
    <n v="1"/>
    <x v="41"/>
    <n v="560076"/>
  </r>
  <r>
    <d v="2022-07-05T00:00:00"/>
    <s v="Shipped - Delivered to Buyer"/>
    <s v="J0341"/>
    <s v="J0341-DR-M"/>
    <s v="404-2339367-4429145"/>
    <x v="0"/>
    <x v="0"/>
    <n v="1"/>
    <x v="41"/>
    <n v="603103"/>
  </r>
  <r>
    <d v="2022-07-05T00:00:00"/>
    <s v="Shipped - Returned to Seller"/>
    <s v="JNE3798"/>
    <s v="JNE3798-KR-A-XXXL"/>
    <s v="171-8855595-3106762"/>
    <x v="0"/>
    <x v="1"/>
    <n v="1"/>
    <x v="17"/>
    <n v="641044"/>
  </r>
  <r>
    <d v="2022-07-05T00:00:00"/>
    <s v="Shipped - Delivered to Buyer"/>
    <s v="J0210"/>
    <s v="J0210-DR-XXXL"/>
    <s v="407-2662155-4178711"/>
    <x v="2"/>
    <x v="1"/>
    <n v="1"/>
    <x v="54"/>
    <n v="263645"/>
  </r>
  <r>
    <d v="2022-07-05T00:00:00"/>
    <s v="Shipped - Delivered to Buyer"/>
    <s v="J0001"/>
    <s v="J0001-DR-XXXL"/>
    <s v="407-2662155-4178711"/>
    <x v="2"/>
    <x v="1"/>
    <n v="1"/>
    <x v="55"/>
    <n v="263645"/>
  </r>
  <r>
    <d v="2022-07-05T00:00:00"/>
    <s v="Shipped - Delivered to Buyer"/>
    <s v="JNE3800"/>
    <s v="JNE3800-KR-A-XS"/>
    <s v="408-1591006-4622710"/>
    <x v="0"/>
    <x v="6"/>
    <n v="1"/>
    <x v="17"/>
    <n v="670661"/>
  </r>
  <r>
    <d v="2022-07-05T00:00:00"/>
    <s v="Shipped - Delivered to Buyer"/>
    <s v="J0106"/>
    <s v="J0106-KR-L"/>
    <s v="408-7706369-0576338"/>
    <x v="0"/>
    <x v="4"/>
    <n v="1"/>
    <x v="28"/>
    <n v="625009"/>
  </r>
  <r>
    <d v="2022-07-05T00:00:00"/>
    <s v="Shipped - Delivered to Buyer"/>
    <s v="J0152"/>
    <s v="J0152-DR-S"/>
    <s v="405-7102046-4522700"/>
    <x v="0"/>
    <x v="3"/>
    <n v="1"/>
    <x v="56"/>
    <n v="262001"/>
  </r>
  <r>
    <d v="2022-09-05T00:00:00"/>
    <s v="Shipped - Delivered to Buyer"/>
    <s v="JNE3798"/>
    <s v="JNE3798-KR-XL"/>
    <s v="406-1705535-2593962"/>
    <x v="0"/>
    <x v="5"/>
    <n v="1"/>
    <x v="19"/>
    <n v="695013"/>
  </r>
  <r>
    <d v="2022-07-05T00:00:00"/>
    <s v="Shipped - Returned to Seller"/>
    <s v="JNE3798"/>
    <s v="JNE3798-KR-L"/>
    <s v="408-5450802-9105116"/>
    <x v="0"/>
    <x v="4"/>
    <n v="1"/>
    <x v="50"/>
    <n v="500013"/>
  </r>
  <r>
    <d v="2022-09-05T00:00:00"/>
    <s v="Shipped - Delivered to Buyer"/>
    <s v="JNE3800"/>
    <s v="JNE3800-KR-XL"/>
    <s v="405-8135797-6337149"/>
    <x v="0"/>
    <x v="5"/>
    <n v="1"/>
    <x v="19"/>
    <n v="414111"/>
  </r>
  <r>
    <d v="2022-07-05T00:00:00"/>
    <s v="Shipped - Delivered to Buyer"/>
    <s v="J0217"/>
    <s v="J0217-BL-XXL"/>
    <s v="171-4291240-6162732"/>
    <x v="1"/>
    <x v="2"/>
    <n v="1"/>
    <x v="20"/>
    <n v="400092"/>
  </r>
  <r>
    <d v="2022-07-05T00:00:00"/>
    <s v="Shipped - Delivered to Buyer"/>
    <s v="J0341"/>
    <s v="J0341-DR-M"/>
    <s v="408-7081850-4041101"/>
    <x v="0"/>
    <x v="0"/>
    <n v="1"/>
    <x v="41"/>
    <n v="506002"/>
  </r>
  <r>
    <d v="2022-07-05T00:00:00"/>
    <s v="Shipped - Delivered to Buyer"/>
    <s v="JNE3800"/>
    <s v="JNE3800-KR-S"/>
    <s v="407-5604080-9844342"/>
    <x v="0"/>
    <x v="3"/>
    <n v="1"/>
    <x v="50"/>
    <n v="180005"/>
  </r>
  <r>
    <d v="2022-09-05T00:00:00"/>
    <s v="Shipped - Delivered to Buyer"/>
    <s v="JNE3798"/>
    <s v="JNE3798-KR-XL"/>
    <s v="405-9761143-3296330"/>
    <x v="0"/>
    <x v="5"/>
    <n v="1"/>
    <x v="19"/>
    <n v="575015"/>
  </r>
  <r>
    <d v="2022-07-05T00:00:00"/>
    <s v="Shipped - Delivered to Buyer"/>
    <s v="JNE3800"/>
    <s v="JNE3800-KR-XS"/>
    <s v="403-2798924-0940329"/>
    <x v="0"/>
    <x v="6"/>
    <n v="1"/>
    <x v="50"/>
    <n v="629193"/>
  </r>
  <r>
    <d v="2022-07-05T00:00:00"/>
    <s v="Shipped - Delivered to Buyer"/>
    <s v="JNE3800"/>
    <s v="JNE3800-KR-L"/>
    <s v="408-3874340-6698765"/>
    <x v="0"/>
    <x v="4"/>
    <n v="1"/>
    <x v="50"/>
    <n v="560078"/>
  </r>
  <r>
    <d v="2022-07-05T00:00:00"/>
    <s v="Shipped - Delivered to Buyer"/>
    <s v="JNE3710"/>
    <s v="JNE3710-DR-S"/>
    <s v="404-5592185-1487551"/>
    <x v="0"/>
    <x v="3"/>
    <n v="1"/>
    <x v="18"/>
    <n v="781006"/>
  </r>
  <r>
    <d v="2022-07-05T00:00:00"/>
    <s v="Shipped - Delivered to Buyer"/>
    <s v="J0106"/>
    <s v="J0106-KR-XXL"/>
    <s v="403-2867376-8678747"/>
    <x v="0"/>
    <x v="2"/>
    <n v="1"/>
    <x v="32"/>
    <n v="500035"/>
  </r>
  <r>
    <d v="2022-09-05T00:00:00"/>
    <s v="Shipped - Delivered to Buyer"/>
    <s v="JNE3798"/>
    <s v="JNE3798-KR-XL"/>
    <s v="403-4778495-4034745"/>
    <x v="0"/>
    <x v="5"/>
    <n v="1"/>
    <x v="19"/>
    <n v="560048"/>
  </r>
  <r>
    <d v="2022-07-05T00:00:00"/>
    <s v="Shipped - Delivered to Buyer"/>
    <s v="J0001"/>
    <s v="J0001-DR-XXXL"/>
    <s v="407-4779472-5153167"/>
    <x v="2"/>
    <x v="1"/>
    <n v="1"/>
    <x v="55"/>
    <n v="400101"/>
  </r>
  <r>
    <d v="2022-07-05T00:00:00"/>
    <s v="Shipped - Delivered to Buyer"/>
    <s v="J0295"/>
    <s v="J0295-DR-XXXL"/>
    <s v="402-3032521-2181161"/>
    <x v="0"/>
    <x v="1"/>
    <n v="1"/>
    <x v="0"/>
    <n v="411044"/>
  </r>
  <r>
    <d v="2022-07-05T00:00:00"/>
    <s v="Shipped - Delivered to Buyer"/>
    <s v="JNE3706"/>
    <s v="JNE3706-DR-L"/>
    <s v="404-3658949-7077150"/>
    <x v="0"/>
    <x v="4"/>
    <n v="1"/>
    <x v="11"/>
    <n v="414202"/>
  </r>
  <r>
    <d v="2022-07-05T00:00:00"/>
    <s v="Shipped - Delivered to Buyer"/>
    <s v="J0339"/>
    <s v="J0339-DR-XXL"/>
    <s v="405-7618537-0339527"/>
    <x v="0"/>
    <x v="2"/>
    <n v="1"/>
    <x v="47"/>
    <n v="143001"/>
  </r>
  <r>
    <d v="2022-07-05T00:00:00"/>
    <s v="Shipped - Delivered to Buyer"/>
    <s v="J0005"/>
    <s v="J0005-DR-L"/>
    <s v="171-0426440-1485161"/>
    <x v="0"/>
    <x v="4"/>
    <n v="1"/>
    <x v="6"/>
    <n v="562106"/>
  </r>
  <r>
    <d v="2022-07-05T00:00:00"/>
    <s v="Shipped - Delivered to Buyer"/>
    <s v="JNE3800"/>
    <s v="JNE3800-KR-S"/>
    <s v="407-8154708-0421934"/>
    <x v="0"/>
    <x v="3"/>
    <n v="1"/>
    <x v="50"/>
    <n v="400081"/>
  </r>
  <r>
    <d v="2022-07-05T00:00:00"/>
    <s v="Shipped - Delivered to Buyer"/>
    <s v="JNE3800"/>
    <s v="JNE3800-KR-A-XXL"/>
    <s v="407-6707918-8845941"/>
    <x v="0"/>
    <x v="2"/>
    <n v="1"/>
    <x v="17"/>
    <n v="641016"/>
  </r>
  <r>
    <d v="2022-07-05T00:00:00"/>
    <s v="Shipped - Delivered to Buyer"/>
    <s v="J0153"/>
    <s v="J0153-DR-XXL"/>
    <s v="402-7318059-7916300"/>
    <x v="0"/>
    <x v="2"/>
    <n v="1"/>
    <x v="51"/>
    <n v="411014"/>
  </r>
  <r>
    <d v="2022-06-05T00:00:00"/>
    <s v="Shipped - Delivered to Buyer"/>
    <s v="J0005"/>
    <s v="J0005-DR-S"/>
    <s v="403-7449151-0288326"/>
    <x v="0"/>
    <x v="3"/>
    <n v="1"/>
    <x v="6"/>
    <n v="575015"/>
  </r>
  <r>
    <d v="2022-06-05T00:00:00"/>
    <s v="Shipped - Delivered to Buyer"/>
    <s v="JNE3800"/>
    <s v="JNE3800-KR-XXL"/>
    <s v="171-7509259-5648310"/>
    <x v="0"/>
    <x v="2"/>
    <n v="1"/>
    <x v="50"/>
    <n v="500075"/>
  </r>
  <r>
    <d v="2022-06-05T00:00:00"/>
    <s v="Shipped - Delivered to Buyer"/>
    <s v="J0243"/>
    <s v="J0243-DR-XXL"/>
    <s v="407-4164423-1997924"/>
    <x v="2"/>
    <x v="2"/>
    <n v="1"/>
    <x v="32"/>
    <n v="580020"/>
  </r>
  <r>
    <d v="2022-06-05T00:00:00"/>
    <s v="Shipped - Delivered to Buyer"/>
    <s v="JNE3798"/>
    <s v="JNE3798-KR-L"/>
    <s v="402-3783712-3792355"/>
    <x v="0"/>
    <x v="4"/>
    <n v="1"/>
    <x v="50"/>
    <n v="680697"/>
  </r>
  <r>
    <d v="2022-06-05T00:00:00"/>
    <s v="Shipped - Delivered to Buyer"/>
    <s v="J0295"/>
    <s v="J0295-DR-XXL"/>
    <s v="408-2707810-2788328"/>
    <x v="0"/>
    <x v="2"/>
    <n v="1"/>
    <x v="0"/>
    <n v="400005"/>
  </r>
  <r>
    <d v="2022-06-05T00:00:00"/>
    <s v="Shipped - Delivered to Buyer"/>
    <s v="JNE3800"/>
    <s v="JNE3800-KR-L"/>
    <s v="403-4286035-4903509"/>
    <x v="0"/>
    <x v="4"/>
    <n v="1"/>
    <x v="50"/>
    <n v="600094"/>
  </r>
  <r>
    <d v="2022-06-05T00:00:00"/>
    <s v="Shipped - Delivered to Buyer"/>
    <s v="JNE3800"/>
    <s v="JNE3800-KR-XXXL"/>
    <s v="408-0507410-7304358"/>
    <x v="0"/>
    <x v="1"/>
    <n v="1"/>
    <x v="50"/>
    <n v="600099"/>
  </r>
  <r>
    <d v="2022-06-05T00:00:00"/>
    <s v="Shipped - Delivered to Buyer"/>
    <s v="J0005"/>
    <s v="J0005-DR-L"/>
    <s v="404-1321567-9073925"/>
    <x v="0"/>
    <x v="4"/>
    <n v="1"/>
    <x v="6"/>
    <n v="425001"/>
  </r>
  <r>
    <d v="2022-06-05T00:00:00"/>
    <s v="Shipped - Delivered to Buyer"/>
    <s v="JNE3800"/>
    <s v="JNE3800-KR-M"/>
    <s v="406-0505814-3967515"/>
    <x v="0"/>
    <x v="0"/>
    <n v="1"/>
    <x v="17"/>
    <n v="751021"/>
  </r>
  <r>
    <d v="2022-09-05T00:00:00"/>
    <s v="Shipped - Delivered to Buyer"/>
    <s v="JNE3798"/>
    <s v="JNE3798-KR-XL"/>
    <s v="408-3499400-1803535"/>
    <x v="0"/>
    <x v="5"/>
    <n v="1"/>
    <x v="19"/>
    <n v="400017"/>
  </r>
  <r>
    <d v="2022-06-05T00:00:00"/>
    <s v="Shipped - Delivered to Buyer"/>
    <s v="JNE3870"/>
    <s v="JNE3870-DR-M"/>
    <s v="171-1524237-5105940"/>
    <x v="0"/>
    <x v="0"/>
    <n v="1"/>
    <x v="57"/>
    <n v="680004"/>
  </r>
  <r>
    <d v="2022-06-05T00:00:00"/>
    <s v="Shipped - Delivered to Buyer"/>
    <s v="BL104"/>
    <s v="BL104-L"/>
    <s v="402-0428176-8979563"/>
    <x v="1"/>
    <x v="4"/>
    <n v="1"/>
    <x v="58"/>
    <n v="500079"/>
  </r>
  <r>
    <d v="2022-06-05T00:00:00"/>
    <s v="Shipped - Delivered to Buyer"/>
    <s v="J0335"/>
    <s v="J0335-DR-M"/>
    <s v="408-7271709-9757939"/>
    <x v="0"/>
    <x v="0"/>
    <n v="1"/>
    <x v="59"/>
    <n v="176061"/>
  </r>
  <r>
    <d v="2022-06-05T00:00:00"/>
    <s v="Shipped - Delivered to Buyer"/>
    <s v="J0339"/>
    <s v="J0339-DR-L"/>
    <s v="408-9048875-5501141"/>
    <x v="0"/>
    <x v="4"/>
    <n v="1"/>
    <x v="48"/>
    <n v="676306"/>
  </r>
  <r>
    <d v="2022-06-05T00:00:00"/>
    <s v="Shipped - Returned to Seller"/>
    <s v="J0339"/>
    <s v="J0339-DR-XXL"/>
    <s v="402-3230158-8057957"/>
    <x v="0"/>
    <x v="2"/>
    <n v="1"/>
    <x v="48"/>
    <n v="781019"/>
  </r>
  <r>
    <d v="2022-06-05T00:00:00"/>
    <s v="Shipped - Delivered to Buyer"/>
    <s v="JNE3798"/>
    <s v="JNE3798-KR-M"/>
    <s v="403-8321517-3531545"/>
    <x v="0"/>
    <x v="0"/>
    <n v="1"/>
    <x v="17"/>
    <n v="560049"/>
  </r>
  <r>
    <d v="2022-06-05T00:00:00"/>
    <s v="Shipped - Delivered to Buyer"/>
    <s v="JNE3798"/>
    <s v="JNE3798-KR-M"/>
    <s v="407-0169979-8135503"/>
    <x v="0"/>
    <x v="0"/>
    <n v="1"/>
    <x v="17"/>
    <n v="208001"/>
  </r>
  <r>
    <d v="2022-06-05T00:00:00"/>
    <s v="Shipped - Delivered to Buyer"/>
    <s v="J0339"/>
    <s v="J0339-DR-XXL"/>
    <s v="403-3582606-4616355"/>
    <x v="0"/>
    <x v="2"/>
    <n v="1"/>
    <x v="48"/>
    <n v="600062"/>
  </r>
  <r>
    <d v="2022-06-05T00:00:00"/>
    <s v="Shipped - Delivered to Buyer"/>
    <s v="JNE3800"/>
    <s v="JNE3800-KR-XXL"/>
    <s v="406-4081609-0600339"/>
    <x v="0"/>
    <x v="2"/>
    <n v="1"/>
    <x v="17"/>
    <n v="560036"/>
  </r>
  <r>
    <d v="2022-06-05T00:00:00"/>
    <s v="Shipped - Delivered to Buyer"/>
    <s v="JNE3800"/>
    <s v="JNE3800-KR-XXXL"/>
    <s v="405-4703761-9065123"/>
    <x v="0"/>
    <x v="1"/>
    <n v="1"/>
    <x v="17"/>
    <n v="421306"/>
  </r>
  <r>
    <d v="2022-06-05T00:00:00"/>
    <s v="Shipped - Delivered to Buyer"/>
    <s v="J0295"/>
    <s v="J0295-DR-S"/>
    <s v="403-9757968-6459532"/>
    <x v="0"/>
    <x v="3"/>
    <n v="1"/>
    <x v="0"/>
    <n v="208014"/>
  </r>
  <r>
    <d v="2022-06-05T00:00:00"/>
    <s v="Shipped - Delivered to Buyer"/>
    <s v="J0341"/>
    <s v="J0341-DR-XXL"/>
    <s v="405-8880312-2865120"/>
    <x v="0"/>
    <x v="2"/>
    <n v="1"/>
    <x v="41"/>
    <n v="400018"/>
  </r>
  <r>
    <d v="2022-09-05T00:00:00"/>
    <s v="Shipped - Delivered to Buyer"/>
    <s v="JNE3800"/>
    <s v="JNE3800-KR-XL"/>
    <s v="403-6759504-1164325"/>
    <x v="0"/>
    <x v="5"/>
    <n v="1"/>
    <x v="19"/>
    <n v="627011"/>
  </r>
  <r>
    <d v="2022-06-05T00:00:00"/>
    <s v="Shipped - Delivered to Buyer"/>
    <s v="J0341"/>
    <s v="J0341-DR-M"/>
    <s v="407-3460656-8845110"/>
    <x v="0"/>
    <x v="0"/>
    <n v="1"/>
    <x v="44"/>
    <n v="673008"/>
  </r>
  <r>
    <d v="2022-09-05T00:00:00"/>
    <s v="Shipped - Delivered to Buyer"/>
    <s v="JNE3800"/>
    <s v="JNE3800-KR-A-XL"/>
    <s v="406-8109401-202282746"/>
    <x v="0"/>
    <x v="5"/>
    <n v="1"/>
    <x v="19"/>
    <n v="500008"/>
  </r>
  <r>
    <d v="2022-06-05T00:00:00"/>
    <s v="Shipped - Delivered to Buyer"/>
    <s v="JNE3800"/>
    <s v="JNE3800-KR-S"/>
    <s v="406-202263214-2487567"/>
    <x v="0"/>
    <x v="3"/>
    <n v="1"/>
    <x v="17"/>
    <n v="678731"/>
  </r>
  <r>
    <d v="2022-06-05T00:00:00"/>
    <s v="Shipped - Delivered to Buyer"/>
    <s v="JNE3800"/>
    <s v="JNE3800-KR-A-XXXL"/>
    <s v="406-2011656-2352344"/>
    <x v="0"/>
    <x v="1"/>
    <n v="1"/>
    <x v="17"/>
    <n v="400018"/>
  </r>
  <r>
    <d v="2022-06-05T00:00:00"/>
    <s v="Shipped - Delivered to Buyer"/>
    <s v="JNE3800"/>
    <s v="JNE3800-KR-A-L"/>
    <s v="407-8667148-9747530"/>
    <x v="0"/>
    <x v="4"/>
    <n v="1"/>
    <x v="17"/>
    <n v="695009"/>
  </r>
  <r>
    <d v="2022-06-05T00:00:00"/>
    <s v="Shipped - Delivered to Buyer"/>
    <s v="J0415"/>
    <s v="J0415-DR-L"/>
    <s v="171-7640718-7261102"/>
    <x v="0"/>
    <x v="4"/>
    <n v="1"/>
    <x v="60"/>
    <n v="700040"/>
  </r>
  <r>
    <d v="2022-06-05T00:00:00"/>
    <s v="Shipped - Delivered to Buyer"/>
    <s v="J0339"/>
    <s v="J0339-DR-XXL"/>
    <s v="408-7235858-3692346"/>
    <x v="0"/>
    <x v="2"/>
    <n v="1"/>
    <x v="48"/>
    <n v="122018"/>
  </r>
  <r>
    <d v="2022-06-05T00:00:00"/>
    <s v="Shipped - Delivered to Buyer"/>
    <s v="J0332"/>
    <s v="J0332-DR-XXXL"/>
    <s v="407-6176843-6129932"/>
    <x v="0"/>
    <x v="1"/>
    <n v="1"/>
    <x v="49"/>
    <n v="530002"/>
  </r>
  <r>
    <d v="2022-06-05T00:00:00"/>
    <s v="Shipped - Delivered to Buyer"/>
    <s v="J0295"/>
    <s v="J0295-DR-XXL"/>
    <s v="407-2425534-0941920"/>
    <x v="0"/>
    <x v="2"/>
    <n v="1"/>
    <x v="0"/>
    <n v="193201"/>
  </r>
  <r>
    <d v="2022-06-05T00:00:00"/>
    <s v="Shipped - Delivered to Buyer"/>
    <s v="JNE3800"/>
    <s v="JNE3800-KR-M"/>
    <s v="406-5449660-1878700"/>
    <x v="0"/>
    <x v="0"/>
    <n v="1"/>
    <x v="17"/>
    <n v="474011"/>
  </r>
  <r>
    <d v="2022-05-05T00:00:00"/>
    <s v="Shipped - Delivered to Buyer"/>
    <s v="JNE3798"/>
    <s v="JNE3798-KR-A-XL"/>
    <s v="403-7329411-8837906"/>
    <x v="0"/>
    <x v="5"/>
    <n v="1"/>
    <x v="19"/>
    <n v="364002"/>
  </r>
  <r>
    <d v="2022-06-05T00:00:00"/>
    <s v="Shipped - Delivered to Buyer"/>
    <s v="J0341"/>
    <s v="J0341-DR-L"/>
    <s v="405-9052158-8179545"/>
    <x v="0"/>
    <x v="4"/>
    <n v="1"/>
    <x v="44"/>
    <n v="600100"/>
  </r>
  <r>
    <d v="2022-06-05T00:00:00"/>
    <s v="Shipped - Delivered to Buyer"/>
    <s v="J0332"/>
    <s v="J0332-DR-XXXL"/>
    <s v="406-9710279-3811512"/>
    <x v="0"/>
    <x v="1"/>
    <n v="1"/>
    <x v="49"/>
    <n v="110016"/>
  </r>
  <r>
    <d v="2022-05-05T00:00:00"/>
    <s v="Shipped - Delivered to Buyer"/>
    <s v="JNE3800"/>
    <s v="JNE3800-KR-XXXL"/>
    <s v="406-9697490-9593154"/>
    <x v="0"/>
    <x v="1"/>
    <n v="1"/>
    <x v="17"/>
    <n v="560084"/>
  </r>
  <r>
    <d v="2022-02-05T00:00:00"/>
    <s v="Shipped - Delivered to Buyer"/>
    <s v="JNE3800"/>
    <s v="JNE3800-KR-A-XL"/>
    <s v="405-3610680-8843549"/>
    <x v="0"/>
    <x v="5"/>
    <n v="1"/>
    <x v="19"/>
    <n v="500014"/>
  </r>
  <r>
    <d v="2022-05-04T00:00:00"/>
    <s v="Shipped - Delivered to Buyer"/>
    <s v="JNE3798"/>
    <s v="JNE3798-KR-XL"/>
    <s v="408-5201940-3506731"/>
    <x v="0"/>
    <x v="5"/>
    <n v="1"/>
    <x v="33"/>
    <n v="400014"/>
  </r>
  <r>
    <d v="2022-05-05T00:00:00"/>
    <s v="Shipped - Delivered to Buyer"/>
    <s v="JNE3798"/>
    <s v="JNE3798-KR-A-M"/>
    <s v="403-1259791-1911564"/>
    <x v="0"/>
    <x v="0"/>
    <n v="1"/>
    <x v="19"/>
    <n v="505122"/>
  </r>
  <r>
    <d v="2022-05-05T00:00:00"/>
    <s v="Shipped - Delivered to Buyer"/>
    <s v="J0341"/>
    <s v="J0341-DR-L"/>
    <s v="406-2167592-2727502"/>
    <x v="0"/>
    <x v="4"/>
    <n v="1"/>
    <x v="44"/>
    <n v="201017"/>
  </r>
  <r>
    <d v="2022-04-04T00:00:00"/>
    <s v="Shipped - Delivered to Buyer"/>
    <s v="JNE3800"/>
    <s v="JNE3800-KR-XL"/>
    <s v="408-6143308-5731540"/>
    <x v="0"/>
    <x v="5"/>
    <n v="1"/>
    <x v="33"/>
    <n v="570008"/>
  </r>
  <r>
    <d v="2022-05-05T00:00:00"/>
    <s v="Shipped - Delivered to Buyer"/>
    <s v="JNE3800"/>
    <s v="JNE3800-KR-S"/>
    <s v="405-6894696-3720349"/>
    <x v="0"/>
    <x v="3"/>
    <n v="1"/>
    <x v="17"/>
    <n v="751001"/>
  </r>
  <r>
    <d v="2022-05-05T00:00:00"/>
    <s v="Shipped - Delivered to Buyer"/>
    <s v="JNE3800"/>
    <s v="JNE3800-KR-XXL"/>
    <s v="406-7693081-9295538"/>
    <x v="0"/>
    <x v="2"/>
    <n v="1"/>
    <x v="17"/>
    <n v="600041"/>
  </r>
  <r>
    <d v="2022-05-05T00:00:00"/>
    <s v="Shipped - Delivered to Buyer"/>
    <s v="JNE3798"/>
    <s v="JNE3798-KR-XXL"/>
    <s v="403-1251689-7813124"/>
    <x v="0"/>
    <x v="2"/>
    <n v="1"/>
    <x v="17"/>
    <n v="364002"/>
  </r>
  <r>
    <d v="2022-04-04T00:00:00"/>
    <s v="Shipped - Delivered to Buyer"/>
    <s v="JNE3798"/>
    <s v="JNE3798-KR-XL"/>
    <s v="406-8490800-0825948"/>
    <x v="0"/>
    <x v="5"/>
    <n v="1"/>
    <x v="33"/>
    <n v="400607"/>
  </r>
  <r>
    <d v="2022-05-05T00:00:00"/>
    <s v="Shipped - Delivered to Buyer"/>
    <s v="J0341"/>
    <s v="J0341-DR-XXL"/>
    <s v="408-7920748-3483510"/>
    <x v="0"/>
    <x v="2"/>
    <n v="1"/>
    <x v="3"/>
    <n v="412308"/>
  </r>
  <r>
    <d v="2022-03-04T00:00:00"/>
    <s v="Shipped - Delivered to Buyer"/>
    <s v="JNE3798"/>
    <s v="JNE3798-KR-XL"/>
    <s v="407-9355806-9901114"/>
    <x v="0"/>
    <x v="5"/>
    <n v="1"/>
    <x v="33"/>
    <n v="700020"/>
  </r>
  <r>
    <d v="2022-05-05T00:00:00"/>
    <s v="Shipped - Delivered to Buyer"/>
    <s v="J0339"/>
    <s v="J0339-DR-XS"/>
    <s v="405-1451435-4999508"/>
    <x v="0"/>
    <x v="6"/>
    <n v="1"/>
    <x v="48"/>
    <n v="211008"/>
  </r>
  <r>
    <d v="2022-05-05T00:00:00"/>
    <s v="Shipped - Delivered to Buyer"/>
    <s v="JNE3800"/>
    <s v="JNE3800-KR-M"/>
    <s v="404-5745139-0286721"/>
    <x v="0"/>
    <x v="0"/>
    <n v="1"/>
    <x v="17"/>
    <n v="752055"/>
  </r>
  <r>
    <d v="2022-03-04T00:00:00"/>
    <s v="Shipped - Delivered to Buyer"/>
    <s v="JNE3798"/>
    <s v="JNE3798-KR-XL"/>
    <s v="171-2499405-8666743"/>
    <x v="0"/>
    <x v="5"/>
    <n v="1"/>
    <x v="33"/>
    <n v="607001"/>
  </r>
  <r>
    <d v="2022-05-05T00:00:00"/>
    <s v="Shipped - Delivered to Buyer"/>
    <s v="JNE3800"/>
    <s v="JNE3800-KR-XXXL"/>
    <s v="402-7197421-0039535"/>
    <x v="0"/>
    <x v="1"/>
    <n v="1"/>
    <x v="17"/>
    <n v="734301"/>
  </r>
  <r>
    <d v="2022-03-04T00:00:00"/>
    <s v="Shipped - Returned to Seller"/>
    <s v="JNE3798"/>
    <s v="JNE3798-KR-XL"/>
    <s v="402-0665963-4250713"/>
    <x v="0"/>
    <x v="5"/>
    <n v="1"/>
    <x v="33"/>
    <n v="751006"/>
  </r>
  <r>
    <d v="2022-05-05T00:00:00"/>
    <s v="Shipped - Delivered to Buyer"/>
    <s v="JNE3710"/>
    <s v="JNE3710-DR-XXXL"/>
    <s v="404-9169468-3204359"/>
    <x v="0"/>
    <x v="1"/>
    <n v="1"/>
    <x v="18"/>
    <n v="410210"/>
  </r>
  <r>
    <d v="2022-05-05T00:00:00"/>
    <s v="Shipped - Delivered to Buyer"/>
    <s v="J0415"/>
    <s v="J0415-DR-M"/>
    <s v="407-5677122-5342735"/>
    <x v="0"/>
    <x v="0"/>
    <n v="1"/>
    <x v="6"/>
    <n v="192124"/>
  </r>
  <r>
    <d v="2022-05-05T00:00:00"/>
    <s v="Shipped - Delivered to Buyer"/>
    <s v="J0295"/>
    <s v="J0295-DR-S"/>
    <s v="404-1398890-0933960"/>
    <x v="0"/>
    <x v="3"/>
    <n v="1"/>
    <x v="0"/>
    <n v="382481"/>
  </r>
  <r>
    <d v="2022-03-04T00:00:00"/>
    <s v="Shipped - Delivered to Buyer"/>
    <s v="JNE3798"/>
    <s v="JNE3798-KR-XL"/>
    <s v="404-8036507-5448317"/>
    <x v="0"/>
    <x v="5"/>
    <n v="1"/>
    <x v="33"/>
    <n v="560049"/>
  </r>
  <r>
    <d v="2022-02-04T00:00:00"/>
    <s v="Shipped - Delivered to Buyer"/>
    <s v="JNE3798"/>
    <s v="JNE3798-KR-XL"/>
    <s v="405-9968478-9600365"/>
    <x v="0"/>
    <x v="5"/>
    <n v="1"/>
    <x v="33"/>
    <n v="145001"/>
  </r>
  <r>
    <d v="2022-05-05T00:00:00"/>
    <s v="Shipped - Delivered to Buyer"/>
    <s v="JNE3706"/>
    <s v="JNE3706-DR-L"/>
    <s v="403-5686190-2187540"/>
    <x v="0"/>
    <x v="4"/>
    <n v="1"/>
    <x v="11"/>
    <n v="784001"/>
  </r>
  <r>
    <d v="2022-01-04T00:00:00"/>
    <s v="Shipped - Delivered to Buyer"/>
    <s v="JNE3800"/>
    <s v="JNE3800-KR-XL"/>
    <s v="407-6743121-8805119"/>
    <x v="0"/>
    <x v="5"/>
    <n v="1"/>
    <x v="33"/>
    <n v="695013"/>
  </r>
  <r>
    <d v="2022-05-05T00:00:00"/>
    <s v="Shipped - Delivered to Buyer"/>
    <s v="J0295"/>
    <s v="J0295-DR-XXXL"/>
    <s v="406-4132646-8942724"/>
    <x v="0"/>
    <x v="1"/>
    <n v="1"/>
    <x v="0"/>
    <n v="400066"/>
  </r>
  <r>
    <d v="2022-05-05T00:00:00"/>
    <s v="Shipped - Delivered to Buyer"/>
    <s v="J0212"/>
    <s v="J0212-DR-XXXL"/>
    <s v="402-9399820-8384301"/>
    <x v="2"/>
    <x v="1"/>
    <n v="1"/>
    <x v="14"/>
    <n v="500019"/>
  </r>
  <r>
    <d v="2022-01-04T00:00:00"/>
    <s v="Shipped - Delivered to Buyer"/>
    <s v="JNE3800"/>
    <s v="JNE3800-KR-XL"/>
    <s v="408-8082273-6361911"/>
    <x v="0"/>
    <x v="5"/>
    <n v="1"/>
    <x v="33"/>
    <n v="560102"/>
  </r>
  <r>
    <d v="2022-05-05T00:00:00"/>
    <s v="Shipped - Delivered to Buyer"/>
    <s v="J0216"/>
    <s v="J0216-BL-S"/>
    <s v="406-4276112-6633901"/>
    <x v="1"/>
    <x v="3"/>
    <n v="1"/>
    <x v="20"/>
    <n v="500085"/>
  </r>
  <r>
    <d v="2022-12-04T00:00:00"/>
    <s v="Shipped - Delivered to Buyer"/>
    <s v="J0341"/>
    <s v="J0341-DR-XL"/>
    <s v="405-2722190-1193960"/>
    <x v="0"/>
    <x v="5"/>
    <n v="1"/>
    <x v="5"/>
    <n v="360007"/>
  </r>
  <r>
    <d v="2022-12-04T00:00:00"/>
    <s v="Shipped - Returned to Seller"/>
    <s v="J0341"/>
    <s v="J0341-DR-XL"/>
    <s v="405-6130966-3411567"/>
    <x v="0"/>
    <x v="5"/>
    <n v="1"/>
    <x v="5"/>
    <n v="403001"/>
  </r>
  <r>
    <d v="2022-05-05T00:00:00"/>
    <s v="Shipped - Delivered to Buyer"/>
    <s v="JNE3870"/>
    <s v="JNE3870-DR-XXXL"/>
    <s v="406-4301216-9245109"/>
    <x v="0"/>
    <x v="1"/>
    <n v="1"/>
    <x v="61"/>
    <n v="600097"/>
  </r>
  <r>
    <d v="2022-05-05T00:00:00"/>
    <s v="Shipped - Delivered to Buyer"/>
    <s v="J0341"/>
    <s v="J0341-DR-XXL"/>
    <s v="407-1681901-9953906"/>
    <x v="0"/>
    <x v="2"/>
    <n v="1"/>
    <x v="14"/>
    <n v="400083"/>
  </r>
  <r>
    <d v="2022-05-05T00:00:00"/>
    <s v="Shipped - Delivered to Buyer"/>
    <s v="J0339"/>
    <s v="J0339-DR-XXL"/>
    <s v="403-3706764-9237908"/>
    <x v="0"/>
    <x v="2"/>
    <n v="1"/>
    <x v="62"/>
    <n v="110087"/>
  </r>
  <r>
    <d v="2022-05-05T00:00:00"/>
    <s v="Shipped - Delivered to Buyer"/>
    <s v="JNE3800"/>
    <s v="JNE3800-KR-S"/>
    <s v="408-8299284-6646716"/>
    <x v="0"/>
    <x v="3"/>
    <n v="1"/>
    <x v="63"/>
    <n v="500092"/>
  </r>
  <r>
    <d v="2022-05-05T00:00:00"/>
    <s v="Shipped - Delivered to Buyer"/>
    <s v="J0413"/>
    <s v="J0413-DR-XXXL"/>
    <s v="402-0889950-8165137"/>
    <x v="0"/>
    <x v="1"/>
    <n v="1"/>
    <x v="3"/>
    <n v="380052"/>
  </r>
  <r>
    <d v="2022-05-05T00:00:00"/>
    <s v="Shipped - Delivered to Buyer"/>
    <s v="J0341"/>
    <s v="J0341-DR-L"/>
    <s v="402-5428316-9200315"/>
    <x v="0"/>
    <x v="4"/>
    <n v="1"/>
    <x v="62"/>
    <n v="638402"/>
  </r>
  <r>
    <d v="2022-12-04T00:00:00"/>
    <s v="Shipped - Delivered to Buyer"/>
    <s v="J0339"/>
    <s v="J0339-DR-XL"/>
    <s v="408-0290999-5302701"/>
    <x v="0"/>
    <x v="5"/>
    <n v="1"/>
    <x v="5"/>
    <n v="641022"/>
  </r>
  <r>
    <d v="2022-05-05T00:00:00"/>
    <s v="Shipped - Delivered to Buyer"/>
    <s v="J0341"/>
    <s v="J0341-DR-L"/>
    <s v="406-8349146-7463558"/>
    <x v="0"/>
    <x v="4"/>
    <n v="1"/>
    <x v="62"/>
    <n v="673001"/>
  </r>
  <r>
    <d v="2022-05-05T00:00:00"/>
    <s v="Shipped - Returned to Seller"/>
    <s v="JNE3625"/>
    <s v="JNE3625-DR-M"/>
    <s v="406-202291402-5026717"/>
    <x v="0"/>
    <x v="0"/>
    <n v="1"/>
    <x v="64"/>
    <n v="231216"/>
  </r>
  <r>
    <d v="2022-05-05T00:00:00"/>
    <s v="Shipped - Delivered to Buyer"/>
    <s v="JNE3798"/>
    <s v="JNE3798-KR-M"/>
    <s v="404-3668130-6131535"/>
    <x v="0"/>
    <x v="0"/>
    <n v="1"/>
    <x v="63"/>
    <n v="500025"/>
  </r>
  <r>
    <d v="2022-05-05T00:00:00"/>
    <s v="Shipped - Delivered to Buyer"/>
    <s v="J0335"/>
    <s v="J0335-DR-XXL"/>
    <s v="405-4599148-3961106"/>
    <x v="0"/>
    <x v="2"/>
    <n v="1"/>
    <x v="10"/>
    <n v="500059"/>
  </r>
  <r>
    <d v="2022-11-04T00:00:00"/>
    <s v="Shipped - Delivered to Buyer"/>
    <s v="J0339"/>
    <s v="J0339-DR-XL"/>
    <s v="405-6827896-1784369"/>
    <x v="0"/>
    <x v="5"/>
    <n v="1"/>
    <x v="5"/>
    <n v="560035"/>
  </r>
  <r>
    <d v="2022-11-04T00:00:00"/>
    <s v="Shipped - Returned to Seller"/>
    <s v="J0339"/>
    <s v="J0339-DR-XL"/>
    <s v="404-6968357-9473147"/>
    <x v="0"/>
    <x v="5"/>
    <n v="1"/>
    <x v="5"/>
    <n v="140603"/>
  </r>
  <r>
    <d v="2022-11-04T00:00:00"/>
    <s v="Shipped - Delivered to Buyer"/>
    <s v="J0339"/>
    <s v="J0339-DR-XL"/>
    <s v="171-6525563-8877103"/>
    <x v="0"/>
    <x v="5"/>
    <n v="1"/>
    <x v="5"/>
    <n v="600040"/>
  </r>
  <r>
    <d v="2022-10-04T00:00:00"/>
    <s v="Shipped - Delivered to Buyer"/>
    <s v="J0341"/>
    <s v="J0341-DR-XL"/>
    <s v="407-5012676-9089946"/>
    <x v="0"/>
    <x v="5"/>
    <n v="1"/>
    <x v="5"/>
    <n v="700051"/>
  </r>
  <r>
    <d v="2022-04-05T00:00:00"/>
    <s v="Shipped - Delivered to Buyer"/>
    <s v="J0335"/>
    <s v="J0335-DR-XXXL"/>
    <s v="404-4519896-7628350"/>
    <x v="0"/>
    <x v="1"/>
    <n v="1"/>
    <x v="10"/>
    <n v="570017"/>
  </r>
  <r>
    <d v="2022-05-05T00:00:00"/>
    <s v="Shipped - Delivered to Buyer"/>
    <s v="J0341"/>
    <s v="J0341-DR-XL"/>
    <s v="404-8470738-3538765"/>
    <x v="0"/>
    <x v="5"/>
    <n v="1"/>
    <x v="62"/>
    <n v="500070"/>
  </r>
  <r>
    <d v="2022-05-05T00:00:00"/>
    <s v="Shipped - Delivered to Buyer"/>
    <s v="J0341"/>
    <s v="J0341-DR-XL"/>
    <s v="406-1766988-1024335"/>
    <x v="0"/>
    <x v="5"/>
    <n v="1"/>
    <x v="62"/>
    <n v="560102"/>
  </r>
  <r>
    <d v="2022-05-05T00:00:00"/>
    <s v="Shipped - Delivered to Buyer"/>
    <s v="J0341"/>
    <s v="J0341-DR-XL"/>
    <s v="408-1539870-8998712"/>
    <x v="0"/>
    <x v="5"/>
    <n v="1"/>
    <x v="62"/>
    <n v="410206"/>
  </r>
  <r>
    <d v="2022-05-05T00:00:00"/>
    <s v="Shipped - Returned to Seller"/>
    <s v="J0341"/>
    <s v="J0341-DR-XL"/>
    <s v="406-0395870-3519506"/>
    <x v="0"/>
    <x v="5"/>
    <n v="1"/>
    <x v="62"/>
    <n v="691304"/>
  </r>
  <r>
    <d v="2022-05-05T00:00:00"/>
    <s v="Shipped - Delivered to Buyer"/>
    <s v="J0341"/>
    <s v="J0341-DR-XL"/>
    <s v="407-2314973-8866747"/>
    <x v="0"/>
    <x v="5"/>
    <n v="1"/>
    <x v="62"/>
    <n v="560043"/>
  </r>
  <r>
    <d v="2022-04-05T00:00:00"/>
    <s v="Shipped - Delivered to Buyer"/>
    <s v="J0341"/>
    <s v="J0341-DR-XXL"/>
    <s v="403-4561232-5834708"/>
    <x v="0"/>
    <x v="2"/>
    <n v="1"/>
    <x v="14"/>
    <n v="395008"/>
  </r>
  <r>
    <d v="2022-04-05T00:00:00"/>
    <s v="Shipped - Returned to Seller"/>
    <s v="J0341"/>
    <s v="J0341-DR-XL"/>
    <s v="402-5759788-8402731"/>
    <x v="0"/>
    <x v="5"/>
    <n v="1"/>
    <x v="62"/>
    <n v="670007"/>
  </r>
  <r>
    <d v="2022-04-05T00:00:00"/>
    <s v="Shipped - Delivered to Buyer"/>
    <s v="J0341"/>
    <s v="J0341-DR-L"/>
    <s v="402-5950465-0531568"/>
    <x v="0"/>
    <x v="4"/>
    <n v="1"/>
    <x v="62"/>
    <n v="495001"/>
  </r>
  <r>
    <d v="2022-04-05T00:00:00"/>
    <s v="Shipped - Delivered to Buyer"/>
    <s v="JNE3800"/>
    <s v="JNE3800-KR-L"/>
    <s v="404-9884088-0127503"/>
    <x v="0"/>
    <x v="4"/>
    <n v="1"/>
    <x v="63"/>
    <n v="752001"/>
  </r>
  <r>
    <d v="2022-04-05T00:00:00"/>
    <s v="Shipped - Delivered to Buyer"/>
    <s v="J0106"/>
    <s v="J0106-KR-M"/>
    <s v="403-4142851-2043569"/>
    <x v="0"/>
    <x v="0"/>
    <n v="1"/>
    <x v="12"/>
    <n v="590006"/>
  </r>
  <r>
    <d v="2022-04-05T00:00:00"/>
    <s v="Shipped - Delivered to Buyer"/>
    <s v="JNE3800"/>
    <s v="JNE3800-KR-XS"/>
    <s v="403-2618529-9765958"/>
    <x v="0"/>
    <x v="6"/>
    <n v="1"/>
    <x v="63"/>
    <n v="505001"/>
  </r>
  <r>
    <d v="2022-04-05T00:00:00"/>
    <s v="Shipped - Delivered to Buyer"/>
    <s v="J0341"/>
    <s v="J0341-DR-XL"/>
    <s v="403-2758157-4596301"/>
    <x v="0"/>
    <x v="5"/>
    <n v="1"/>
    <x v="62"/>
    <n v="577204"/>
  </r>
  <r>
    <d v="2022-04-05T00:00:00"/>
    <s v="Shipped - Delivered to Buyer"/>
    <s v="J0341"/>
    <s v="J0341-DR-XL"/>
    <s v="408-2535736-6777127"/>
    <x v="0"/>
    <x v="5"/>
    <n v="1"/>
    <x v="62"/>
    <n v="600050"/>
  </r>
  <r>
    <d v="2022-04-05T00:00:00"/>
    <s v="Shipped - Delivered to Buyer"/>
    <s v="J0341"/>
    <s v="J0341-DR-M"/>
    <s v="407-9016079-0697908"/>
    <x v="0"/>
    <x v="0"/>
    <n v="1"/>
    <x v="62"/>
    <n v="605110"/>
  </r>
  <r>
    <d v="2022-04-05T00:00:00"/>
    <s v="Shipped - Delivered to Buyer"/>
    <s v="JNE3798"/>
    <s v="JNE3798-KR-XXXL"/>
    <s v="407-1836333-2572365"/>
    <x v="0"/>
    <x v="1"/>
    <n v="1"/>
    <x v="19"/>
    <n v="831004"/>
  </r>
  <r>
    <d v="2022-04-05T00:00:00"/>
    <s v="Shipped - Delivered to Buyer"/>
    <s v="J0341"/>
    <s v="J0341-DR-XL"/>
    <s v="171-202214980-1354755"/>
    <x v="0"/>
    <x v="5"/>
    <n v="1"/>
    <x v="62"/>
    <n v="603103"/>
  </r>
  <r>
    <d v="2022-04-05T00:00:00"/>
    <s v="Shipped - Delivered to Buyer"/>
    <s v="J0341"/>
    <s v="J0341-DR-L"/>
    <s v="171-3651255-1927554"/>
    <x v="0"/>
    <x v="4"/>
    <n v="1"/>
    <x v="62"/>
    <n v="505001"/>
  </r>
  <r>
    <d v="2022-04-05T00:00:00"/>
    <s v="Shipped - Delivered to Buyer"/>
    <s v="J0207"/>
    <s v="J0207-DR-XS"/>
    <s v="406-0318054-5874709"/>
    <x v="0"/>
    <x v="6"/>
    <n v="1"/>
    <x v="3"/>
    <n v="560076"/>
  </r>
  <r>
    <d v="2022-04-05T00:00:00"/>
    <s v="Shipped - Delivered to Buyer"/>
    <s v="JNE3798"/>
    <s v="JNE3798-KR-M"/>
    <s v="406-4076957-1518756"/>
    <x v="0"/>
    <x v="0"/>
    <n v="1"/>
    <x v="63"/>
    <n v="680618"/>
  </r>
  <r>
    <d v="2022-04-05T00:00:00"/>
    <s v="Shipped - Delivered to Buyer"/>
    <s v="J0341"/>
    <s v="J0341-DR-XXL"/>
    <s v="171-5546918-6878716"/>
    <x v="0"/>
    <x v="2"/>
    <n v="1"/>
    <x v="14"/>
    <n v="395009"/>
  </r>
  <r>
    <d v="2022-04-05T00:00:00"/>
    <s v="Shipped - Delivered to Buyer"/>
    <s v="JNE3706"/>
    <s v="JNE3706-DR-L"/>
    <s v="406-9427426-9553115"/>
    <x v="0"/>
    <x v="4"/>
    <n v="1"/>
    <x v="8"/>
    <n v="382421"/>
  </r>
  <r>
    <d v="2022-04-05T00:00:00"/>
    <s v="Shipped - Delivered to Buyer"/>
    <s v="J0341"/>
    <s v="J0341-DR-XL"/>
    <s v="404-5904962-2599527"/>
    <x v="0"/>
    <x v="5"/>
    <n v="1"/>
    <x v="62"/>
    <n v="700036"/>
  </r>
  <r>
    <d v="2022-03-05T00:00:00"/>
    <s v="Shipped - Delivered to Buyer"/>
    <s v="J0341"/>
    <s v="J0341-DR-XL"/>
    <s v="406-5807465-8386701"/>
    <x v="0"/>
    <x v="5"/>
    <n v="1"/>
    <x v="62"/>
    <n v="632006"/>
  </r>
  <r>
    <d v="2022-03-05T00:00:00"/>
    <s v="Shipped - Delivered to Buyer"/>
    <s v="J0341"/>
    <s v="J0341-DR-XL"/>
    <s v="408-7162207-3293104"/>
    <x v="0"/>
    <x v="5"/>
    <n v="1"/>
    <x v="62"/>
    <n v="400057"/>
  </r>
  <r>
    <d v="2022-03-05T00:00:00"/>
    <s v="Shipped - Delivered to Buyer"/>
    <s v="J0341"/>
    <s v="J0341-DR-XL"/>
    <s v="402-2914022-4033166"/>
    <x v="0"/>
    <x v="5"/>
    <n v="1"/>
    <x v="62"/>
    <n v="560102"/>
  </r>
  <r>
    <d v="2022-03-05T00:00:00"/>
    <s v="Shipped - Delivered to Buyer"/>
    <s v="J0341"/>
    <s v="J0341-DR-XL"/>
    <s v="407-6637689-4187506"/>
    <x v="0"/>
    <x v="5"/>
    <n v="1"/>
    <x v="62"/>
    <n v="160071"/>
  </r>
  <r>
    <d v="2022-04-05T00:00:00"/>
    <s v="Shipped - Delivered to Buyer"/>
    <s v="J0341"/>
    <s v="J0341-DR-XXL"/>
    <s v="405-8576152-3210703"/>
    <x v="0"/>
    <x v="2"/>
    <n v="1"/>
    <x v="14"/>
    <n v="411057"/>
  </r>
  <r>
    <d v="2022-04-05T00:00:00"/>
    <s v="Shipped - Delivered to Buyer"/>
    <s v="J0341"/>
    <s v="J0341-DR-L"/>
    <s v="402-1709477-2999522"/>
    <x v="0"/>
    <x v="4"/>
    <n v="1"/>
    <x v="62"/>
    <n v="411021"/>
  </r>
  <r>
    <d v="2022-04-05T00:00:00"/>
    <s v="Shipped - Delivered to Buyer"/>
    <s v="JNE3800"/>
    <s v="JNE3800-KR-M"/>
    <s v="405-7843464-1301946"/>
    <x v="0"/>
    <x v="0"/>
    <n v="1"/>
    <x v="63"/>
    <n v="201307"/>
  </r>
  <r>
    <d v="2022-03-05T00:00:00"/>
    <s v="Shipped - Delivered to Buyer"/>
    <s v="J0341"/>
    <s v="J0341-DR-XL"/>
    <s v="408-7338293-9101140"/>
    <x v="0"/>
    <x v="5"/>
    <n v="1"/>
    <x v="62"/>
    <n v="625518"/>
  </r>
  <r>
    <d v="2022-04-05T00:00:00"/>
    <s v="Shipped - Delivered to Buyer"/>
    <s v="J0005"/>
    <s v="J0005-DR-L"/>
    <s v="407-2601824-0968303"/>
    <x v="0"/>
    <x v="4"/>
    <n v="1"/>
    <x v="6"/>
    <n v="410506"/>
  </r>
  <r>
    <d v="2022-04-05T00:00:00"/>
    <s v="Shipped - Delivered to Buyer"/>
    <s v="JNE3800"/>
    <s v="JNE3800-KR-A-M"/>
    <s v="403-7284635-7904340"/>
    <x v="0"/>
    <x v="0"/>
    <n v="1"/>
    <x v="19"/>
    <n v="575003"/>
  </r>
  <r>
    <d v="2022-04-05T00:00:00"/>
    <s v="Shipped - Delivered to Buyer"/>
    <s v="JNE3800"/>
    <s v="JNE3800-KR-A-XXL"/>
    <s v="171-8952114-4898735"/>
    <x v="0"/>
    <x v="2"/>
    <n v="1"/>
    <x v="19"/>
    <n v="520012"/>
  </r>
  <r>
    <d v="2022-03-05T00:00:00"/>
    <s v="Shipped - Delivered to Buyer"/>
    <s v="J0341"/>
    <s v="J0341-DR-XL"/>
    <s v="403-7132829-2857162"/>
    <x v="0"/>
    <x v="5"/>
    <n v="1"/>
    <x v="62"/>
    <n v="400037"/>
  </r>
  <r>
    <d v="2022-04-05T00:00:00"/>
    <s v="Shipped - Delivered to Buyer"/>
    <s v="JNE3800"/>
    <s v="JNE3800-KR-L"/>
    <s v="408-0773300-5800315"/>
    <x v="0"/>
    <x v="4"/>
    <n v="1"/>
    <x v="63"/>
    <n v="400053"/>
  </r>
  <r>
    <d v="2022-04-05T00:00:00"/>
    <s v="Shipped - Delivered to Buyer"/>
    <s v="J0341"/>
    <s v="J0341-DR-L"/>
    <s v="406-0126156-9692319"/>
    <x v="0"/>
    <x v="4"/>
    <n v="1"/>
    <x v="62"/>
    <n v="382330"/>
  </r>
  <r>
    <d v="2022-03-05T00:00:00"/>
    <s v="Shipped - Delivered to Buyer"/>
    <s v="J0341"/>
    <s v="J0341-DR-XL"/>
    <s v="403-1539849-9521931"/>
    <x v="0"/>
    <x v="5"/>
    <n v="1"/>
    <x v="62"/>
    <n v="380015"/>
  </r>
  <r>
    <d v="2022-02-05T00:00:00"/>
    <s v="Shipped - Delivered to Buyer"/>
    <s v="J0341"/>
    <s v="J0341-DR-XL"/>
    <s v="406-6361940-3102757"/>
    <x v="0"/>
    <x v="5"/>
    <n v="1"/>
    <x v="62"/>
    <n v="560094"/>
  </r>
  <r>
    <d v="2022-04-05T00:00:00"/>
    <s v="Shipped - Delivered to Buyer"/>
    <s v="J0341"/>
    <s v="J0341-DR-L"/>
    <s v="407-9209355-8320334"/>
    <x v="0"/>
    <x v="4"/>
    <n v="1"/>
    <x v="62"/>
    <n v="518005"/>
  </r>
  <r>
    <d v="2022-04-05T00:00:00"/>
    <s v="Shipped - Delivered to Buyer"/>
    <s v="JNE3798"/>
    <s v="JNE3798-KR-L"/>
    <s v="407-9209355-8320334"/>
    <x v="0"/>
    <x v="4"/>
    <n v="1"/>
    <x v="63"/>
    <n v="518005"/>
  </r>
  <r>
    <d v="2022-04-05T00:00:00"/>
    <s v="Shipped - Delivered to Buyer"/>
    <s v="BL104"/>
    <s v="BL104-S"/>
    <s v="405-5454366-4217942"/>
    <x v="1"/>
    <x v="3"/>
    <n v="1"/>
    <x v="30"/>
    <n v="530017"/>
  </r>
  <r>
    <d v="2022-04-05T00:00:00"/>
    <s v="Shipped - Delivered to Buyer"/>
    <s v="J0341"/>
    <s v="J0341-DR-XXL"/>
    <s v="407-0375021-2579515"/>
    <x v="0"/>
    <x v="2"/>
    <n v="1"/>
    <x v="14"/>
    <n v="380005"/>
  </r>
  <r>
    <d v="2022-04-05T00:00:00"/>
    <s v="Shipped - Delivered to Buyer"/>
    <s v="J0295"/>
    <s v="J0295-DR-XXL"/>
    <s v="171-2558971-0496346"/>
    <x v="0"/>
    <x v="2"/>
    <n v="1"/>
    <x v="0"/>
    <n v="560029"/>
  </r>
  <r>
    <d v="2022-04-05T00:00:00"/>
    <s v="Shipped - Delivered to Buyer"/>
    <s v="JNE3800"/>
    <s v="JNE3800-KR-XXL"/>
    <s v="403-6953148-9621136"/>
    <x v="0"/>
    <x v="2"/>
    <n v="1"/>
    <x v="63"/>
    <n v="679334"/>
  </r>
  <r>
    <d v="2022-03-05T00:00:00"/>
    <s v="Shipped - Delivered to Buyer"/>
    <s v="JNE3870"/>
    <s v="JNE3870-DR-XXXL"/>
    <s v="171-5763601-9728309"/>
    <x v="0"/>
    <x v="1"/>
    <n v="1"/>
    <x v="61"/>
    <n v="148023"/>
  </r>
  <r>
    <d v="2022-03-05T00:00:00"/>
    <s v="Shipped - Delivered to Buyer"/>
    <s v="J0306"/>
    <s v="J0306-DR-L"/>
    <s v="403-1098130-5391539"/>
    <x v="0"/>
    <x v="4"/>
    <n v="1"/>
    <x v="13"/>
    <n v="700129"/>
  </r>
  <r>
    <d v="2022-02-05T00:00:00"/>
    <s v="Shipped - Delivered to Buyer"/>
    <s v="J0341"/>
    <s v="J0341-DR-XL"/>
    <s v="403-3301692-7200319"/>
    <x v="0"/>
    <x v="5"/>
    <n v="1"/>
    <x v="62"/>
    <n v="122001"/>
  </r>
  <r>
    <d v="2022-03-05T00:00:00"/>
    <s v="Shipped - Delivered to Buyer"/>
    <s v="J0341"/>
    <s v="J0341-DR-XXL"/>
    <s v="404-5109896-0989927"/>
    <x v="0"/>
    <x v="2"/>
    <n v="1"/>
    <x v="14"/>
    <n v="410206"/>
  </r>
  <r>
    <d v="2022-02-05T00:00:00"/>
    <s v="Shipped - Delivered to Buyer"/>
    <s v="J0341"/>
    <s v="J0341-DR-XL"/>
    <s v="406-2684296-202223505"/>
    <x v="0"/>
    <x v="5"/>
    <n v="1"/>
    <x v="62"/>
    <n v="560099"/>
  </r>
  <r>
    <d v="2022-02-05T00:00:00"/>
    <s v="Shipped - Delivered to Buyer"/>
    <s v="J0341"/>
    <s v="J0341-DR-XL"/>
    <s v="404-6408067-5553939"/>
    <x v="0"/>
    <x v="5"/>
    <n v="1"/>
    <x v="62"/>
    <n v="530024"/>
  </r>
  <r>
    <d v="2022-03-05T00:00:00"/>
    <s v="Shipped - Delivered to Buyer"/>
    <s v="J0341"/>
    <s v="J0341-DR-L"/>
    <s v="406-0502002-4564361"/>
    <x v="0"/>
    <x v="4"/>
    <n v="1"/>
    <x v="62"/>
    <n v="517102"/>
  </r>
  <r>
    <d v="2022-07-05T00:00:00"/>
    <s v="Shipped - Delivered to Buyer"/>
    <s v="JNE3800"/>
    <s v="JNE3800-KR-XL"/>
    <s v="406-4677577-1256326"/>
    <x v="0"/>
    <x v="5"/>
    <n v="1"/>
    <x v="50"/>
    <n v="643231"/>
  </r>
  <r>
    <d v="2022-03-05T00:00:00"/>
    <s v="Shipped - Delivered to Buyer"/>
    <s v="J0415"/>
    <s v="J0415-DR-M"/>
    <s v="407-0447657-9930727"/>
    <x v="0"/>
    <x v="0"/>
    <n v="1"/>
    <x v="6"/>
    <n v="382425"/>
  </r>
  <r>
    <d v="2022-03-05T00:00:00"/>
    <s v="Shipped - Delivered to Buyer"/>
    <s v="J0306"/>
    <s v="J0306-DR-S"/>
    <s v="402-2079806-9047511"/>
    <x v="0"/>
    <x v="3"/>
    <n v="1"/>
    <x v="13"/>
    <n v="533308"/>
  </r>
  <r>
    <d v="2022-03-05T00:00:00"/>
    <s v="Shipped - Delivered to Buyer"/>
    <s v="JNE3800"/>
    <s v="JNE3800-KR-XXL"/>
    <s v="407-7014853-7632301"/>
    <x v="0"/>
    <x v="2"/>
    <n v="1"/>
    <x v="63"/>
    <n v="682037"/>
  </r>
  <r>
    <d v="2022-03-05T00:00:00"/>
    <s v="Shipped - Delivered to Buyer"/>
    <s v="JNE3881"/>
    <s v="JNE3881-DR-XXXL"/>
    <s v="407-6324697-1133143"/>
    <x v="0"/>
    <x v="1"/>
    <n v="1"/>
    <x v="7"/>
    <n v="400702"/>
  </r>
  <r>
    <d v="2022-07-05T00:00:00"/>
    <s v="Shipped - Delivered to Buyer"/>
    <s v="JNE3798"/>
    <s v="JNE3798-KR-XL"/>
    <s v="407-7674414-1710710"/>
    <x v="0"/>
    <x v="5"/>
    <n v="1"/>
    <x v="50"/>
    <n v="683106"/>
  </r>
  <r>
    <d v="2022-03-05T00:00:00"/>
    <s v="Shipped - Delivered to Buyer"/>
    <s v="J0215"/>
    <s v="J0215-BL-S"/>
    <s v="407-1738930-7519559"/>
    <x v="1"/>
    <x v="3"/>
    <n v="1"/>
    <x v="27"/>
    <n v="785001"/>
  </r>
  <r>
    <d v="2022-03-05T00:00:00"/>
    <s v="Shipped - Delivered to Buyer"/>
    <s v="J0341"/>
    <s v="J0341-DR-L"/>
    <s v="406-0882694-7456321"/>
    <x v="0"/>
    <x v="4"/>
    <n v="1"/>
    <x v="62"/>
    <n v="560078"/>
  </r>
  <r>
    <d v="2022-03-05T00:00:00"/>
    <s v="Shipped - Delivered to Buyer"/>
    <s v="JNE3798"/>
    <s v="JNE3798-KR-L"/>
    <s v="403-9028998-4903529"/>
    <x v="0"/>
    <x v="4"/>
    <n v="1"/>
    <x v="63"/>
    <n v="500085"/>
  </r>
  <r>
    <d v="2022-03-05T00:00:00"/>
    <s v="Shipped - Delivered to Buyer"/>
    <s v="J0341"/>
    <s v="J0341-DR-XXL"/>
    <s v="404-7178086-9649140"/>
    <x v="0"/>
    <x v="2"/>
    <n v="1"/>
    <x v="14"/>
    <n v="521108"/>
  </r>
  <r>
    <d v="2022-03-05T00:00:00"/>
    <s v="Shipped - Delivered to Buyer"/>
    <s v="J0243"/>
    <s v="J0243-DR-L"/>
    <s v="404-1216236-4601107"/>
    <x v="2"/>
    <x v="4"/>
    <n v="1"/>
    <x v="12"/>
    <n v="641046"/>
  </r>
  <r>
    <d v="2022-03-05T00:00:00"/>
    <s v="Shipped - Delivered to Buyer"/>
    <s v="J0341"/>
    <s v="J0341-DR-XXL"/>
    <s v="407-2883233-2581933"/>
    <x v="0"/>
    <x v="2"/>
    <n v="1"/>
    <x v="14"/>
    <n v="201301"/>
  </r>
  <r>
    <d v="2022-03-05T00:00:00"/>
    <s v="Shipped - Delivered to Buyer"/>
    <s v="J0341"/>
    <s v="J0341-DR-L"/>
    <s v="406-2790457-2117114"/>
    <x v="0"/>
    <x v="4"/>
    <n v="1"/>
    <x v="62"/>
    <n v="500089"/>
  </r>
  <r>
    <d v="2022-07-05T00:00:00"/>
    <s v="Shipped - Delivered to Buyer"/>
    <s v="JNE3798"/>
    <s v="JNE3798-KR-XL"/>
    <s v="405-202224525-4092369"/>
    <x v="0"/>
    <x v="5"/>
    <n v="1"/>
    <x v="50"/>
    <n v="590010"/>
  </r>
  <r>
    <d v="2022-03-05T00:00:00"/>
    <s v="Shipped - Delivered to Buyer"/>
    <s v="JNE3798"/>
    <s v="JNE3798-KR-XXXL"/>
    <s v="406-5993087-0537907"/>
    <x v="0"/>
    <x v="1"/>
    <n v="1"/>
    <x v="19"/>
    <n v="609807"/>
  </r>
  <r>
    <d v="2022-03-05T00:00:00"/>
    <s v="Shipped - Delivered to Buyer"/>
    <s v="J0217"/>
    <s v="J0217-BL-S"/>
    <s v="408-5807021-0223566"/>
    <x v="1"/>
    <x v="3"/>
    <n v="1"/>
    <x v="2"/>
    <n v="245205"/>
  </r>
  <r>
    <d v="2022-03-05T00:00:00"/>
    <s v="Shipped - Returned to Seller"/>
    <s v="J0216"/>
    <s v="J0216-BL-S"/>
    <s v="405-0122146-0317907"/>
    <x v="1"/>
    <x v="3"/>
    <n v="1"/>
    <x v="20"/>
    <n v="845401"/>
  </r>
  <r>
    <d v="2022-03-05T00:00:00"/>
    <s v="Shipped - Delivered to Buyer"/>
    <s v="J0341"/>
    <s v="J0341-DR-L"/>
    <s v="402-0527602-0897905"/>
    <x v="0"/>
    <x v="4"/>
    <n v="1"/>
    <x v="62"/>
    <n v="122018"/>
  </r>
  <r>
    <d v="2022-03-05T00:00:00"/>
    <s v="Shipped - Delivered to Buyer"/>
    <s v="JNE3881"/>
    <s v="JNE3881-DR-L"/>
    <s v="406-9306166-5533123"/>
    <x v="0"/>
    <x v="4"/>
    <n v="1"/>
    <x v="7"/>
    <n v="576213"/>
  </r>
  <r>
    <d v="2022-03-05T00:00:00"/>
    <s v="Shipped - Delivered to Buyer"/>
    <s v="J0341"/>
    <s v="J0341-DR-M"/>
    <s v="403-3020212-0662757"/>
    <x v="0"/>
    <x v="0"/>
    <n v="1"/>
    <x v="62"/>
    <n v="110064"/>
  </r>
  <r>
    <d v="2022-03-05T00:00:00"/>
    <s v="Shipped - Delivered to Buyer"/>
    <s v="JNE3710"/>
    <s v="JNE3710-DR-XXL"/>
    <s v="408-1112842-3581145"/>
    <x v="0"/>
    <x v="2"/>
    <n v="1"/>
    <x v="13"/>
    <n v="752054"/>
  </r>
  <r>
    <d v="2022-12-06T00:00:00"/>
    <s v="Shipped - Delivered to Buyer"/>
    <s v="JNE3800"/>
    <s v="JNE3800-KR-XL"/>
    <s v="405-7324827-8361136"/>
    <x v="0"/>
    <x v="5"/>
    <n v="1"/>
    <x v="50"/>
    <n v="456001"/>
  </r>
  <r>
    <d v="2022-03-05T00:00:00"/>
    <s v="Shipped - Delivered to Buyer"/>
    <s v="J0341"/>
    <s v="J0341-DR-M"/>
    <s v="171-0144277-9139545"/>
    <x v="0"/>
    <x v="0"/>
    <n v="1"/>
    <x v="62"/>
    <n v="370001"/>
  </r>
  <r>
    <d v="2022-03-05T00:00:00"/>
    <s v="Shipped - Delivered to Buyer"/>
    <s v="J0106"/>
    <s v="J0106-KR-S"/>
    <s v="171-1579769-1152313"/>
    <x v="0"/>
    <x v="3"/>
    <n v="1"/>
    <x v="12"/>
    <n v="425413"/>
  </r>
  <r>
    <d v="2022-12-06T00:00:00"/>
    <s v="Shipped - Delivered to Buyer"/>
    <s v="JNE3798"/>
    <s v="JNE3798-KR-XL"/>
    <s v="408-7400457-0276325"/>
    <x v="0"/>
    <x v="5"/>
    <n v="1"/>
    <x v="50"/>
    <n v="605011"/>
  </r>
  <r>
    <d v="2022-12-06T00:00:00"/>
    <s v="Shipped - Delivered to Buyer"/>
    <s v="JNE3798"/>
    <s v="JNE3798-KR-XL"/>
    <s v="402-1232786-8702720"/>
    <x v="0"/>
    <x v="5"/>
    <n v="1"/>
    <x v="50"/>
    <n v="462022"/>
  </r>
  <r>
    <d v="2022-03-05T00:00:00"/>
    <s v="Shipped - Delivered to Buyer"/>
    <s v="J0341"/>
    <s v="J0341-DR-M"/>
    <s v="404-3842578-6877961"/>
    <x v="0"/>
    <x v="0"/>
    <n v="1"/>
    <x v="62"/>
    <n v="388320"/>
  </r>
  <r>
    <d v="2022-03-05T00:00:00"/>
    <s v="Shipped - Delivered to Buyer"/>
    <s v="J0157"/>
    <s v="J0157-DR-XXXL"/>
    <s v="171-8727763-6081159"/>
    <x v="0"/>
    <x v="1"/>
    <n v="1"/>
    <x v="1"/>
    <n v="506001"/>
  </r>
  <r>
    <d v="2022-03-05T00:00:00"/>
    <s v="Shipped - Delivered to Buyer"/>
    <s v="JNE3798"/>
    <s v="JNE3798-KR-L"/>
    <s v="408-3884762-7031551"/>
    <x v="0"/>
    <x v="4"/>
    <n v="1"/>
    <x v="63"/>
    <n v="625020"/>
  </r>
  <r>
    <d v="2022-03-05T00:00:00"/>
    <s v="Shipped - Delivered to Buyer"/>
    <s v="J0216"/>
    <s v="J0216-BL-XXL"/>
    <s v="408-2109845-3685105"/>
    <x v="1"/>
    <x v="2"/>
    <n v="1"/>
    <x v="20"/>
    <n v="226019"/>
  </r>
  <r>
    <d v="2022-03-05T00:00:00"/>
    <s v="Shipped - Delivered to Buyer"/>
    <s v="J0341"/>
    <s v="J0341-DR-M"/>
    <s v="406-3574462-202273901"/>
    <x v="0"/>
    <x v="0"/>
    <n v="1"/>
    <x v="62"/>
    <n v="110070"/>
  </r>
  <r>
    <d v="2022-03-05T00:00:00"/>
    <s v="Shipped - Delivered to Buyer"/>
    <s v="JNE3798"/>
    <s v="JNE3798-KR-A-XXXL"/>
    <s v="402-8942599-2434714"/>
    <x v="0"/>
    <x v="1"/>
    <n v="1"/>
    <x v="19"/>
    <n v="603001"/>
  </r>
  <r>
    <d v="2022-03-05T00:00:00"/>
    <s v="Shipped - Delivered to Buyer"/>
    <s v="J0212"/>
    <s v="J0212-DR-M"/>
    <s v="404-9028082-202274742"/>
    <x v="2"/>
    <x v="0"/>
    <n v="1"/>
    <x v="14"/>
    <n v="384265"/>
  </r>
  <r>
    <d v="2022-03-05T00:00:00"/>
    <s v="Shipped - Delivered to Buyer"/>
    <s v="J0295"/>
    <s v="J0295-DR-L"/>
    <s v="406-3955867-2137961"/>
    <x v="0"/>
    <x v="4"/>
    <n v="1"/>
    <x v="10"/>
    <n v="560102"/>
  </r>
  <r>
    <d v="2022-03-05T00:00:00"/>
    <s v="Shipped - Delivered to Buyer"/>
    <s v="J0341"/>
    <s v="J0341-DR-L"/>
    <s v="171-1965254-6471545"/>
    <x v="0"/>
    <x v="4"/>
    <n v="1"/>
    <x v="62"/>
    <n v="600092"/>
  </r>
  <r>
    <d v="2022-03-05T00:00:00"/>
    <s v="Shipped - Delivered to Buyer"/>
    <s v="J0341"/>
    <s v="J0341-DR-M"/>
    <s v="406-1824062-3464361"/>
    <x v="0"/>
    <x v="0"/>
    <n v="1"/>
    <x v="62"/>
    <n v="517325"/>
  </r>
  <r>
    <d v="2022-12-06T00:00:00"/>
    <s v="Shipped - Delivered to Buyer"/>
    <s v="JNE3798"/>
    <s v="JNE3798-KR-XL"/>
    <s v="406-0616113-7113154"/>
    <x v="0"/>
    <x v="5"/>
    <n v="1"/>
    <x v="50"/>
    <n v="695612"/>
  </r>
  <r>
    <d v="2022-02-05T00:00:00"/>
    <s v="Shipped - Delivered to Buyer"/>
    <s v="JNE3798"/>
    <s v="JNE3798-KR-XXXL"/>
    <s v="403-7717251-2138764"/>
    <x v="0"/>
    <x v="1"/>
    <n v="1"/>
    <x v="19"/>
    <n v="530002"/>
  </r>
  <r>
    <d v="2022-02-05T00:00:00"/>
    <s v="Shipped - Delivered to Buyer"/>
    <s v="J0106"/>
    <s v="J0106-KR-M"/>
    <s v="407-7968965-1184311"/>
    <x v="0"/>
    <x v="0"/>
    <n v="1"/>
    <x v="12"/>
    <n v="682041"/>
  </r>
  <r>
    <d v="2022-02-05T00:00:00"/>
    <s v="Shipped - Delivered to Buyer"/>
    <s v="J0341"/>
    <s v="J0341-DR-M"/>
    <s v="171-9773358-4882725"/>
    <x v="0"/>
    <x v="0"/>
    <n v="1"/>
    <x v="62"/>
    <n v="147003"/>
  </r>
  <r>
    <d v="2022-02-05T00:00:00"/>
    <s v="Shipped - Delivered to Buyer"/>
    <s v="JNE3798"/>
    <s v="JNE3798-KR-M"/>
    <s v="402-7469379-4978736"/>
    <x v="0"/>
    <x v="0"/>
    <n v="1"/>
    <x v="63"/>
    <n v="560072"/>
  </r>
  <r>
    <d v="2022-02-05T00:00:00"/>
    <s v="Shipped - Delivered to Buyer"/>
    <s v="JNE3800"/>
    <s v="JNE3800-KR-XXL"/>
    <s v="404-2332747-8442728"/>
    <x v="0"/>
    <x v="2"/>
    <n v="1"/>
    <x v="63"/>
    <n v="500058"/>
  </r>
  <r>
    <d v="2022-02-05T00:00:00"/>
    <s v="Shipped - Delivered to Buyer"/>
    <s v="JNE3798"/>
    <s v="JNE3798-KR-M"/>
    <s v="405-9565820-0735568"/>
    <x v="0"/>
    <x v="0"/>
    <n v="1"/>
    <x v="63"/>
    <n v="500084"/>
  </r>
  <r>
    <d v="2022-02-05T00:00:00"/>
    <s v="Shipped - Delivered to Buyer"/>
    <s v="J0220"/>
    <s v="J0220-BL-L"/>
    <s v="408-1018850-0669910"/>
    <x v="1"/>
    <x v="4"/>
    <n v="1"/>
    <x v="20"/>
    <n v="581308"/>
  </r>
  <r>
    <d v="2022-02-05T00:00:00"/>
    <s v="Shipped - Delivered to Buyer"/>
    <s v="JNE3798"/>
    <s v="JNE3798-KR-M"/>
    <s v="171-3543552-7227522"/>
    <x v="0"/>
    <x v="0"/>
    <n v="1"/>
    <x v="63"/>
    <n v="121005"/>
  </r>
  <r>
    <d v="2022-02-05T00:00:00"/>
    <s v="Shipped - Delivered to Buyer"/>
    <s v="JNE3798"/>
    <s v="JNE3798-KR-M"/>
    <s v="407-1730007-9243523"/>
    <x v="0"/>
    <x v="0"/>
    <n v="1"/>
    <x v="63"/>
    <n v="500010"/>
  </r>
  <r>
    <d v="2022-02-05T00:00:00"/>
    <s v="Shipped - Delivered to Buyer"/>
    <s v="J0005"/>
    <s v="J0005-DR-L"/>
    <s v="406-3347216-9407539"/>
    <x v="0"/>
    <x v="4"/>
    <n v="1"/>
    <x v="6"/>
    <n v="403406"/>
  </r>
  <r>
    <d v="2022-12-06T00:00:00"/>
    <s v="Shipped - Delivered to Buyer"/>
    <s v="JNE3800"/>
    <s v="JNE3800-KR-XL"/>
    <s v="408-4840676-8013125"/>
    <x v="0"/>
    <x v="5"/>
    <n v="1"/>
    <x v="50"/>
    <n v="842002"/>
  </r>
  <r>
    <d v="2022-11-06T00:00:00"/>
    <s v="Shipped - Delivered to Buyer"/>
    <s v="JNE3800"/>
    <s v="JNE3800-KR-XL"/>
    <s v="403-3002876-9142761"/>
    <x v="0"/>
    <x v="5"/>
    <n v="1"/>
    <x v="50"/>
    <n v="700127"/>
  </r>
  <r>
    <d v="2022-02-05T00:00:00"/>
    <s v="Shipped - Delivered to Buyer"/>
    <s v="JNE3870"/>
    <s v="JNE3870-DR-M"/>
    <s v="403-3280875-7644346"/>
    <x v="0"/>
    <x v="0"/>
    <n v="1"/>
    <x v="61"/>
    <n v="560078"/>
  </r>
  <r>
    <d v="2022-11-06T00:00:00"/>
    <s v="Shipped - Delivered to Buyer"/>
    <s v="JNE3798"/>
    <s v="JNE3798-KR-XL"/>
    <s v="403-3002876-9142761"/>
    <x v="0"/>
    <x v="5"/>
    <n v="1"/>
    <x v="50"/>
    <n v="700127"/>
  </r>
  <r>
    <d v="2022-02-05T00:00:00"/>
    <s v="Shipped - Delivered to Buyer"/>
    <s v="J0341"/>
    <s v="J0341-DR-M"/>
    <s v="404-5201352-2389905"/>
    <x v="0"/>
    <x v="0"/>
    <n v="1"/>
    <x v="62"/>
    <n v="577004"/>
  </r>
  <r>
    <d v="2022-02-05T00:00:00"/>
    <s v="Shipped - Delivered to Buyer"/>
    <s v="J0339"/>
    <s v="J0339-DR-XXL"/>
    <s v="171-9446317-4592366"/>
    <x v="0"/>
    <x v="2"/>
    <n v="1"/>
    <x v="62"/>
    <n v="560020"/>
  </r>
  <r>
    <d v="2022-02-05T00:00:00"/>
    <s v="Shipped - Delivered to Buyer"/>
    <s v="J0295"/>
    <s v="J0295-DR-XXL"/>
    <s v="405-0738869-1888303"/>
    <x v="0"/>
    <x v="2"/>
    <n v="1"/>
    <x v="0"/>
    <n v="600028"/>
  </r>
  <r>
    <d v="2022-02-05T00:00:00"/>
    <s v="Shipped - Delivered to Buyer"/>
    <s v="J0401"/>
    <s v="J0401-DR-L"/>
    <s v="405-7797652-6349113"/>
    <x v="0"/>
    <x v="4"/>
    <n v="1"/>
    <x v="44"/>
    <n v="700008"/>
  </r>
  <r>
    <d v="2022-02-05T00:00:00"/>
    <s v="Shipped - Delivered to Buyer"/>
    <s v="J0341"/>
    <s v="J0341-DR-M"/>
    <s v="403-1913747-4809928"/>
    <x v="0"/>
    <x v="0"/>
    <n v="1"/>
    <x v="62"/>
    <n v="500060"/>
  </r>
  <r>
    <d v="2022-02-05T00:00:00"/>
    <s v="Shipped - Delivered to Buyer"/>
    <s v="J0341"/>
    <s v="J0341-DR-M"/>
    <s v="404-3414470-8867529"/>
    <x v="0"/>
    <x v="0"/>
    <n v="1"/>
    <x v="62"/>
    <n v="380050"/>
  </r>
  <r>
    <d v="2022-02-05T00:00:00"/>
    <s v="Shipped - Delivered to Buyer"/>
    <s v="JNE3798"/>
    <s v="JNE3798-KR-M"/>
    <s v="405-4489745-1103569"/>
    <x v="0"/>
    <x v="0"/>
    <n v="1"/>
    <x v="63"/>
    <n v="577519"/>
  </r>
  <r>
    <d v="2022-02-05T00:00:00"/>
    <s v="Shipped - Returned to Seller"/>
    <s v="JNE3798"/>
    <s v="JNE3798-KR-M"/>
    <s v="405-8939267-9746717"/>
    <x v="0"/>
    <x v="0"/>
    <n v="1"/>
    <x v="63"/>
    <n v="700027"/>
  </r>
  <r>
    <d v="2022-02-05T00:00:00"/>
    <s v="Shipped - Delivered to Buyer"/>
    <s v="JNE3798"/>
    <s v="JNE3798-KR-XXL"/>
    <s v="406-8620062-1589128"/>
    <x v="0"/>
    <x v="2"/>
    <n v="1"/>
    <x v="63"/>
    <n v="560064"/>
  </r>
  <r>
    <d v="2022-02-05T00:00:00"/>
    <s v="Shipped - Delivered to Buyer"/>
    <s v="JNE3798"/>
    <s v="JNE3798-KR-XXXL"/>
    <s v="407-2037175-5516323"/>
    <x v="0"/>
    <x v="1"/>
    <n v="1"/>
    <x v="19"/>
    <n v="413001"/>
  </r>
  <r>
    <d v="2022-02-05T00:00:00"/>
    <s v="Shipped - Delivered to Buyer"/>
    <s v="JNE3800"/>
    <s v="JNE3800-KR-A-XXXL"/>
    <s v="402-202203636-8714756"/>
    <x v="0"/>
    <x v="1"/>
    <n v="1"/>
    <x v="19"/>
    <n v="560079"/>
  </r>
  <r>
    <d v="2022-10-06T00:00:00"/>
    <s v="Shipped - Returned to Seller"/>
    <s v="JNE3798"/>
    <s v="JNE3798-KR-XL"/>
    <s v="407-8375002-6216314"/>
    <x v="0"/>
    <x v="5"/>
    <n v="1"/>
    <x v="50"/>
    <n v="700135"/>
  </r>
  <r>
    <d v="2022-02-05T00:00:00"/>
    <s v="Shipped - Delivered to Buyer"/>
    <s v="J0341"/>
    <s v="J0341-DR-M"/>
    <s v="407-4017759-2839533"/>
    <x v="0"/>
    <x v="0"/>
    <n v="1"/>
    <x v="62"/>
    <n v="733143"/>
  </r>
  <r>
    <d v="2022-02-05T00:00:00"/>
    <s v="Shipped - Delivered to Buyer"/>
    <s v="JNE3798"/>
    <s v="JNE3798-KR-M"/>
    <s v="404-6081960-1633905"/>
    <x v="0"/>
    <x v="0"/>
    <n v="1"/>
    <x v="63"/>
    <n v="411015"/>
  </r>
  <r>
    <d v="2022-10-06T00:00:00"/>
    <s v="Shipped - Delivered to Buyer"/>
    <s v="JNE3800"/>
    <s v="JNE3800-KR-XL"/>
    <s v="406-9650412-1819525"/>
    <x v="0"/>
    <x v="5"/>
    <n v="1"/>
    <x v="50"/>
    <n v="781022"/>
  </r>
  <r>
    <d v="2022-02-05T00:00:00"/>
    <s v="Shipped - Delivered to Buyer"/>
    <s v="J0341"/>
    <s v="J0341-DR-M"/>
    <s v="405-2926876-9808318"/>
    <x v="0"/>
    <x v="0"/>
    <n v="1"/>
    <x v="62"/>
    <n v="560099"/>
  </r>
  <r>
    <d v="2022-09-06T00:00:00"/>
    <s v="Shipped - Delivered to Buyer"/>
    <s v="JNE3798"/>
    <s v="JNE3798-KR-XL"/>
    <s v="171-0774475-202264346"/>
    <x v="0"/>
    <x v="5"/>
    <n v="1"/>
    <x v="50"/>
    <n v="361001"/>
  </r>
  <r>
    <d v="2022-09-06T00:00:00"/>
    <s v="Shipped - Delivered to Buyer"/>
    <s v="JNE3798"/>
    <s v="JNE3798-KR-XL"/>
    <s v="403-6922099-5375521"/>
    <x v="0"/>
    <x v="5"/>
    <n v="1"/>
    <x v="50"/>
    <n v="440033"/>
  </r>
  <r>
    <d v="2022-02-05T00:00:00"/>
    <s v="Shipped - Delivered to Buyer"/>
    <s v="J0401"/>
    <s v="J0401-DR-XS"/>
    <s v="402-7572338-0769149"/>
    <x v="0"/>
    <x v="6"/>
    <n v="1"/>
    <x v="3"/>
    <n v="400055"/>
  </r>
  <r>
    <d v="2022-02-05T00:00:00"/>
    <s v="Shipped - Delivered to Buyer"/>
    <s v="J0332"/>
    <s v="J0332-DR-XXXL"/>
    <s v="404-5884733-3854714"/>
    <x v="0"/>
    <x v="1"/>
    <n v="1"/>
    <x v="18"/>
    <n v="562157"/>
  </r>
  <r>
    <d v="2022-02-05T00:00:00"/>
    <s v="Shipped - Delivered to Buyer"/>
    <s v="J0341"/>
    <s v="J0341-DR-M"/>
    <s v="171-1164053-2984344"/>
    <x v="0"/>
    <x v="0"/>
    <n v="1"/>
    <x v="62"/>
    <n v="577598"/>
  </r>
  <r>
    <d v="2022-02-05T00:00:00"/>
    <s v="Shipped - Delivered to Buyer"/>
    <s v="J0295"/>
    <s v="J0295-DR-XXXL"/>
    <s v="404-7672072-5954713"/>
    <x v="0"/>
    <x v="1"/>
    <n v="1"/>
    <x v="0"/>
    <n v="400063"/>
  </r>
  <r>
    <d v="2022-02-05T00:00:00"/>
    <s v="Shipped - Delivered to Buyer"/>
    <s v="J0306"/>
    <s v="J0306-DR-XXXL"/>
    <s v="404-7672072-5954713"/>
    <x v="0"/>
    <x v="1"/>
    <n v="1"/>
    <x v="13"/>
    <n v="400063"/>
  </r>
  <r>
    <d v="2022-02-05T00:00:00"/>
    <s v="Shipped - Delivered to Buyer"/>
    <s v="J0339"/>
    <s v="J0339-DR-XXL"/>
    <s v="407-6963137-4679561"/>
    <x v="0"/>
    <x v="2"/>
    <n v="1"/>
    <x v="62"/>
    <n v="411037"/>
  </r>
  <r>
    <d v="2022-02-05T00:00:00"/>
    <s v="Shipped - Delivered to Buyer"/>
    <s v="J0212"/>
    <s v="J0212-DR-XXXL"/>
    <s v="405-8947940-2845113"/>
    <x v="2"/>
    <x v="1"/>
    <n v="1"/>
    <x v="14"/>
    <n v="400701"/>
  </r>
  <r>
    <d v="2022-02-05T00:00:00"/>
    <s v="Shipped - Delivered to Buyer"/>
    <s v="J0210"/>
    <s v="J0210-DR-XXXL"/>
    <s v="405-8947940-2845113"/>
    <x v="2"/>
    <x v="1"/>
    <n v="1"/>
    <x v="65"/>
    <n v="400701"/>
  </r>
  <r>
    <d v="2022-02-05T00:00:00"/>
    <s v="Shipped - Delivered to Buyer"/>
    <s v="J0341"/>
    <s v="J0341-DR-M"/>
    <s v="402-8219660-0033924"/>
    <x v="0"/>
    <x v="0"/>
    <n v="1"/>
    <x v="62"/>
    <n v="416007"/>
  </r>
  <r>
    <d v="2022-02-05T00:00:00"/>
    <s v="Shipped - Delivered to Buyer"/>
    <s v="J0295"/>
    <s v="J0295-DR-XXL"/>
    <s v="171-4142404-0182710"/>
    <x v="0"/>
    <x v="2"/>
    <n v="1"/>
    <x v="0"/>
    <n v="400605"/>
  </r>
  <r>
    <d v="2022-02-05T00:00:00"/>
    <s v="Shipped - Delivered to Buyer"/>
    <s v="JNE3800"/>
    <s v="JNE3800-KR-XXL"/>
    <s v="403-3324326-6622748"/>
    <x v="0"/>
    <x v="2"/>
    <n v="1"/>
    <x v="63"/>
    <n v="122001"/>
  </r>
  <r>
    <d v="2022-02-05T00:00:00"/>
    <s v="Shipped - Delivered to Buyer"/>
    <s v="J0339"/>
    <s v="J0339-DR-XXL"/>
    <s v="404-6266581-1537925"/>
    <x v="0"/>
    <x v="2"/>
    <n v="1"/>
    <x v="62"/>
    <n v="400703"/>
  </r>
  <r>
    <d v="2022-02-05T00:00:00"/>
    <s v="Shipped - Delivered to Buyer"/>
    <s v="J0339"/>
    <s v="J0339-DR-XXL"/>
    <s v="404-5698293-4437969"/>
    <x v="0"/>
    <x v="2"/>
    <n v="1"/>
    <x v="62"/>
    <n v="571211"/>
  </r>
  <r>
    <d v="2022-08-06T00:00:00"/>
    <s v="Shipped - Delivered to Buyer"/>
    <s v="JNE3800"/>
    <s v="JNE3800-KR-XL"/>
    <s v="405-8260862-4615515"/>
    <x v="0"/>
    <x v="5"/>
    <n v="1"/>
    <x v="50"/>
    <n v="500089"/>
  </r>
  <r>
    <d v="2022-01-05T00:00:00"/>
    <s v="Shipped - Delivered to Buyer"/>
    <s v="JNE3800"/>
    <s v="JNE3800-KR-L"/>
    <s v="405-5913565-3410751"/>
    <x v="0"/>
    <x v="4"/>
    <n v="1"/>
    <x v="63"/>
    <n v="457001"/>
  </r>
  <r>
    <d v="2022-01-05T00:00:00"/>
    <s v="Shipped - Delivered to Buyer"/>
    <s v="JNE3798"/>
    <s v="JNE3798-KR-L"/>
    <s v="405-5913565-3410751"/>
    <x v="0"/>
    <x v="4"/>
    <n v="1"/>
    <x v="63"/>
    <n v="457001"/>
  </r>
  <r>
    <d v="2022-01-05T00:00:00"/>
    <s v="Shipped - Delivered to Buyer"/>
    <s v="JNE3881"/>
    <s v="JNE3881-DR-XXXL"/>
    <s v="171-0171858-1117152"/>
    <x v="0"/>
    <x v="1"/>
    <n v="1"/>
    <x v="7"/>
    <n v="400081"/>
  </r>
  <r>
    <d v="2022-01-05T00:00:00"/>
    <s v="Shipped - Delivered to Buyer"/>
    <s v="JNE3710"/>
    <s v="JNE3710-DR-M"/>
    <s v="408-7687426-8849922"/>
    <x v="0"/>
    <x v="0"/>
    <n v="1"/>
    <x v="13"/>
    <n v="600126"/>
  </r>
  <r>
    <d v="2022-01-05T00:00:00"/>
    <s v="Shipped - Delivered to Buyer"/>
    <s v="J0401"/>
    <s v="J0401-DR-L"/>
    <s v="403-7279810-9041903"/>
    <x v="0"/>
    <x v="4"/>
    <n v="1"/>
    <x v="44"/>
    <n v="400062"/>
  </r>
  <r>
    <d v="2022-01-05T00:00:00"/>
    <s v="Shipped - Delivered to Buyer"/>
    <s v="J0335"/>
    <s v="J0335-DR-XXXL"/>
    <s v="408-3633226-8277908"/>
    <x v="0"/>
    <x v="1"/>
    <n v="1"/>
    <x v="0"/>
    <n v="110017"/>
  </r>
  <r>
    <d v="2022-01-05T00:00:00"/>
    <s v="Shipped - Delivered to Buyer"/>
    <s v="J0335"/>
    <s v="J0335-DR-XXL"/>
    <s v="408-4481908-3581111"/>
    <x v="0"/>
    <x v="2"/>
    <n v="1"/>
    <x v="0"/>
    <n v="110017"/>
  </r>
  <r>
    <d v="2022-01-05T00:00:00"/>
    <s v="Shipped - Delivered to Buyer"/>
    <s v="J0341"/>
    <s v="J0341-DR-M"/>
    <s v="403-5898827-8458720"/>
    <x v="0"/>
    <x v="0"/>
    <n v="1"/>
    <x v="14"/>
    <n v="560043"/>
  </r>
  <r>
    <d v="2022-01-05T00:00:00"/>
    <s v="Shipped - Delivered to Buyer"/>
    <s v="JNE3881"/>
    <s v="JNE3881-DR-XXXL"/>
    <s v="402-0966586-4141902"/>
    <x v="0"/>
    <x v="1"/>
    <n v="1"/>
    <x v="7"/>
    <n v="411001"/>
  </r>
  <r>
    <d v="2022-01-05T00:00:00"/>
    <s v="Shipped - Delivered to Buyer"/>
    <s v="J0332"/>
    <s v="J0332-DR-XXL"/>
    <s v="171-2610310-6489930"/>
    <x v="0"/>
    <x v="2"/>
    <n v="1"/>
    <x v="18"/>
    <n v="201301"/>
  </r>
  <r>
    <d v="2022-08-06T00:00:00"/>
    <s v="Shipped - Delivered to Buyer"/>
    <s v="JNE3798"/>
    <s v="JNE3798-KR-XL"/>
    <s v="405-5120336-6038756"/>
    <x v="0"/>
    <x v="5"/>
    <n v="1"/>
    <x v="50"/>
    <n v="421302"/>
  </r>
  <r>
    <d v="2022-01-05T00:00:00"/>
    <s v="Shipped - Delivered to Buyer"/>
    <s v="JNE3710"/>
    <s v="JNE3710-DR-M"/>
    <s v="408-4575032-6182767"/>
    <x v="0"/>
    <x v="0"/>
    <n v="1"/>
    <x v="13"/>
    <n v="500046"/>
  </r>
  <r>
    <d v="2022-01-05T00:00:00"/>
    <s v="Shipped - Delivered to Buyer"/>
    <s v="JNE3905"/>
    <s v="JNE3905-DR-M"/>
    <s v="402-7612915-9163508"/>
    <x v="0"/>
    <x v="0"/>
    <n v="1"/>
    <x v="39"/>
    <n v="560100"/>
  </r>
  <r>
    <d v="2022-08-06T00:00:00"/>
    <s v="Shipped - Delivered to Buyer"/>
    <s v="JNE3798"/>
    <s v="JNE3798-KR-XL"/>
    <s v="407-4820606-6961140"/>
    <x v="0"/>
    <x v="5"/>
    <n v="1"/>
    <x v="50"/>
    <n v="208001"/>
  </r>
  <r>
    <d v="2022-01-05T00:00:00"/>
    <s v="Shipped - Delivered to Buyer"/>
    <s v="J0341"/>
    <s v="J0341-DR-M"/>
    <s v="404-2981256-2083530"/>
    <x v="0"/>
    <x v="0"/>
    <n v="1"/>
    <x v="14"/>
    <n v="524341"/>
  </r>
  <r>
    <d v="2022-01-05T00:00:00"/>
    <s v="Shipped - Delivered to Buyer"/>
    <s v="J0335"/>
    <s v="J0335-DR-XXXL"/>
    <s v="402-7929899-2453964"/>
    <x v="0"/>
    <x v="1"/>
    <n v="1"/>
    <x v="0"/>
    <n v="700019"/>
  </r>
  <r>
    <d v="2022-01-05T00:00:00"/>
    <s v="Shipped - Delivered to Buyer"/>
    <s v="JNE3798"/>
    <s v="JNE3798-KR-L"/>
    <s v="405-6061275-3253159"/>
    <x v="0"/>
    <x v="4"/>
    <n v="1"/>
    <x v="19"/>
    <n v="628002"/>
  </r>
  <r>
    <d v="2022-01-05T00:00:00"/>
    <s v="Shipped - Delivered to Buyer"/>
    <s v="JNE3800"/>
    <s v="JNE3800-KR-XXL"/>
    <s v="402-7282311-7396350"/>
    <x v="0"/>
    <x v="2"/>
    <n v="1"/>
    <x v="19"/>
    <n v="580023"/>
  </r>
  <r>
    <d v="2022-01-05T00:00:00"/>
    <s v="Shipped - Delivered to Buyer"/>
    <s v="JNE3881"/>
    <s v="JNE3881-DR-M"/>
    <s v="408-4249824-7357115"/>
    <x v="0"/>
    <x v="0"/>
    <n v="1"/>
    <x v="7"/>
    <n v="403401"/>
  </r>
  <r>
    <d v="2022-01-05T00:00:00"/>
    <s v="Shipped - Delivered to Buyer"/>
    <s v="JNE3881"/>
    <s v="JNE3881-DR-L"/>
    <s v="408-4249824-7357115"/>
    <x v="0"/>
    <x v="4"/>
    <n v="1"/>
    <x v="7"/>
    <n v="403401"/>
  </r>
  <r>
    <d v="2022-01-05T00:00:00"/>
    <s v="Shipped - Delivered to Buyer"/>
    <s v="J0341"/>
    <s v="J0341-DR-M"/>
    <s v="407-1742000-8805130"/>
    <x v="0"/>
    <x v="0"/>
    <n v="1"/>
    <x v="14"/>
    <n v="607002"/>
  </r>
  <r>
    <d v="2022-01-05T00:00:00"/>
    <s v="Shipped - Delivered to Buyer"/>
    <s v="J0217"/>
    <s v="J0217-BL-S"/>
    <s v="403-0963753-3857121"/>
    <x v="1"/>
    <x v="3"/>
    <n v="1"/>
    <x v="2"/>
    <n v="302026"/>
  </r>
  <r>
    <d v="2022-08-06T00:00:00"/>
    <s v="Shipped - Delivered to Buyer"/>
    <s v="JNE3798"/>
    <s v="JNE3798-KR-XL"/>
    <s v="171-6977235-8766761"/>
    <x v="0"/>
    <x v="5"/>
    <n v="1"/>
    <x v="50"/>
    <n v="560098"/>
  </r>
  <r>
    <d v="2022-01-05T00:00:00"/>
    <s v="Shipped - Delivered to Buyer"/>
    <s v="JNE3800"/>
    <s v="JNE3800-KR-XXL"/>
    <s v="171-9793550-5997957"/>
    <x v="0"/>
    <x v="2"/>
    <n v="1"/>
    <x v="19"/>
    <n v="711227"/>
  </r>
  <r>
    <d v="2022-01-05T00:00:00"/>
    <s v="Shipped - Delivered to Buyer"/>
    <s v="JNE3798"/>
    <s v="JNE3798-KR-L"/>
    <s v="408-0103032-6028344"/>
    <x v="0"/>
    <x v="4"/>
    <n v="1"/>
    <x v="19"/>
    <n v="534004"/>
  </r>
  <r>
    <d v="2022-08-06T00:00:00"/>
    <s v="Shipped - Returned to Seller"/>
    <s v="JNE3798"/>
    <s v="JNE3798-KR-XL"/>
    <s v="408-2453639-8562749"/>
    <x v="0"/>
    <x v="5"/>
    <n v="1"/>
    <x v="50"/>
    <n v="410504"/>
  </r>
  <r>
    <d v="2022-01-05T00:00:00"/>
    <s v="Shipped - Delivered to Buyer"/>
    <s v="JNE3625"/>
    <s v="JNE3625-DR-L"/>
    <s v="402-7502781-4982716"/>
    <x v="0"/>
    <x v="4"/>
    <n v="1"/>
    <x v="64"/>
    <n v="560015"/>
  </r>
  <r>
    <d v="2022-01-05T00:00:00"/>
    <s v="Shipped - Delivered to Buyer"/>
    <s v="J0339"/>
    <s v="J0339-DR-XXL"/>
    <s v="406-0134560-7514747"/>
    <x v="0"/>
    <x v="2"/>
    <n v="1"/>
    <x v="14"/>
    <n v="122004"/>
  </r>
  <r>
    <d v="2022-01-05T00:00:00"/>
    <s v="Shipped - Delivered to Buyer"/>
    <s v="JNE3710"/>
    <s v="JNE3710-DR-XXXL"/>
    <s v="403-4208413-7433157"/>
    <x v="0"/>
    <x v="1"/>
    <n v="1"/>
    <x v="13"/>
    <n v="141013"/>
  </r>
  <r>
    <d v="2022-08-06T00:00:00"/>
    <s v="Shipped - Returned to Seller"/>
    <s v="JNE3800"/>
    <s v="JNE3800-KR-XL"/>
    <s v="404-0273252-7325954"/>
    <x v="0"/>
    <x v="5"/>
    <n v="1"/>
    <x v="50"/>
    <n v="500020"/>
  </r>
  <r>
    <d v="2022-01-05T00:00:00"/>
    <s v="Shipped - Delivered to Buyer"/>
    <s v="J0152"/>
    <s v="J0152-DR-XXL"/>
    <s v="406-2595355-3937958"/>
    <x v="0"/>
    <x v="2"/>
    <n v="1"/>
    <x v="3"/>
    <n v="533401"/>
  </r>
  <r>
    <d v="2022-01-05T00:00:00"/>
    <s v="Shipped - Delivered to Buyer"/>
    <s v="J0401"/>
    <s v="J0401-DR-L"/>
    <s v="406-1226580-5541119"/>
    <x v="0"/>
    <x v="4"/>
    <n v="1"/>
    <x v="3"/>
    <n v="390009"/>
  </r>
  <r>
    <d v="2022-01-05T00:00:00"/>
    <s v="Shipped - Delivered to Buyer"/>
    <s v="JNE3706"/>
    <s v="JNE3706-DR-XS"/>
    <s v="404-7944133-5992302"/>
    <x v="0"/>
    <x v="6"/>
    <n v="1"/>
    <x v="8"/>
    <n v="742148"/>
  </r>
  <r>
    <d v="2022-01-05T00:00:00"/>
    <s v="Shipped - Delivered to Buyer"/>
    <s v="J0341"/>
    <s v="J0341-DR-M"/>
    <s v="405-1008719-0996337"/>
    <x v="0"/>
    <x v="0"/>
    <n v="1"/>
    <x v="14"/>
    <n v="400051"/>
  </r>
  <r>
    <d v="2022-01-05T00:00:00"/>
    <s v="Shipped - Delivered to Buyer"/>
    <s v="JNE3798"/>
    <s v="JNE3798-KR-L"/>
    <s v="402-4309329-2537912"/>
    <x v="0"/>
    <x v="4"/>
    <n v="1"/>
    <x v="19"/>
    <n v="743422"/>
  </r>
  <r>
    <d v="2022-07-06T00:00:00"/>
    <s v="Shipped - Returned to Seller"/>
    <s v="JNE3798"/>
    <s v="JNE3798-KR-XL"/>
    <s v="406-202202196-6325102"/>
    <x v="0"/>
    <x v="5"/>
    <n v="1"/>
    <x v="50"/>
    <n v="500019"/>
  </r>
  <r>
    <d v="2022-12-06T00:00:00"/>
    <s v="Shipped - Delivered to Buyer"/>
    <s v="JNE3869"/>
    <s v="JNE3869-DR-M"/>
    <s v="404-9334337-4545125"/>
    <x v="0"/>
    <x v="0"/>
    <n v="1"/>
    <x v="29"/>
    <n v="680652"/>
  </r>
  <r>
    <d v="2022-12-06T00:00:00"/>
    <s v="Shipped - Delivered to Buyer"/>
    <s v="JNE3709"/>
    <s v="JNE3709-DR-S"/>
    <s v="171-3477628-5729928"/>
    <x v="0"/>
    <x v="3"/>
    <n v="1"/>
    <x v="66"/>
    <n v="400605"/>
  </r>
  <r>
    <d v="2022-12-06T00:00:00"/>
    <s v="Shipped - Delivered to Buyer"/>
    <s v="JNE3800"/>
    <s v="JNE3800-KR-A-XXXL"/>
    <s v="403-4682204-3156367"/>
    <x v="0"/>
    <x v="1"/>
    <n v="1"/>
    <x v="17"/>
    <n v="560025"/>
  </r>
  <r>
    <d v="2022-07-06T00:00:00"/>
    <s v="Shipped - Delivered to Buyer"/>
    <s v="JNE3798"/>
    <s v="JNE3798-KR-XL"/>
    <s v="406-9423965-2430722"/>
    <x v="0"/>
    <x v="5"/>
    <n v="1"/>
    <x v="50"/>
    <n v="400095"/>
  </r>
  <r>
    <d v="2022-12-06T00:00:00"/>
    <s v="Shipped - Delivered to Buyer"/>
    <s v="JNE3800"/>
    <s v="JNE3800-KR-XXL"/>
    <s v="402-9934979-8018709"/>
    <x v="0"/>
    <x v="2"/>
    <n v="1"/>
    <x v="50"/>
    <n v="600052"/>
  </r>
  <r>
    <d v="2022-12-06T00:00:00"/>
    <s v="Shipped - Delivered to Buyer"/>
    <s v="J0341"/>
    <s v="J0341-DR-L"/>
    <s v="407-6582229-6312334"/>
    <x v="0"/>
    <x v="4"/>
    <n v="1"/>
    <x v="9"/>
    <n v="612002"/>
  </r>
  <r>
    <d v="2022-12-06T00:00:00"/>
    <s v="Shipped - Delivered to Buyer"/>
    <s v="J0005"/>
    <s v="J0005-DR-M"/>
    <s v="404-3601801-8433932"/>
    <x v="0"/>
    <x v="0"/>
    <n v="1"/>
    <x v="6"/>
    <n v="273202"/>
  </r>
  <r>
    <d v="2022-12-06T00:00:00"/>
    <s v="Shipped - Delivered to Buyer"/>
    <s v="JNE3905"/>
    <s v="JNE3905-DR-XXXL"/>
    <s v="171-1114528-7785103"/>
    <x v="0"/>
    <x v="1"/>
    <n v="1"/>
    <x v="20"/>
    <n v="400058"/>
  </r>
  <r>
    <d v="2022-12-06T00:00:00"/>
    <s v="Shipped - Delivered to Buyer"/>
    <s v="JNE3798"/>
    <s v="JNE3798-KR-S"/>
    <s v="403-1332699-6029966"/>
    <x v="0"/>
    <x v="3"/>
    <n v="1"/>
    <x v="19"/>
    <n v="600097"/>
  </r>
  <r>
    <d v="2022-12-06T00:00:00"/>
    <s v="Shipped - Delivered to Buyer"/>
    <s v="JNE3800"/>
    <s v="JNE3800-KR-A-L"/>
    <s v="402-1901818-1951550"/>
    <x v="0"/>
    <x v="4"/>
    <n v="1"/>
    <x v="50"/>
    <n v="411021"/>
  </r>
  <r>
    <d v="2022-12-06T00:00:00"/>
    <s v="Shipped - Delivered to Buyer"/>
    <s v="JNE3710"/>
    <s v="JNE3710-DR-L"/>
    <s v="402-3545611-8393945"/>
    <x v="0"/>
    <x v="4"/>
    <n v="1"/>
    <x v="13"/>
    <n v="600099"/>
  </r>
  <r>
    <d v="2022-12-06T00:00:00"/>
    <s v="Shipped - Delivered to Buyer"/>
    <s v="JNE3798"/>
    <s v="JNE3798-KR-XXXL"/>
    <s v="403-8189894-2991527"/>
    <x v="0"/>
    <x v="1"/>
    <n v="1"/>
    <x v="17"/>
    <n v="360004"/>
  </r>
  <r>
    <d v="2022-07-06T00:00:00"/>
    <s v="Shipped - Delivered to Buyer"/>
    <s v="JNE3798"/>
    <s v="JNE3798-KR-XL"/>
    <s v="408-3771800-4035561"/>
    <x v="0"/>
    <x v="5"/>
    <n v="1"/>
    <x v="50"/>
    <n v="600100"/>
  </r>
  <r>
    <d v="2022-12-06T00:00:00"/>
    <s v="Shipped - Delivered to Buyer"/>
    <s v="BL104"/>
    <s v="BL104-M"/>
    <s v="406-6747505-1381166"/>
    <x v="1"/>
    <x v="0"/>
    <n v="1"/>
    <x v="30"/>
    <n v="700047"/>
  </r>
  <r>
    <d v="2022-12-06T00:00:00"/>
    <s v="Shipped - Delivered to Buyer"/>
    <s v="JNE3905"/>
    <s v="JNE3905-DR-L"/>
    <s v="405-2414470-5994749"/>
    <x v="0"/>
    <x v="4"/>
    <n v="1"/>
    <x v="20"/>
    <n v="400052"/>
  </r>
  <r>
    <d v="2022-12-06T00:00:00"/>
    <s v="Shipped - Delivered to Buyer"/>
    <s v="JNE3798"/>
    <s v="JNE3798-KR-M"/>
    <s v="403-0254325-5207528"/>
    <x v="0"/>
    <x v="0"/>
    <n v="1"/>
    <x v="50"/>
    <n v="560043"/>
  </r>
  <r>
    <d v="2022-12-06T00:00:00"/>
    <s v="Shipped - Delivered to Buyer"/>
    <s v="JNE3798"/>
    <s v="JNE3798-KR-L"/>
    <s v="404-8063948-202231569"/>
    <x v="0"/>
    <x v="4"/>
    <n v="1"/>
    <x v="50"/>
    <n v="800011"/>
  </r>
  <r>
    <d v="2022-05-06T00:00:00"/>
    <s v="Shipped - Delivered to Buyer"/>
    <s v="JNE3800"/>
    <s v="JNE3800-KR-XL"/>
    <s v="406-8840038-3145140"/>
    <x v="0"/>
    <x v="5"/>
    <n v="1"/>
    <x v="50"/>
    <n v="226016"/>
  </r>
  <r>
    <d v="2022-12-06T00:00:00"/>
    <s v="Shipped - Delivered to Buyer"/>
    <s v="JNE3905"/>
    <s v="JNE3905-DR-XXXL"/>
    <s v="403-2009851-4817933"/>
    <x v="0"/>
    <x v="1"/>
    <n v="1"/>
    <x v="20"/>
    <n v="110078"/>
  </r>
  <r>
    <d v="2022-12-06T00:00:00"/>
    <s v="Shipped - Delivered to Buyer"/>
    <s v="JNE3798"/>
    <s v="JNE3798-KR-L"/>
    <s v="407-8215845-4720330"/>
    <x v="0"/>
    <x v="4"/>
    <n v="1"/>
    <x v="50"/>
    <n v="600091"/>
  </r>
  <r>
    <d v="2022-05-06T00:00:00"/>
    <s v="Shipped - Delivered to Buyer"/>
    <s v="JNE3800"/>
    <s v="JNE3800-KR-XL"/>
    <s v="402-9453615-4129124"/>
    <x v="0"/>
    <x v="5"/>
    <n v="1"/>
    <x v="50"/>
    <n v="560076"/>
  </r>
  <r>
    <d v="2022-12-06T00:00:00"/>
    <s v="Shipped - Delivered to Buyer"/>
    <s v="JNE3798"/>
    <s v="JNE3798-KR-L"/>
    <s v="171-0630525-0842725"/>
    <x v="0"/>
    <x v="4"/>
    <n v="1"/>
    <x v="50"/>
    <n v="400708"/>
  </r>
  <r>
    <d v="2022-04-06T00:00:00"/>
    <s v="Shipped - Delivered to Buyer"/>
    <s v="JNE3800"/>
    <s v="JNE3800-KR-XL"/>
    <s v="402-0346097-3559573"/>
    <x v="0"/>
    <x v="5"/>
    <n v="1"/>
    <x v="50"/>
    <n v="641035"/>
  </r>
  <r>
    <d v="2022-03-06T00:00:00"/>
    <s v="Shipped - Delivered to Buyer"/>
    <s v="JNE3800"/>
    <s v="JNE3800-KR-XL"/>
    <s v="406-0721876-7542705"/>
    <x v="0"/>
    <x v="5"/>
    <n v="1"/>
    <x v="50"/>
    <n v="560070"/>
  </r>
  <r>
    <d v="2022-12-06T00:00:00"/>
    <s v="Shipped - Returned to Seller"/>
    <s v="JNE3798"/>
    <s v="JNE3798-KR-XXXL"/>
    <s v="171-6639029-0595535"/>
    <x v="0"/>
    <x v="1"/>
    <n v="1"/>
    <x v="17"/>
    <n v="756001"/>
  </r>
  <r>
    <d v="2022-12-06T00:00:00"/>
    <s v="Shipped - Returned to Seller"/>
    <s v="J0333"/>
    <s v="J0333-DR-XXXL"/>
    <s v="402-9661542-3097968"/>
    <x v="0"/>
    <x v="1"/>
    <n v="1"/>
    <x v="3"/>
    <n v="500075"/>
  </r>
  <r>
    <d v="2022-12-06T00:00:00"/>
    <s v="Shipped - Delivered to Buyer"/>
    <s v="JNE3798"/>
    <s v="JNE3798-KR-L"/>
    <s v="406-2838893-7195567"/>
    <x v="0"/>
    <x v="4"/>
    <n v="1"/>
    <x v="50"/>
    <n v="411033"/>
  </r>
  <r>
    <d v="2022-03-06T00:00:00"/>
    <s v="Shipped - Delivered to Buyer"/>
    <s v="JNE3800"/>
    <s v="JNE3800-KR-XL"/>
    <s v="402-4342424-3819513"/>
    <x v="0"/>
    <x v="5"/>
    <n v="1"/>
    <x v="50"/>
    <n v="226021"/>
  </r>
  <r>
    <d v="2022-12-06T00:00:00"/>
    <s v="Shipped - Delivered to Buyer"/>
    <s v="JNE3905"/>
    <s v="JNE3905-DR-XXL"/>
    <s v="404-3445216-2609959"/>
    <x v="0"/>
    <x v="2"/>
    <n v="1"/>
    <x v="20"/>
    <n v="400068"/>
  </r>
  <r>
    <d v="2022-12-06T00:00:00"/>
    <s v="Shipped - Delivered to Buyer"/>
    <s v="JNE3905"/>
    <s v="JNE3905-DR-XXL"/>
    <s v="404-0103538-0087535"/>
    <x v="0"/>
    <x v="2"/>
    <n v="1"/>
    <x v="20"/>
    <n v="360007"/>
  </r>
  <r>
    <d v="2022-03-06T00:00:00"/>
    <s v="Shipped - Delivered to Buyer"/>
    <s v="JNE3800"/>
    <s v="JNE3800-KR-XL"/>
    <s v="403-5286655-3171568"/>
    <x v="0"/>
    <x v="5"/>
    <n v="1"/>
    <x v="50"/>
    <n v="481661"/>
  </r>
  <r>
    <d v="2022-03-06T00:00:00"/>
    <s v="Shipped - Returned to Seller"/>
    <s v="JNE3800"/>
    <s v="JNE3800-KR-XL"/>
    <s v="405-5340355-4722715"/>
    <x v="0"/>
    <x v="5"/>
    <n v="1"/>
    <x v="50"/>
    <n v="600054"/>
  </r>
  <r>
    <d v="2022-02-06T00:00:00"/>
    <s v="Shipped - Delivered to Buyer"/>
    <s v="JNE3800"/>
    <s v="JNE3800-KR-XL"/>
    <s v="171-9738633-1753110"/>
    <x v="0"/>
    <x v="5"/>
    <n v="1"/>
    <x v="50"/>
    <n v="403501"/>
  </r>
  <r>
    <d v="2022-11-06T00:00:00"/>
    <s v="Shipped - Delivered to Buyer"/>
    <s v="JNE3798"/>
    <s v="JNE3798-KR-M"/>
    <s v="407-7649178-4413900"/>
    <x v="0"/>
    <x v="0"/>
    <n v="1"/>
    <x v="50"/>
    <n v="502319"/>
  </r>
  <r>
    <d v="2022-11-06T00:00:00"/>
    <s v="Shipped - Delivered to Buyer"/>
    <s v="JNE3800"/>
    <s v="JNE3800-KR-A-M"/>
    <s v="407-7649178-4413900"/>
    <x v="0"/>
    <x v="0"/>
    <n v="1"/>
    <x v="17"/>
    <n v="502319"/>
  </r>
  <r>
    <d v="2022-11-06T00:00:00"/>
    <s v="Shipped - Returned to Seller"/>
    <s v="JNE3709"/>
    <s v="JNE3709-DR-S"/>
    <s v="404-0974753-3554753"/>
    <x v="0"/>
    <x v="3"/>
    <n v="1"/>
    <x v="66"/>
    <n v="626106"/>
  </r>
  <r>
    <d v="2022-11-06T00:00:00"/>
    <s v="Shipped - Delivered to Buyer"/>
    <s v="JNE3798"/>
    <s v="JNE3798-KR-XXXL"/>
    <s v="406-1364249-5041908"/>
    <x v="0"/>
    <x v="1"/>
    <n v="1"/>
    <x v="17"/>
    <n v="711104"/>
  </r>
  <r>
    <d v="2022-11-06T00:00:00"/>
    <s v="Shipped - Returned to Seller"/>
    <s v="JNE3709"/>
    <s v="JNE3709-DR-XXL"/>
    <s v="405-7968418-5761924"/>
    <x v="0"/>
    <x v="2"/>
    <n v="1"/>
    <x v="66"/>
    <n v="690531"/>
  </r>
  <r>
    <d v="2022-11-06T00:00:00"/>
    <s v="Shipped - Delivered to Buyer"/>
    <s v="JNE3800"/>
    <s v="JNE3800-KR-A-XXL"/>
    <s v="403-4295639-0207504"/>
    <x v="0"/>
    <x v="2"/>
    <n v="1"/>
    <x v="19"/>
    <n v="560022"/>
  </r>
  <r>
    <d v="2022-11-06T00:00:00"/>
    <s v="Shipped - Delivered to Buyer"/>
    <s v="JNE3905"/>
    <s v="JNE3905-DR-L"/>
    <s v="408-5241776-0977924"/>
    <x v="0"/>
    <x v="4"/>
    <n v="1"/>
    <x v="20"/>
    <n v="400078"/>
  </r>
  <r>
    <d v="2022-11-06T00:00:00"/>
    <s v="Shipped - Delivered to Buyer"/>
    <s v="J0157"/>
    <s v="J0157-DR-S"/>
    <s v="404-9834862-8636343"/>
    <x v="0"/>
    <x v="3"/>
    <n v="1"/>
    <x v="36"/>
    <n v="800024"/>
  </r>
  <r>
    <d v="2022-11-06T00:00:00"/>
    <s v="Shipped - Delivered to Buyer"/>
    <s v="JNE3709"/>
    <s v="JNE3709-DR-S"/>
    <s v="171-1452392-2824304"/>
    <x v="0"/>
    <x v="3"/>
    <n v="1"/>
    <x v="66"/>
    <n v="689626"/>
  </r>
  <r>
    <d v="2022-02-06T00:00:00"/>
    <s v="Shipped - Delivered to Buyer"/>
    <s v="JNE3798"/>
    <s v="JNE3798-KR-XL"/>
    <s v="407-7443919-5644306"/>
    <x v="0"/>
    <x v="5"/>
    <n v="1"/>
    <x v="50"/>
    <n v="570008"/>
  </r>
  <r>
    <d v="2022-11-06T00:00:00"/>
    <s v="Shipped - Delivered to Buyer"/>
    <s v="JNE3798"/>
    <s v="JNE3798-KR-M"/>
    <s v="171-9312008-2123563"/>
    <x v="0"/>
    <x v="0"/>
    <n v="1"/>
    <x v="50"/>
    <n v="560083"/>
  </r>
  <r>
    <d v="2022-11-06T00:00:00"/>
    <s v="Shipped - Delivered to Buyer"/>
    <s v="JNE3798"/>
    <s v="JNE3798-KR-S"/>
    <s v="403-8742269-1693947"/>
    <x v="0"/>
    <x v="3"/>
    <n v="1"/>
    <x v="19"/>
    <n v="683106"/>
  </r>
  <r>
    <d v="2022-11-06T00:00:00"/>
    <s v="Shipped - Delivered to Buyer"/>
    <s v="J0341"/>
    <s v="J0341-DR-XXL"/>
    <s v="408-1247386-2157109"/>
    <x v="0"/>
    <x v="2"/>
    <n v="1"/>
    <x v="9"/>
    <n v="500033"/>
  </r>
  <r>
    <d v="2022-11-06T00:00:00"/>
    <s v="Shipped - Returned to Seller"/>
    <s v="JNE3798"/>
    <s v="JNE3798-KR-M"/>
    <s v="404-3317335-6395525"/>
    <x v="0"/>
    <x v="0"/>
    <n v="1"/>
    <x v="50"/>
    <n v="560097"/>
  </r>
  <r>
    <d v="2022-11-06T00:00:00"/>
    <s v="Shipped - Delivered to Buyer"/>
    <s v="JNE3905"/>
    <s v="JNE3905-DR-XXXL"/>
    <s v="405-6376780-1702759"/>
    <x v="0"/>
    <x v="1"/>
    <n v="1"/>
    <x v="20"/>
    <n v="110078"/>
  </r>
  <r>
    <d v="2022-11-06T00:00:00"/>
    <s v="Shipped - Delivered to Buyer"/>
    <s v="JNE3798"/>
    <s v="JNE3798-KR-M"/>
    <s v="402-4542921-8005114"/>
    <x v="0"/>
    <x v="0"/>
    <n v="1"/>
    <x v="50"/>
    <n v="685584"/>
  </r>
  <r>
    <d v="2022-11-06T00:00:00"/>
    <s v="Shipped - Delivered to Buyer"/>
    <s v="JNE3798"/>
    <s v="JNE3798-KR-M"/>
    <s v="404-2376006-4677950"/>
    <x v="0"/>
    <x v="0"/>
    <n v="1"/>
    <x v="50"/>
    <n v="403601"/>
  </r>
  <r>
    <d v="2022-11-06T00:00:00"/>
    <s v="Shipped - Delivered to Buyer"/>
    <s v="J0005"/>
    <s v="J0005-DR-M"/>
    <s v="404-6559787-8905107"/>
    <x v="0"/>
    <x v="0"/>
    <n v="1"/>
    <x v="6"/>
    <n v="201005"/>
  </r>
  <r>
    <d v="2022-11-06T00:00:00"/>
    <s v="Shipped - Delivered to Buyer"/>
    <s v="JNE3791"/>
    <s v="JNE3791-DR-XXL"/>
    <s v="404-3891368-7556317"/>
    <x v="2"/>
    <x v="2"/>
    <n v="1"/>
    <x v="34"/>
    <n v="400705"/>
  </r>
  <r>
    <d v="2022-01-06T00:00:00"/>
    <s v="Shipped - Delivered to Buyer"/>
    <s v="JNE3798"/>
    <s v="JNE3798-KR-XL"/>
    <s v="171-7173124-7979515"/>
    <x v="0"/>
    <x v="5"/>
    <n v="1"/>
    <x v="50"/>
    <n v="411057"/>
  </r>
  <r>
    <d v="2022-11-06T00:00:00"/>
    <s v="Shipped - Delivered to Buyer"/>
    <s v="J0341"/>
    <s v="J0341-DR-M"/>
    <s v="405-4311714-8296338"/>
    <x v="0"/>
    <x v="0"/>
    <n v="1"/>
    <x v="9"/>
    <n v="302012"/>
  </r>
  <r>
    <d v="2022-11-06T00:00:00"/>
    <s v="Shipped - Returned to Seller"/>
    <s v="JNE3798"/>
    <s v="JNE3798-KR-L"/>
    <s v="402-8949868-6186741"/>
    <x v="0"/>
    <x v="4"/>
    <n v="1"/>
    <x v="50"/>
    <n v="500090"/>
  </r>
  <r>
    <d v="2022-11-06T00:00:00"/>
    <s v="Shipped - Delivered to Buyer"/>
    <s v="JNE3800"/>
    <s v="JNE3800-KR-A-M"/>
    <s v="405-0598615-5144324"/>
    <x v="0"/>
    <x v="0"/>
    <n v="1"/>
    <x v="17"/>
    <n v="380009"/>
  </r>
  <r>
    <d v="2022-11-06T00:00:00"/>
    <s v="Shipped - Delivered to Buyer"/>
    <s v="JNE3798"/>
    <s v="JNE3798-KR-L"/>
    <s v="403-0151001-6841953"/>
    <x v="0"/>
    <x v="4"/>
    <n v="1"/>
    <x v="50"/>
    <n v="181202"/>
  </r>
  <r>
    <d v="2022-11-06T00:00:00"/>
    <s v="Shipped - Delivered to Buyer"/>
    <s v="JNE3798"/>
    <s v="JNE3798-KR-M"/>
    <s v="402-7922727-2468354"/>
    <x v="0"/>
    <x v="0"/>
    <n v="1"/>
    <x v="50"/>
    <n v="560068"/>
  </r>
  <r>
    <d v="2022-11-06T00:00:00"/>
    <s v="Shipped - Delivered to Buyer"/>
    <s v="JNE3798"/>
    <s v="JNE3798-KR-L"/>
    <s v="403-2750298-5011506"/>
    <x v="0"/>
    <x v="4"/>
    <n v="1"/>
    <x v="50"/>
    <n v="517002"/>
  </r>
  <r>
    <d v="2022-11-06T00:00:00"/>
    <s v="Shipped - Delivered to Buyer"/>
    <s v="J0341"/>
    <s v="J0341-DR-S"/>
    <s v="405-9848715-7705966"/>
    <x v="0"/>
    <x v="3"/>
    <n v="1"/>
    <x v="9"/>
    <n v="246149"/>
  </r>
  <r>
    <d v="2022-11-06T00:00:00"/>
    <s v="Shipped - Delivered to Buyer"/>
    <s v="JNE3798"/>
    <s v="JNE3798-KR-XXXL"/>
    <s v="402-0349491-4103563"/>
    <x v="0"/>
    <x v="1"/>
    <n v="1"/>
    <x v="17"/>
    <n v="421503"/>
  </r>
  <r>
    <d v="2022-11-06T00:00:00"/>
    <s v="Shipped - Delivered to Buyer"/>
    <s v="J0295"/>
    <s v="J0295-DR-XXXL"/>
    <s v="402-4852877-2582750"/>
    <x v="0"/>
    <x v="1"/>
    <n v="1"/>
    <x v="38"/>
    <n v="302034"/>
  </r>
  <r>
    <d v="2022-11-06T00:00:00"/>
    <s v="Shipped - Delivered to Buyer"/>
    <s v="J0157"/>
    <s v="J0157-DR-S"/>
    <s v="405-8235461-3933152"/>
    <x v="0"/>
    <x v="3"/>
    <n v="1"/>
    <x v="36"/>
    <n v="413004"/>
  </r>
  <r>
    <d v="2022-11-06T00:00:00"/>
    <s v="Shipped - Returned to Seller"/>
    <s v="JNE3798"/>
    <s v="JNE3798-KR-M"/>
    <s v="404-1242113-5062713"/>
    <x v="0"/>
    <x v="0"/>
    <n v="1"/>
    <x v="50"/>
    <n v="211013"/>
  </r>
  <r>
    <d v="2022-10-06T00:00:00"/>
    <s v="Shipped - Delivered to Buyer"/>
    <s v="JNE3800"/>
    <s v="JNE3800-KR-A-M"/>
    <s v="403-2548952-7609967"/>
    <x v="0"/>
    <x v="0"/>
    <n v="1"/>
    <x v="17"/>
    <n v="160019"/>
  </r>
  <r>
    <d v="2022-10-06T00:00:00"/>
    <s v="Shipped - Delivered to Buyer"/>
    <s v="JNE3800"/>
    <s v="JNE3800-KR-A-S"/>
    <s v="404-8928651-8074706"/>
    <x v="0"/>
    <x v="3"/>
    <n v="1"/>
    <x v="17"/>
    <n v="781029"/>
  </r>
  <r>
    <d v="2022-10-06T00:00:00"/>
    <s v="Shipped - Delivered to Buyer"/>
    <s v="J0415"/>
    <s v="J0415-DR-XXXL"/>
    <s v="406-0874097-7190726"/>
    <x v="0"/>
    <x v="1"/>
    <n v="1"/>
    <x v="67"/>
    <n v="400064"/>
  </r>
  <r>
    <d v="2022-10-06T00:00:00"/>
    <s v="Shipped - Delivered to Buyer"/>
    <s v="JNE3800"/>
    <s v="JNE3800-KR-A-XS"/>
    <s v="171-3837852-2729915"/>
    <x v="0"/>
    <x v="6"/>
    <n v="1"/>
    <x v="17"/>
    <n v="695003"/>
  </r>
  <r>
    <d v="2022-10-06T00:00:00"/>
    <s v="Shipped - Delivered to Buyer"/>
    <s v="J0207"/>
    <s v="J0207-DR-XXL"/>
    <s v="402-1706632-4085914"/>
    <x v="0"/>
    <x v="2"/>
    <n v="1"/>
    <x v="9"/>
    <n v="500037"/>
  </r>
  <r>
    <d v="2022-06-05T00:00:00"/>
    <s v="Shipped - Delivered to Buyer"/>
    <s v="JNE3800"/>
    <s v="JNE3800-KR-A-XL"/>
    <s v="403-0896901-6269156"/>
    <x v="0"/>
    <x v="5"/>
    <n v="1"/>
    <x v="17"/>
    <n v="673580"/>
  </r>
  <r>
    <d v="2022-10-06T00:00:00"/>
    <s v="Shipped - Delivered to Buyer"/>
    <s v="JNE3798"/>
    <s v="JNE3798-KR-A-M"/>
    <s v="402-4971299-3916332"/>
    <x v="0"/>
    <x v="0"/>
    <n v="1"/>
    <x v="19"/>
    <n v="201301"/>
  </r>
  <r>
    <d v="2022-10-06T00:00:00"/>
    <s v="Shipped - Delivered to Buyer"/>
    <s v="JNE3798"/>
    <s v="JNE3798-KR-XXXL"/>
    <s v="406-0248825-3232344"/>
    <x v="0"/>
    <x v="1"/>
    <n v="1"/>
    <x v="17"/>
    <n v="122001"/>
  </r>
  <r>
    <d v="2022-10-06T00:00:00"/>
    <s v="Shipped - Delivered to Buyer"/>
    <s v="JNE3800"/>
    <s v="JNE3800-KR-XXXL"/>
    <s v="406-0248825-3232344"/>
    <x v="0"/>
    <x v="1"/>
    <n v="1"/>
    <x v="50"/>
    <n v="122001"/>
  </r>
  <r>
    <d v="2022-06-05T00:00:00"/>
    <s v="Shipped - Delivered to Buyer"/>
    <s v="JNE3800"/>
    <s v="JNE3800-KR-XL"/>
    <s v="404-3255030-8005924"/>
    <x v="0"/>
    <x v="5"/>
    <n v="1"/>
    <x v="17"/>
    <n v="110041"/>
  </r>
  <r>
    <d v="2022-10-06T00:00:00"/>
    <s v="Shipped - Delivered to Buyer"/>
    <s v="JNE3798"/>
    <s v="JNE3798-KR-XXXL"/>
    <s v="404-4165685-6901945"/>
    <x v="0"/>
    <x v="1"/>
    <n v="1"/>
    <x v="17"/>
    <n v="560077"/>
  </r>
  <r>
    <d v="2022-10-06T00:00:00"/>
    <s v="Shipped - Delivered to Buyer"/>
    <s v="JNE3800"/>
    <s v="JNE3800-KR-A-S"/>
    <s v="407-4092029-1173116"/>
    <x v="0"/>
    <x v="3"/>
    <n v="1"/>
    <x v="17"/>
    <n v="530018"/>
  </r>
  <r>
    <d v="2022-10-06T00:00:00"/>
    <s v="Shipped - Delivered to Buyer"/>
    <s v="JNE3798"/>
    <s v="JNE3798-KR-M"/>
    <s v="171-2075393-1538750"/>
    <x v="0"/>
    <x v="0"/>
    <n v="1"/>
    <x v="50"/>
    <n v="500032"/>
  </r>
  <r>
    <d v="2022-10-06T00:00:00"/>
    <s v="Shipped - Delivered to Buyer"/>
    <s v="JNE3800"/>
    <s v="JNE3800-KR-A-L"/>
    <s v="405-8671879-0440314"/>
    <x v="0"/>
    <x v="4"/>
    <n v="1"/>
    <x v="50"/>
    <n v="160047"/>
  </r>
  <r>
    <d v="2022-10-06T00:00:00"/>
    <s v="Shipped - Delivered to Buyer"/>
    <s v="JNE3800"/>
    <s v="JNE3800-KR-A-L"/>
    <s v="402-6959888-3627567"/>
    <x v="0"/>
    <x v="4"/>
    <n v="1"/>
    <x v="50"/>
    <n v="560078"/>
  </r>
  <r>
    <d v="2022-10-06T00:00:00"/>
    <s v="Shipped - Delivered to Buyer"/>
    <s v="JNE3798"/>
    <s v="JNE3798-KR-M"/>
    <s v="405-4384623-0464369"/>
    <x v="0"/>
    <x v="0"/>
    <n v="1"/>
    <x v="50"/>
    <n v="560060"/>
  </r>
  <r>
    <d v="2022-10-06T00:00:00"/>
    <s v="Shipped - Returned to Seller"/>
    <s v="J0341"/>
    <s v="J0341-DR-S"/>
    <s v="407-3688547-6780326"/>
    <x v="0"/>
    <x v="3"/>
    <n v="1"/>
    <x v="9"/>
    <n v="600048"/>
  </r>
  <r>
    <d v="2022-10-06T00:00:00"/>
    <s v="Shipped - Delivered to Buyer"/>
    <s v="JNE3798"/>
    <s v="JNE3798-KR-L"/>
    <s v="403-6483941-8663531"/>
    <x v="0"/>
    <x v="4"/>
    <n v="1"/>
    <x v="50"/>
    <n v="380061"/>
  </r>
  <r>
    <d v="2022-05-05T00:00:00"/>
    <s v="Shipped - Delivered to Buyer"/>
    <s v="JNE3800"/>
    <s v="JNE3800-KR-XL"/>
    <s v="402-3165611-7027559"/>
    <x v="0"/>
    <x v="5"/>
    <n v="1"/>
    <x v="17"/>
    <n v="509208"/>
  </r>
  <r>
    <d v="2022-10-06T00:00:00"/>
    <s v="Shipped - Delivered to Buyer"/>
    <s v="JNE3798"/>
    <s v="JNE3798-KR-XXL"/>
    <s v="407-2686502-4680351"/>
    <x v="0"/>
    <x v="2"/>
    <n v="1"/>
    <x v="50"/>
    <n v="600073"/>
  </r>
  <r>
    <d v="2022-11-06T00:00:00"/>
    <s v="Shipped - Delivered to Buyer"/>
    <s v="JNE3800"/>
    <s v="JNE3800-KR-A-XL"/>
    <s v="404-1967359-2574736"/>
    <x v="0"/>
    <x v="5"/>
    <n v="1"/>
    <x v="17"/>
    <n v="500029"/>
  </r>
  <r>
    <d v="2022-10-06T00:00:00"/>
    <s v="Shipped - Delivered to Buyer"/>
    <s v="JNE3706"/>
    <s v="JNE3706-DR-XXL"/>
    <s v="406-2792809-7236312"/>
    <x v="0"/>
    <x v="2"/>
    <n v="1"/>
    <x v="8"/>
    <n v="382721"/>
  </r>
  <r>
    <d v="2022-09-06T00:00:00"/>
    <s v="Shipped - Delivered to Buyer"/>
    <s v="J0212"/>
    <s v="J0212-DR-S"/>
    <s v="405-4089185-2561167"/>
    <x v="2"/>
    <x v="3"/>
    <n v="1"/>
    <x v="35"/>
    <n v="175001"/>
  </r>
  <r>
    <d v="2022-09-06T00:00:00"/>
    <s v="Shipped - Delivered to Buyer"/>
    <s v="JNE3905"/>
    <s v="JNE3905-DR-XXXL"/>
    <s v="405-7947897-0657162"/>
    <x v="0"/>
    <x v="1"/>
    <n v="1"/>
    <x v="39"/>
    <n v="110049"/>
  </r>
  <r>
    <d v="2022-08-06T00:00:00"/>
    <s v="Shipped - Delivered to Buyer"/>
    <s v="JNE3800"/>
    <s v="JNE3800-KR-A-XL"/>
    <s v="403-0406825-4372315"/>
    <x v="0"/>
    <x v="5"/>
    <n v="1"/>
    <x v="17"/>
    <n v="680701"/>
  </r>
  <r>
    <d v="2022-09-06T00:00:00"/>
    <s v="Shipped - Delivered to Buyer"/>
    <s v="JNE3800"/>
    <s v="JNE3800-KR-A-S"/>
    <s v="407-1455315-5726715"/>
    <x v="0"/>
    <x v="3"/>
    <n v="1"/>
    <x v="17"/>
    <n v="560100"/>
  </r>
  <r>
    <d v="2022-09-06T00:00:00"/>
    <s v="Shipped - Delivered to Buyer"/>
    <s v="JNE3800"/>
    <s v="JNE3800-KR-A-S"/>
    <s v="405-6234764-6194764"/>
    <x v="0"/>
    <x v="3"/>
    <n v="1"/>
    <x v="17"/>
    <n v="110091"/>
  </r>
  <r>
    <d v="2022-09-06T00:00:00"/>
    <s v="Shipped - Delivered to Buyer"/>
    <s v="JNE3800"/>
    <s v="JNE3800-KR-A-XXXL"/>
    <s v="403-7846570-7048320"/>
    <x v="0"/>
    <x v="1"/>
    <n v="1"/>
    <x v="17"/>
    <n v="560097"/>
  </r>
  <r>
    <d v="2022-09-06T00:00:00"/>
    <s v="Shipped - Delivered to Buyer"/>
    <s v="J0005"/>
    <s v="J0005-DR-B-M"/>
    <s v="406-0689159-0242757"/>
    <x v="0"/>
    <x v="0"/>
    <n v="1"/>
    <x v="6"/>
    <n v="263136"/>
  </r>
  <r>
    <d v="2022-09-06T00:00:00"/>
    <s v="Shipped - Returned to Seller"/>
    <s v="J0305"/>
    <s v="J0305-DR-XS"/>
    <s v="407-4857583-202209165"/>
    <x v="0"/>
    <x v="6"/>
    <n v="1"/>
    <x v="68"/>
    <n v="600040"/>
  </r>
  <r>
    <d v="2022-09-06T00:00:00"/>
    <s v="Shipped - Delivered to Buyer"/>
    <s v="JNE3800"/>
    <s v="JNE3800-KR-A-S"/>
    <s v="404-6898603-4829903"/>
    <x v="0"/>
    <x v="3"/>
    <n v="1"/>
    <x v="17"/>
    <n v="492007"/>
  </r>
  <r>
    <d v="2022-09-06T00:00:00"/>
    <s v="Shipped - Delivered to Buyer"/>
    <s v="JNE3798"/>
    <s v="JNE3798-KR-M"/>
    <s v="406-8472224-3077137"/>
    <x v="0"/>
    <x v="0"/>
    <n v="1"/>
    <x v="50"/>
    <n v="755001"/>
  </r>
  <r>
    <d v="2022-07-06T00:00:00"/>
    <s v="Shipped - Delivered to Buyer"/>
    <s v="JNE3800"/>
    <s v="JNE3800-KR-A-XL"/>
    <s v="405-2383296-3131567"/>
    <x v="0"/>
    <x v="5"/>
    <n v="1"/>
    <x v="17"/>
    <n v="531021"/>
  </r>
  <r>
    <d v="2022-09-06T00:00:00"/>
    <s v="Shipped - Delivered to Buyer"/>
    <s v="JNE3800"/>
    <s v="JNE3800-KR-A-XXXL"/>
    <s v="405-1600509-4142756"/>
    <x v="0"/>
    <x v="1"/>
    <n v="1"/>
    <x v="17"/>
    <n v="500049"/>
  </r>
  <r>
    <d v="2022-06-06T00:00:00"/>
    <s v="Shipped - Delivered to Buyer"/>
    <s v="JNE3800"/>
    <s v="JNE3800-KR-A-XL"/>
    <s v="406-9265647-6802749"/>
    <x v="0"/>
    <x v="5"/>
    <n v="1"/>
    <x v="17"/>
    <n v="500011"/>
  </r>
  <r>
    <d v="2022-09-06T00:00:00"/>
    <s v="Shipped - Delivered to Buyer"/>
    <s v="J0157"/>
    <s v="J0157-DR-L"/>
    <s v="404-9277712-0274753"/>
    <x v="0"/>
    <x v="4"/>
    <n v="1"/>
    <x v="25"/>
    <n v="785013"/>
  </r>
  <r>
    <d v="2022-09-06T00:00:00"/>
    <s v="Shipped - Delivered to Buyer"/>
    <s v="JNE3791"/>
    <s v="JNE3791-DR-XS"/>
    <s v="408-7145734-8929165"/>
    <x v="2"/>
    <x v="6"/>
    <n v="1"/>
    <x v="34"/>
    <n v="415002"/>
  </r>
  <r>
    <d v="2022-06-06T00:00:00"/>
    <s v="Shipped - Delivered to Buyer"/>
    <s v="JNE3800"/>
    <s v="JNE3800-KR-A-XL"/>
    <s v="404-7582960-4685104"/>
    <x v="0"/>
    <x v="5"/>
    <n v="1"/>
    <x v="17"/>
    <n v="224190"/>
  </r>
  <r>
    <d v="2022-08-06T00:00:00"/>
    <s v="Shipped - Delivered to Buyer"/>
    <s v="JNE3798"/>
    <s v="JNE3798-KR-S"/>
    <s v="408-3292144-2149913"/>
    <x v="0"/>
    <x v="3"/>
    <n v="1"/>
    <x v="19"/>
    <n v="506003"/>
  </r>
  <r>
    <d v="2022-08-06T00:00:00"/>
    <s v="Shipped - Returned to Seller"/>
    <s v="J0341"/>
    <s v="J0341-DR-S"/>
    <s v="406-6701161-1759501"/>
    <x v="0"/>
    <x v="3"/>
    <n v="1"/>
    <x v="9"/>
    <n v="520008"/>
  </r>
  <r>
    <d v="2022-05-06T00:00:00"/>
    <s v="Shipped - Delivered to Buyer"/>
    <s v="JNE3800"/>
    <s v="JNE3800-KR-A-XL"/>
    <s v="403-8529721-8657963"/>
    <x v="0"/>
    <x v="5"/>
    <n v="1"/>
    <x v="17"/>
    <n v="401202"/>
  </r>
  <r>
    <d v="2022-08-06T00:00:00"/>
    <s v="Shipped - Delivered to Buyer"/>
    <s v="JNE3800"/>
    <s v="JNE3800-KR-A-M"/>
    <s v="405-6903577-7248367"/>
    <x v="0"/>
    <x v="0"/>
    <n v="1"/>
    <x v="17"/>
    <n v="263126"/>
  </r>
  <r>
    <d v="2022-04-06T00:00:00"/>
    <s v="Shipped - Delivered to Buyer"/>
    <s v="JNE3800"/>
    <s v="JNE3800-KR-A-XL"/>
    <s v="404-2159704-1634704"/>
    <x v="0"/>
    <x v="5"/>
    <n v="1"/>
    <x v="17"/>
    <n v="190012"/>
  </r>
  <r>
    <d v="2022-08-06T00:00:00"/>
    <s v="Shipped - Delivered to Buyer"/>
    <s v="JNE3800"/>
    <s v="JNE3800-KR-A-XXL"/>
    <s v="402-5758364-3901944"/>
    <x v="0"/>
    <x v="2"/>
    <n v="1"/>
    <x v="19"/>
    <n v="682017"/>
  </r>
  <r>
    <d v="2022-02-06T00:00:00"/>
    <s v="Shipped - Delivered to Buyer"/>
    <s v="JNE3800"/>
    <s v="JNE3800-KR-A-XL"/>
    <s v="171-5429018-2472344"/>
    <x v="0"/>
    <x v="5"/>
    <n v="1"/>
    <x v="17"/>
    <n v="673571"/>
  </r>
  <r>
    <d v="2022-08-06T00:00:00"/>
    <s v="Shipped - Delivered to Buyer"/>
    <s v="JNE3869"/>
    <s v="JNE3869-DR-L"/>
    <s v="402-4399555-3152306"/>
    <x v="0"/>
    <x v="4"/>
    <n v="1"/>
    <x v="29"/>
    <n v="500073"/>
  </r>
  <r>
    <d v="2022-01-06T00:00:00"/>
    <s v="Shipped - Delivered to Buyer"/>
    <s v="JNE3800"/>
    <s v="JNE3800-KR-A-XL"/>
    <s v="403-4515771-3237931"/>
    <x v="0"/>
    <x v="5"/>
    <n v="1"/>
    <x v="17"/>
    <n v="500018"/>
  </r>
  <r>
    <d v="2022-05-05T00:00:00"/>
    <s v="Shipped - Delivered to Buyer"/>
    <s v="JNE3798"/>
    <s v="JNE3798-KR-XL"/>
    <s v="405-0863793-5096316"/>
    <x v="0"/>
    <x v="5"/>
    <n v="1"/>
    <x v="63"/>
    <n v="364001"/>
  </r>
  <r>
    <d v="2022-08-06T00:00:00"/>
    <s v="Shipped - Delivered to Buyer"/>
    <s v="J0332"/>
    <s v="J0332-DR-S"/>
    <s v="404-9188379-0275560"/>
    <x v="0"/>
    <x v="3"/>
    <n v="1"/>
    <x v="69"/>
    <n v="682006"/>
  </r>
  <r>
    <d v="2022-04-05T00:00:00"/>
    <s v="Shipped - Delivered to Buyer"/>
    <s v="JNE3800"/>
    <s v="JNE3800-KR-XL"/>
    <s v="408-8765163-6278703"/>
    <x v="0"/>
    <x v="5"/>
    <n v="1"/>
    <x v="63"/>
    <n v="360311"/>
  </r>
  <r>
    <d v="2022-04-05T00:00:00"/>
    <s v="Shipped - Delivered to Buyer"/>
    <s v="JNE3800"/>
    <s v="JNE3800-KR-XL"/>
    <s v="407-6936627-6032327"/>
    <x v="0"/>
    <x v="5"/>
    <n v="1"/>
    <x v="63"/>
    <n v="421201"/>
  </r>
  <r>
    <d v="2022-04-05T00:00:00"/>
    <s v="Shipped - Delivered to Buyer"/>
    <s v="JNE3800"/>
    <s v="JNE3800-KR-XL"/>
    <s v="402-4006823-6516353"/>
    <x v="0"/>
    <x v="5"/>
    <n v="1"/>
    <x v="63"/>
    <n v="560100"/>
  </r>
  <r>
    <d v="2022-08-06T00:00:00"/>
    <s v="Shipped - Delivered to Buyer"/>
    <s v="JNE3798"/>
    <s v="JNE3798-KR-A-XXL"/>
    <s v="171-2843718-4730729"/>
    <x v="0"/>
    <x v="2"/>
    <n v="1"/>
    <x v="19"/>
    <n v="845305"/>
  </r>
  <r>
    <d v="2022-08-06T00:00:00"/>
    <s v="Shipped - Delivered to Buyer"/>
    <s v="JNE3800"/>
    <s v="JNE3800-KR-XXL"/>
    <s v="408-8027078-0917139"/>
    <x v="0"/>
    <x v="2"/>
    <n v="1"/>
    <x v="50"/>
    <n v="248001"/>
  </r>
  <r>
    <d v="2022-08-06T00:00:00"/>
    <s v="Shipped - Delivered to Buyer"/>
    <s v="J0401"/>
    <s v="J0401-DR-S"/>
    <s v="403-6235640-0789954"/>
    <x v="0"/>
    <x v="3"/>
    <n v="1"/>
    <x v="9"/>
    <n v="500047"/>
  </r>
  <r>
    <d v="2022-08-06T00:00:00"/>
    <s v="Shipped - Delivered to Buyer"/>
    <s v="J0413"/>
    <s v="J0413-DR-L"/>
    <s v="404-4830696-2589903"/>
    <x v="0"/>
    <x v="4"/>
    <n v="1"/>
    <x v="24"/>
    <n v="500049"/>
  </r>
  <r>
    <d v="2022-08-06T00:00:00"/>
    <s v="Shipped - Delivered to Buyer"/>
    <s v="J0159"/>
    <s v="J0159-DR-L"/>
    <s v="406-1899984-9288350"/>
    <x v="0"/>
    <x v="4"/>
    <n v="1"/>
    <x v="70"/>
    <n v="400049"/>
  </r>
  <r>
    <d v="2022-08-06T00:00:00"/>
    <s v="Shipped - Delivered to Buyer"/>
    <s v="JNE3800"/>
    <s v="JNE3800-KR-L"/>
    <s v="171-8417652-0689903"/>
    <x v="0"/>
    <x v="4"/>
    <n v="1"/>
    <x v="50"/>
    <n v="700120"/>
  </r>
  <r>
    <d v="2022-04-05T00:00:00"/>
    <s v="Shipped - Delivered to Buyer"/>
    <s v="JNE3798"/>
    <s v="JNE3798-KR-XL"/>
    <s v="402-2408993-6148358"/>
    <x v="0"/>
    <x v="5"/>
    <n v="1"/>
    <x v="63"/>
    <n v="560017"/>
  </r>
  <r>
    <d v="2022-04-05T00:00:00"/>
    <s v="Shipped - Delivered to Buyer"/>
    <s v="JNE3798"/>
    <s v="JNE3798-KR-XL"/>
    <s v="402-6616228-0047554"/>
    <x v="0"/>
    <x v="5"/>
    <n v="1"/>
    <x v="63"/>
    <n v="560084"/>
  </r>
  <r>
    <d v="2022-08-06T00:00:00"/>
    <s v="Shipped - Delivered to Buyer"/>
    <s v="J0413"/>
    <s v="J0413-DR-XS"/>
    <s v="403-4583408-5196309"/>
    <x v="0"/>
    <x v="6"/>
    <n v="1"/>
    <x v="24"/>
    <n v="560050"/>
  </r>
  <r>
    <d v="2022-04-05T00:00:00"/>
    <s v="Shipped - Delivered to Buyer"/>
    <s v="JNE3798"/>
    <s v="JNE3798-KR-XL"/>
    <s v="404-4055487-8125105"/>
    <x v="0"/>
    <x v="5"/>
    <n v="1"/>
    <x v="63"/>
    <n v="411033"/>
  </r>
  <r>
    <d v="2022-08-06T00:00:00"/>
    <s v="Shipped - Delivered to Buyer"/>
    <s v="JNE3869"/>
    <s v="JNE3869-DR-XXL"/>
    <s v="402-2771868-6328324"/>
    <x v="0"/>
    <x v="2"/>
    <n v="1"/>
    <x v="29"/>
    <n v="201005"/>
  </r>
  <r>
    <d v="2022-08-06T00:00:00"/>
    <s v="Shipped - Delivered to Buyer"/>
    <s v="J0157"/>
    <s v="J0157-DR-M"/>
    <s v="405-1444029-0734705"/>
    <x v="0"/>
    <x v="0"/>
    <n v="1"/>
    <x v="36"/>
    <n v="530048"/>
  </r>
  <r>
    <d v="2022-08-06T00:00:00"/>
    <s v="Shipped - Delivered to Buyer"/>
    <s v="JNE3869"/>
    <s v="JNE3869-DR-M"/>
    <s v="405-1444029-0734705"/>
    <x v="0"/>
    <x v="0"/>
    <n v="1"/>
    <x v="29"/>
    <n v="530048"/>
  </r>
  <r>
    <d v="2022-03-05T00:00:00"/>
    <s v="Shipped - Delivered to Buyer"/>
    <s v="JNE3800"/>
    <s v="JNE3800-KR-XL"/>
    <s v="403-9757265-8195504"/>
    <x v="0"/>
    <x v="5"/>
    <n v="1"/>
    <x v="63"/>
    <n v="560048"/>
  </r>
  <r>
    <d v="2022-07-06T00:00:00"/>
    <s v="Shipped - Delivered to Buyer"/>
    <s v="JNE3869"/>
    <s v="JNE3869-DR-L"/>
    <s v="406-5143513-9408323"/>
    <x v="0"/>
    <x v="4"/>
    <n v="1"/>
    <x v="21"/>
    <n v="201306"/>
  </r>
  <r>
    <d v="2022-07-06T00:00:00"/>
    <s v="Shipped - Delivered to Buyer"/>
    <s v="JNE3798"/>
    <s v="JNE3798-KR-XXXL"/>
    <s v="407-6929363-0719501"/>
    <x v="0"/>
    <x v="1"/>
    <n v="1"/>
    <x v="17"/>
    <n v="754112"/>
  </r>
  <r>
    <d v="2022-02-05T00:00:00"/>
    <s v="Shipped - Delivered to Buyer"/>
    <s v="JNE3798"/>
    <s v="JNE3798-KR-XL"/>
    <s v="407-0162651-3660310"/>
    <x v="0"/>
    <x v="5"/>
    <n v="1"/>
    <x v="63"/>
    <n v="401501"/>
  </r>
  <r>
    <d v="2022-12-04T00:00:00"/>
    <s v="Shipped - Delivered to Buyer"/>
    <s v="JNE3869"/>
    <s v="JNE3869-DR-XL"/>
    <s v="408-0290999-5302701"/>
    <x v="0"/>
    <x v="5"/>
    <n v="1"/>
    <x v="16"/>
    <n v="641022"/>
  </r>
  <r>
    <d v="2022-07-06T00:00:00"/>
    <s v="Shipped - Delivered to Buyer"/>
    <s v="J0341"/>
    <s v="J0341-DR-S"/>
    <s v="171-9100889-7650715"/>
    <x v="0"/>
    <x v="3"/>
    <n v="1"/>
    <x v="9"/>
    <n v="121006"/>
  </r>
  <r>
    <d v="2022-07-06T00:00:00"/>
    <s v="Shipped - Delivered to Buyer"/>
    <s v="JNE3798"/>
    <s v="JNE3798-KR-M"/>
    <s v="406-6386351-0848349"/>
    <x v="0"/>
    <x v="0"/>
    <n v="1"/>
    <x v="50"/>
    <n v="226016"/>
  </r>
  <r>
    <d v="2022-07-06T00:00:00"/>
    <s v="Shipped - Delivered to Buyer"/>
    <s v="JNE3869"/>
    <s v="JNE3869-DR-L"/>
    <s v="405-7330207-4437963"/>
    <x v="0"/>
    <x v="4"/>
    <n v="1"/>
    <x v="29"/>
    <n v="533002"/>
  </r>
  <r>
    <d v="2022-07-06T00:00:00"/>
    <s v="Shipped - Delivered to Buyer"/>
    <s v="JNE3798"/>
    <s v="JNE3798-KR-M"/>
    <s v="403-5636547-4971530"/>
    <x v="0"/>
    <x v="0"/>
    <n v="1"/>
    <x v="50"/>
    <n v="411048"/>
  </r>
  <r>
    <d v="2022-12-04T00:00:00"/>
    <s v="Shipped - Delivered to Buyer"/>
    <s v="JNE3870"/>
    <s v="JNE3870-DR-XL"/>
    <s v="407-9143448-0039516"/>
    <x v="0"/>
    <x v="5"/>
    <n v="1"/>
    <x v="16"/>
    <n v="639006"/>
  </r>
  <r>
    <d v="2022-10-04T00:00:00"/>
    <s v="Shipped - Delivered to Buyer"/>
    <s v="JNE3869"/>
    <s v="JNE3869-DR-XL"/>
    <s v="407-0649202-0251504"/>
    <x v="0"/>
    <x v="5"/>
    <n v="1"/>
    <x v="16"/>
    <n v="500010"/>
  </r>
  <r>
    <d v="2022-07-06T00:00:00"/>
    <s v="Shipped - Delivered to Buyer"/>
    <s v="JNE3791"/>
    <s v="JNE3791-DR-L"/>
    <s v="403-0170268-9205151"/>
    <x v="2"/>
    <x v="4"/>
    <n v="1"/>
    <x v="34"/>
    <n v="531173"/>
  </r>
  <r>
    <d v="2022-07-06T00:00:00"/>
    <s v="Shipped - Returned to Seller"/>
    <s v="JNE3798"/>
    <s v="JNE3798-KR-A-L"/>
    <s v="406-2917105-0289101"/>
    <x v="0"/>
    <x v="4"/>
    <n v="1"/>
    <x v="19"/>
    <n v="641654"/>
  </r>
  <r>
    <d v="2022-07-06T00:00:00"/>
    <s v="Shipped - Delivered to Buyer"/>
    <s v="JNE3800"/>
    <s v="JNE3800-KR-A-XXL"/>
    <s v="171-2089824-7230750"/>
    <x v="0"/>
    <x v="2"/>
    <n v="1"/>
    <x v="19"/>
    <n v="679329"/>
  </r>
  <r>
    <d v="2022-09-04T00:00:00"/>
    <s v="Shipped - Delivered to Buyer"/>
    <s v="JNE3870"/>
    <s v="JNE3870-DR-XL"/>
    <s v="405-0990816-1418769"/>
    <x v="0"/>
    <x v="5"/>
    <n v="1"/>
    <x v="16"/>
    <n v="452001"/>
  </r>
  <r>
    <d v="2022-08-04T00:00:00"/>
    <s v="Shipped - Delivered to Buyer"/>
    <s v="JNE3869"/>
    <s v="JNE3869-DR-XL"/>
    <s v="404-3180875-1469123"/>
    <x v="0"/>
    <x v="5"/>
    <n v="1"/>
    <x v="16"/>
    <n v="403005"/>
  </r>
  <r>
    <d v="2022-07-04T00:00:00"/>
    <s v="Shipped - Delivered to Buyer"/>
    <s v="JNE3870"/>
    <s v="JNE3870-DR-XL"/>
    <s v="171-9755170-7978756"/>
    <x v="0"/>
    <x v="5"/>
    <n v="1"/>
    <x v="16"/>
    <n v="221007"/>
  </r>
  <r>
    <d v="2022-07-06T00:00:00"/>
    <s v="Shipped - Delivered to Buyer"/>
    <s v="JNE3800"/>
    <s v="JNE3800-KR-A-M"/>
    <s v="171-8539254-5098719"/>
    <x v="0"/>
    <x v="0"/>
    <n v="1"/>
    <x v="17"/>
    <n v="416008"/>
  </r>
  <r>
    <d v="2022-07-06T00:00:00"/>
    <s v="Shipped - Delivered to Buyer"/>
    <s v="JNE3709"/>
    <s v="JNE3709-DR-S"/>
    <s v="402-0503522-6434715"/>
    <x v="0"/>
    <x v="3"/>
    <n v="1"/>
    <x v="71"/>
    <n v="643105"/>
  </r>
  <r>
    <d v="2022-07-06T00:00:00"/>
    <s v="Shipped - Delivered to Buyer"/>
    <s v="JNE3800"/>
    <s v="JNE3800-KR-A-M"/>
    <s v="404-0046230-0712344"/>
    <x v="0"/>
    <x v="0"/>
    <n v="1"/>
    <x v="17"/>
    <n v="577101"/>
  </r>
  <r>
    <d v="2022-05-05T00:00:00"/>
    <s v="Shipped - Delivered to Buyer"/>
    <s v="JNE3869"/>
    <s v="JNE3869-DR-XL"/>
    <s v="402-8198768-4997940"/>
    <x v="0"/>
    <x v="5"/>
    <n v="1"/>
    <x v="16"/>
    <n v="400606"/>
  </r>
  <r>
    <d v="2022-07-06T00:00:00"/>
    <s v="Shipped - Returned to Seller"/>
    <s v="JNE3798"/>
    <s v="JNE3798-KR-A-M"/>
    <s v="171-4854120-3289114"/>
    <x v="0"/>
    <x v="0"/>
    <n v="1"/>
    <x v="19"/>
    <n v="764001"/>
  </r>
  <r>
    <d v="2022-07-06T00:00:00"/>
    <s v="Shipped - Delivered to Buyer"/>
    <s v="JNE3800"/>
    <s v="JNE3800-KR-A-L"/>
    <s v="402-3710886-6233963"/>
    <x v="0"/>
    <x v="4"/>
    <n v="1"/>
    <x v="50"/>
    <n v="248009"/>
  </r>
  <r>
    <d v="2022-07-06T00:00:00"/>
    <s v="Shipped - Delivered to Buyer"/>
    <s v="JNE3709"/>
    <s v="JNE3709-DR-S"/>
    <s v="405-2402335-6370700"/>
    <x v="0"/>
    <x v="3"/>
    <n v="1"/>
    <x v="71"/>
    <n v="401501"/>
  </r>
  <r>
    <d v="2022-06-06T00:00:00"/>
    <s v="Shipped - Delivered to Buyer"/>
    <s v="JNE3800"/>
    <s v="JNE3800-KR-L"/>
    <s v="408-7168540-2190735"/>
    <x v="0"/>
    <x v="4"/>
    <n v="1"/>
    <x v="50"/>
    <n v="805101"/>
  </r>
  <r>
    <d v="2022-06-06T00:00:00"/>
    <s v="Shipped - Delivered to Buyer"/>
    <s v="JNE3798"/>
    <s v="JNE3798-KR-XXXL"/>
    <s v="404-8942737-9125108"/>
    <x v="0"/>
    <x v="1"/>
    <n v="1"/>
    <x v="17"/>
    <n v="600073"/>
  </r>
  <r>
    <d v="2022-06-06T00:00:00"/>
    <s v="Shipped - Delivered to Buyer"/>
    <s v="J0298"/>
    <s v="J0298-DR-XS"/>
    <s v="402-8479833-8419551"/>
    <x v="0"/>
    <x v="6"/>
    <n v="1"/>
    <x v="72"/>
    <n v="560036"/>
  </r>
  <r>
    <d v="2022-06-06T00:00:00"/>
    <s v="Shipped - Delivered to Buyer"/>
    <s v="J0341"/>
    <s v="J0341-DR-L"/>
    <s v="403-3419994-7311500"/>
    <x v="0"/>
    <x v="4"/>
    <n v="1"/>
    <x v="9"/>
    <n v="141001"/>
  </r>
  <r>
    <d v="2022-06-06T00:00:00"/>
    <s v="Shipped - Delivered to Buyer"/>
    <s v="JNE3798"/>
    <s v="JNE3798-KR-M"/>
    <s v="402-7289400-9295545"/>
    <x v="0"/>
    <x v="0"/>
    <n v="1"/>
    <x v="50"/>
    <n v="754004"/>
  </r>
  <r>
    <d v="2022-06-06T00:00:00"/>
    <s v="Shipped - Delivered to Buyer"/>
    <s v="JNE3800"/>
    <s v="JNE3800-KR-A-S"/>
    <s v="407-2584123-2818753"/>
    <x v="0"/>
    <x v="3"/>
    <n v="1"/>
    <x v="17"/>
    <n v="577201"/>
  </r>
  <r>
    <d v="2022-06-06T00:00:00"/>
    <s v="Shipped - Delivered to Buyer"/>
    <s v="J0341"/>
    <s v="J0341-DR-S"/>
    <s v="171-1558439-1570714"/>
    <x v="0"/>
    <x v="3"/>
    <n v="1"/>
    <x v="9"/>
    <n v="400072"/>
  </r>
  <r>
    <d v="2022-06-06T00:00:00"/>
    <s v="Shipped - Delivered to Buyer"/>
    <s v="JNE3800"/>
    <s v="JNE3800-KR-L"/>
    <s v="408-2367497-1028350"/>
    <x v="0"/>
    <x v="4"/>
    <n v="1"/>
    <x v="50"/>
    <n v="401202"/>
  </r>
  <r>
    <d v="2022-06-06T00:00:00"/>
    <s v="Shipped - Delivered to Buyer"/>
    <s v="JNE3800"/>
    <s v="JNE3800-KR-S"/>
    <s v="171-3482098-0744332"/>
    <x v="0"/>
    <x v="3"/>
    <n v="1"/>
    <x v="50"/>
    <n v="560087"/>
  </r>
  <r>
    <d v="2022-06-06T00:00:00"/>
    <s v="Shipped - Delivered to Buyer"/>
    <s v="JNE3870"/>
    <s v="JNE3870-DR-M"/>
    <s v="407-0330187-7753927"/>
    <x v="0"/>
    <x v="0"/>
    <n v="1"/>
    <x v="29"/>
    <n v="509210"/>
  </r>
  <r>
    <d v="2022-06-06T00:00:00"/>
    <s v="Shipped - Delivered to Buyer"/>
    <s v="JNE3800"/>
    <s v="JNE3800-KR-A-S"/>
    <s v="407-9272124-1398743"/>
    <x v="0"/>
    <x v="3"/>
    <n v="1"/>
    <x v="17"/>
    <n v="673601"/>
  </r>
  <r>
    <d v="2022-06-06T00:00:00"/>
    <s v="Shipped - Delivered to Buyer"/>
    <s v="JNE3800"/>
    <s v="JNE3800-KR-L"/>
    <s v="405-202244385-2720353"/>
    <x v="0"/>
    <x v="4"/>
    <n v="1"/>
    <x v="50"/>
    <n v="678006"/>
  </r>
  <r>
    <d v="2022-06-06T00:00:00"/>
    <s v="Shipped - Delivered to Buyer"/>
    <s v="JNE3798"/>
    <s v="JNE3798-KR-M"/>
    <s v="407-7718771-4000323"/>
    <x v="0"/>
    <x v="0"/>
    <n v="1"/>
    <x v="50"/>
    <n v="560048"/>
  </r>
  <r>
    <d v="2022-06-06T00:00:00"/>
    <s v="Shipped - Delivered to Buyer"/>
    <s v="JNE3800"/>
    <s v="JNE3800-KR-A-S"/>
    <s v="171-8797327-2365964"/>
    <x v="0"/>
    <x v="3"/>
    <n v="1"/>
    <x v="17"/>
    <n v="282001"/>
  </r>
  <r>
    <d v="2022-04-05T00:00:00"/>
    <s v="Shipped - Delivered to Buyer"/>
    <s v="J0209"/>
    <s v="J0209-DR-XL"/>
    <s v="404-6708067-2528319"/>
    <x v="2"/>
    <x v="5"/>
    <n v="1"/>
    <x v="16"/>
    <n v="500044"/>
  </r>
  <r>
    <d v="2022-04-05T00:00:00"/>
    <s v="Shipped - Delivered to Buyer"/>
    <s v="J0332"/>
    <s v="J0332-DR-XL"/>
    <s v="404-6708067-2528319"/>
    <x v="0"/>
    <x v="5"/>
    <n v="1"/>
    <x v="18"/>
    <n v="500044"/>
  </r>
  <r>
    <d v="2022-06-06T00:00:00"/>
    <s v="Shipped - Delivered to Buyer"/>
    <s v="J0157"/>
    <s v="J0157-DR-L"/>
    <s v="407-6385365-6840359"/>
    <x v="0"/>
    <x v="4"/>
    <n v="1"/>
    <x v="25"/>
    <n v="411048"/>
  </r>
  <r>
    <d v="2022-06-06T00:00:00"/>
    <s v="Shipped - Delivered to Buyer"/>
    <s v="JNE3706"/>
    <s v="JNE3706-DR-L"/>
    <s v="408-0941661-7247534"/>
    <x v="0"/>
    <x v="4"/>
    <n v="1"/>
    <x v="8"/>
    <n v="500070"/>
  </r>
  <r>
    <d v="2022-05-06T00:00:00"/>
    <s v="Shipped - Delivered to Buyer"/>
    <s v="JNE3905"/>
    <s v="JNE3905-DR-XS"/>
    <s v="407-5228774-3973158"/>
    <x v="0"/>
    <x v="6"/>
    <n v="1"/>
    <x v="39"/>
    <n v="400001"/>
  </r>
  <r>
    <d v="2022-05-05T00:00:00"/>
    <s v="Shipped - Delivered to Buyer"/>
    <s v="J0306"/>
    <s v="J0306-DR-XL"/>
    <s v="403-0412139-5154749"/>
    <x v="0"/>
    <x v="5"/>
    <n v="1"/>
    <x v="13"/>
    <n v="201303"/>
  </r>
  <r>
    <d v="2022-05-06T00:00:00"/>
    <s v="Shipped - Delivered to Buyer"/>
    <s v="JNE3800"/>
    <s v="JNE3800-KR-A-L"/>
    <s v="403-6757052-6615526"/>
    <x v="0"/>
    <x v="4"/>
    <n v="1"/>
    <x v="50"/>
    <n v="333001"/>
  </r>
  <r>
    <d v="2022-04-05T00:00:00"/>
    <s v="Shipped - Delivered to Buyer"/>
    <s v="J0306"/>
    <s v="J0306-DR-XL"/>
    <s v="404-6708067-2528319"/>
    <x v="0"/>
    <x v="5"/>
    <n v="1"/>
    <x v="13"/>
    <n v="500044"/>
  </r>
  <r>
    <d v="2022-05-06T00:00:00"/>
    <s v="Shipped - Delivered to Buyer"/>
    <s v="J0157"/>
    <s v="J0157-DR-S"/>
    <s v="405-4436610-6545904"/>
    <x v="0"/>
    <x v="3"/>
    <n v="1"/>
    <x v="25"/>
    <n v="410210"/>
  </r>
  <r>
    <d v="2022-05-06T00:00:00"/>
    <s v="Shipped - Delivered to Buyer"/>
    <s v="J0005"/>
    <s v="J0005-DR-B-M"/>
    <s v="408-2875760-0024316"/>
    <x v="0"/>
    <x v="0"/>
    <n v="1"/>
    <x v="6"/>
    <n v="507167"/>
  </r>
  <r>
    <d v="2022-05-06T00:00:00"/>
    <s v="Shipped - Delivered to Buyer"/>
    <s v="JNE3800"/>
    <s v="JNE3800-KR-A-L"/>
    <s v="402-9471386-0005911"/>
    <x v="0"/>
    <x v="4"/>
    <n v="1"/>
    <x v="50"/>
    <n v="560037"/>
  </r>
  <r>
    <d v="2022-04-05T00:00:00"/>
    <s v="Shipped - Returned to Seller"/>
    <s v="J0306"/>
    <s v="J0306-DR-XL"/>
    <s v="403-7139397-7761168"/>
    <x v="0"/>
    <x v="5"/>
    <n v="1"/>
    <x v="13"/>
    <n v="201301"/>
  </r>
  <r>
    <d v="2022-05-06T00:00:00"/>
    <s v="Shipped - Delivered to Buyer"/>
    <s v="JNE3869"/>
    <s v="JNE3869-DR-S"/>
    <s v="402-7303406-9705953"/>
    <x v="0"/>
    <x v="3"/>
    <n v="1"/>
    <x v="29"/>
    <n v="110075"/>
  </r>
  <r>
    <d v="2022-05-06T00:00:00"/>
    <s v="Shipped - Delivered to Buyer"/>
    <s v="JNE3870"/>
    <s v="JNE3870-DR-M"/>
    <s v="402-7303406-9705953"/>
    <x v="0"/>
    <x v="0"/>
    <n v="1"/>
    <x v="29"/>
    <n v="110075"/>
  </r>
  <r>
    <d v="2022-05-06T00:00:00"/>
    <s v="Shipped - Delivered to Buyer"/>
    <s v="J0295"/>
    <s v="J0295-DR-S"/>
    <s v="403-6501365-8243522"/>
    <x v="0"/>
    <x v="3"/>
    <n v="1"/>
    <x v="38"/>
    <n v="201301"/>
  </r>
  <r>
    <d v="2022-05-06T00:00:00"/>
    <s v="Shipped - Delivered to Buyer"/>
    <s v="JNE3800"/>
    <s v="JNE3800-KR-S"/>
    <s v="402-6975745-2191512"/>
    <x v="0"/>
    <x v="3"/>
    <n v="1"/>
    <x v="50"/>
    <n v="781354"/>
  </r>
  <r>
    <d v="2022-05-06T00:00:00"/>
    <s v="Shipped - Delivered to Buyer"/>
    <s v="J0157"/>
    <s v="J0157-DR-L"/>
    <s v="408-0160711-0268331"/>
    <x v="0"/>
    <x v="4"/>
    <n v="1"/>
    <x v="25"/>
    <n v="411037"/>
  </r>
  <r>
    <d v="2022-05-06T00:00:00"/>
    <s v="Shipped - Delivered to Buyer"/>
    <s v="J0210"/>
    <s v="J0210-DR-S"/>
    <s v="171-7130304-8285119"/>
    <x v="2"/>
    <x v="3"/>
    <n v="1"/>
    <x v="73"/>
    <n v="400607"/>
  </r>
  <r>
    <d v="2022-02-05T00:00:00"/>
    <s v="Shipped - Delivered to Buyer"/>
    <s v="JNE3710"/>
    <s v="JNE3710-DR-XL"/>
    <s v="171-8009798-7330730"/>
    <x v="0"/>
    <x v="5"/>
    <n v="1"/>
    <x v="13"/>
    <n v="110075"/>
  </r>
  <r>
    <d v="2022-04-06T00:00:00"/>
    <s v="Shipped - Delivered to Buyer"/>
    <s v="JNE3800"/>
    <s v="JNE3800-KR-A-M"/>
    <s v="407-9881858-8588321"/>
    <x v="0"/>
    <x v="0"/>
    <n v="1"/>
    <x v="17"/>
    <n v="171005"/>
  </r>
  <r>
    <d v="2022-04-06T00:00:00"/>
    <s v="Shipped - Delivered to Buyer"/>
    <s v="JNE3798"/>
    <s v="JNE3798-KR-A-M"/>
    <s v="171-2036940-8783553"/>
    <x v="0"/>
    <x v="0"/>
    <n v="1"/>
    <x v="19"/>
    <n v="845305"/>
  </r>
  <r>
    <d v="2022-04-06T00:00:00"/>
    <s v="Shipped - Delivered to Buyer"/>
    <s v="JNE3800"/>
    <s v="JNE3800-KR-XXL"/>
    <s v="408-4374508-7999551"/>
    <x v="0"/>
    <x v="2"/>
    <n v="1"/>
    <x v="50"/>
    <n v="575008"/>
  </r>
  <r>
    <d v="2022-01-06T00:00:00"/>
    <s v="Shipped - Delivered to Buyer"/>
    <s v="JNE3870"/>
    <s v="JNE3870-DR-XL"/>
    <s v="404-2915626-5861958"/>
    <x v="0"/>
    <x v="5"/>
    <n v="1"/>
    <x v="74"/>
    <n v="679579"/>
  </r>
  <r>
    <d v="2022-04-06T00:00:00"/>
    <s v="Shipped - Delivered to Buyer"/>
    <s v="JNE3800"/>
    <s v="JNE3800-KR-A-M"/>
    <s v="408-1142382-6897125"/>
    <x v="0"/>
    <x v="0"/>
    <n v="1"/>
    <x v="17"/>
    <n v="500089"/>
  </r>
  <r>
    <d v="2022-04-06T00:00:00"/>
    <s v="Shipped - Delivered to Buyer"/>
    <s v="JNE3791"/>
    <s v="JNE3791-DR-XXXL"/>
    <s v="403-3025319-9105954"/>
    <x v="2"/>
    <x v="1"/>
    <n v="1"/>
    <x v="34"/>
    <n v="400078"/>
  </r>
  <r>
    <d v="2022-02-05T00:00:00"/>
    <s v="Shipped - Delivered to Buyer"/>
    <s v="JNE3870"/>
    <s v="JNE3870-DR-XL"/>
    <s v="171-7122562-3076303"/>
    <x v="0"/>
    <x v="5"/>
    <n v="1"/>
    <x v="61"/>
    <n v="403401"/>
  </r>
  <r>
    <d v="2022-04-06T00:00:00"/>
    <s v="Shipped - Delivered to Buyer"/>
    <s v="JNE3800"/>
    <s v="JNE3800-KR-A-S"/>
    <s v="406-8905769-1524302"/>
    <x v="0"/>
    <x v="3"/>
    <n v="1"/>
    <x v="17"/>
    <n v="400051"/>
  </r>
  <r>
    <d v="2022-04-06T00:00:00"/>
    <s v="Shipped - Delivered to Buyer"/>
    <s v="JNE3798"/>
    <s v="JNE3798-KR-A-XS"/>
    <s v="408-2039615-5087518"/>
    <x v="0"/>
    <x v="6"/>
    <n v="1"/>
    <x v="19"/>
    <n v="495330"/>
  </r>
  <r>
    <d v="2022-04-06T00:00:00"/>
    <s v="Shipped - Delivered to Buyer"/>
    <s v="J0341"/>
    <s v="J0341-DR-L"/>
    <s v="407-3768422-4773133"/>
    <x v="0"/>
    <x v="4"/>
    <n v="1"/>
    <x v="9"/>
    <n v="122009"/>
  </r>
  <r>
    <d v="2022-04-06T00:00:00"/>
    <s v="Shipped - Delivered to Buyer"/>
    <s v="BL104"/>
    <s v="BL104-M"/>
    <s v="407-8641020-9652353"/>
    <x v="1"/>
    <x v="0"/>
    <n v="1"/>
    <x v="75"/>
    <n v="400072"/>
  </r>
  <r>
    <d v="2022-04-06T00:00:00"/>
    <s v="Shipped - Delivered to Buyer"/>
    <s v="J0332"/>
    <s v="J0332-DR-S"/>
    <s v="402-5819685-1366710"/>
    <x v="0"/>
    <x v="3"/>
    <n v="1"/>
    <x v="69"/>
    <n v="400053"/>
  </r>
  <r>
    <d v="2022-04-06T00:00:00"/>
    <s v="Shipped - Delivered to Buyer"/>
    <s v="J0415"/>
    <s v="J0415-DR-L"/>
    <s v="402-8857623-6483536"/>
    <x v="0"/>
    <x v="4"/>
    <n v="1"/>
    <x v="67"/>
    <n v="412101"/>
  </r>
  <r>
    <d v="2022-04-06T00:00:00"/>
    <s v="Shipped - Delivered to Buyer"/>
    <s v="J0305"/>
    <s v="J0305-DR-XS"/>
    <s v="402-4360034-9281135"/>
    <x v="0"/>
    <x v="6"/>
    <n v="1"/>
    <x v="68"/>
    <n v="811214"/>
  </r>
  <r>
    <d v="2022-04-06T00:00:00"/>
    <s v="Shipped - Delivered to Buyer"/>
    <s v="JNE3800"/>
    <s v="JNE3800-KR-A-M"/>
    <s v="408-8286310-4935563"/>
    <x v="0"/>
    <x v="0"/>
    <n v="1"/>
    <x v="17"/>
    <n v="682020"/>
  </r>
  <r>
    <d v="2022-04-06T00:00:00"/>
    <s v="Shipped - Delivered to Buyer"/>
    <s v="JNE3709"/>
    <s v="JNE3709-DR-XS"/>
    <s v="403-8371068-9569953"/>
    <x v="0"/>
    <x v="6"/>
    <n v="1"/>
    <x v="71"/>
    <n v="400064"/>
  </r>
  <r>
    <d v="2022-04-06T00:00:00"/>
    <s v="Shipped - Delivered to Buyer"/>
    <s v="JNE3800"/>
    <s v="JNE3800-KR-A-M"/>
    <s v="407-2817185-6936367"/>
    <x v="0"/>
    <x v="0"/>
    <n v="1"/>
    <x v="17"/>
    <n v="624204"/>
  </r>
  <r>
    <d v="2022-01-05T00:00:00"/>
    <s v="Shipped - Delivered to Buyer"/>
    <s v="J0217"/>
    <s v="J0217-BL-XL"/>
    <s v="171-2010598-6721139"/>
    <x v="1"/>
    <x v="5"/>
    <n v="1"/>
    <x v="2"/>
    <n v="600082"/>
  </r>
  <r>
    <d v="2022-03-06T00:00:00"/>
    <s v="Shipped - Delivered to Buyer"/>
    <s v="JNE3800"/>
    <s v="JNE3800-KR-L"/>
    <s v="408-0923242-5385957"/>
    <x v="0"/>
    <x v="4"/>
    <n v="1"/>
    <x v="50"/>
    <n v="673307"/>
  </r>
  <r>
    <d v="2022-03-06T00:00:00"/>
    <s v="Shipped - Delivered to Buyer"/>
    <s v="J0341"/>
    <s v="J0341-DR-S"/>
    <s v="408-2837969-3351545"/>
    <x v="0"/>
    <x v="3"/>
    <n v="1"/>
    <x v="9"/>
    <n v="480001"/>
  </r>
  <r>
    <d v="2022-02-06T00:00:00"/>
    <s v="Shipped - Returned to Seller"/>
    <s v="J0157"/>
    <s v="J0157-DR-XL"/>
    <s v="403-0415596-9854755"/>
    <x v="0"/>
    <x v="5"/>
    <n v="1"/>
    <x v="76"/>
    <n v="521108"/>
  </r>
  <r>
    <d v="2022-03-06T00:00:00"/>
    <s v="Shipped - Delivered to Buyer"/>
    <s v="JNE3800"/>
    <s v="JNE3800-KR-A-M"/>
    <s v="402-6590291-6716362"/>
    <x v="0"/>
    <x v="0"/>
    <n v="1"/>
    <x v="17"/>
    <n v="700008"/>
  </r>
  <r>
    <d v="2022-03-06T00:00:00"/>
    <s v="Shipped - Delivered to Buyer"/>
    <s v="JNE3870"/>
    <s v="JNE3870-DR-XS"/>
    <s v="408-2026580-1631509"/>
    <x v="0"/>
    <x v="6"/>
    <n v="1"/>
    <x v="21"/>
    <n v="500006"/>
  </r>
  <r>
    <d v="2022-03-06T00:00:00"/>
    <s v="Shipped - Delivered to Buyer"/>
    <s v="JNE3800"/>
    <s v="JNE3800-KR-XXL"/>
    <s v="407-6987529-0757906"/>
    <x v="0"/>
    <x v="2"/>
    <n v="1"/>
    <x v="50"/>
    <n v="683108"/>
  </r>
  <r>
    <d v="2022-02-06T00:00:00"/>
    <s v="Shipped - Delivered to Buyer"/>
    <s v="J0157"/>
    <s v="J0157-DR-XL"/>
    <s v="405-6462079-8005902"/>
    <x v="0"/>
    <x v="5"/>
    <n v="1"/>
    <x v="76"/>
    <n v="700136"/>
  </r>
  <r>
    <d v="2022-02-06T00:00:00"/>
    <s v="Shipped - Delivered to Buyer"/>
    <s v="J0157"/>
    <s v="J0157-DR-XL"/>
    <s v="404-4158727-7949903"/>
    <x v="0"/>
    <x v="5"/>
    <n v="1"/>
    <x v="76"/>
    <n v="421202"/>
  </r>
  <r>
    <d v="2022-03-06T00:00:00"/>
    <s v="Shipped - Delivered to Buyer"/>
    <s v="JNE3798"/>
    <s v="JNE3798-KR-A-XS"/>
    <s v="402-2455810-5973901"/>
    <x v="0"/>
    <x v="6"/>
    <n v="1"/>
    <x v="19"/>
    <n v="500045"/>
  </r>
  <r>
    <d v="2022-03-06T00:00:00"/>
    <s v="Shipped - Delivered to Buyer"/>
    <s v="JNE3798"/>
    <s v="JNE3798-KR-XS"/>
    <s v="407-9484687-1069165"/>
    <x v="0"/>
    <x v="6"/>
    <n v="1"/>
    <x v="50"/>
    <n v="626003"/>
  </r>
  <r>
    <d v="2022-03-06T00:00:00"/>
    <s v="Shipped - Delivered to Buyer"/>
    <s v="J0295"/>
    <s v="J0295-DR-L"/>
    <s v="404-1361981-4334711"/>
    <x v="0"/>
    <x v="4"/>
    <n v="1"/>
    <x v="77"/>
    <n v="500040"/>
  </r>
  <r>
    <d v="2022-03-06T00:00:00"/>
    <s v="Shipped - Delivered to Buyer"/>
    <s v="JNE3800"/>
    <s v="JNE3800-KR-A-L"/>
    <s v="406-9027238-8081100"/>
    <x v="0"/>
    <x v="4"/>
    <n v="1"/>
    <x v="50"/>
    <n v="689582"/>
  </r>
  <r>
    <d v="2022-03-06T00:00:00"/>
    <s v="Shipped - Delivered to Buyer"/>
    <s v="JNE3800"/>
    <s v="JNE3800-KR-A-L"/>
    <s v="403-7761682-6368320"/>
    <x v="0"/>
    <x v="4"/>
    <n v="1"/>
    <x v="50"/>
    <n v="682005"/>
  </r>
  <r>
    <d v="2022-01-06T00:00:00"/>
    <s v="Shipped - Delivered to Buyer"/>
    <s v="J0157"/>
    <s v="J0157-DR-XL"/>
    <s v="406-0136471-3911555"/>
    <x v="0"/>
    <x v="5"/>
    <n v="1"/>
    <x v="76"/>
    <n v="560048"/>
  </r>
  <r>
    <d v="2022-03-06T00:00:00"/>
    <s v="Shipped - Delivered to Buyer"/>
    <s v="JNE3798"/>
    <s v="JNE3798-KR-A-M"/>
    <s v="402-5268292-0394711"/>
    <x v="0"/>
    <x v="0"/>
    <n v="1"/>
    <x v="19"/>
    <n v="560079"/>
  </r>
  <r>
    <d v="2022-03-06T00:00:00"/>
    <s v="Shipped - Delivered to Buyer"/>
    <s v="JNE3870"/>
    <s v="JNE3870-DR-XS"/>
    <s v="408-1288869-4865937"/>
    <x v="0"/>
    <x v="6"/>
    <n v="1"/>
    <x v="21"/>
    <n v="245205"/>
  </r>
  <r>
    <d v="2022-03-06T00:00:00"/>
    <s v="Shipped - Delivered to Buyer"/>
    <s v="JNE3798"/>
    <s v="JNE3798-KR-M"/>
    <s v="406-2523338-1535507"/>
    <x v="0"/>
    <x v="0"/>
    <n v="1"/>
    <x v="50"/>
    <n v="515001"/>
  </r>
  <r>
    <d v="2022-03-06T00:00:00"/>
    <s v="Shipped - Delivered to Buyer"/>
    <s v="J0005"/>
    <s v="J0005-DR-L"/>
    <s v="403-9489316-9849152"/>
    <x v="0"/>
    <x v="4"/>
    <n v="1"/>
    <x v="6"/>
    <n v="712232"/>
  </r>
  <r>
    <d v="2022-03-06T00:00:00"/>
    <s v="Shipped - Delivered to Buyer"/>
    <s v="JNE3798"/>
    <s v="JNE3798-KR-A-S"/>
    <s v="171-8473229-8252335"/>
    <x v="0"/>
    <x v="3"/>
    <n v="1"/>
    <x v="19"/>
    <n v="686539"/>
  </r>
  <r>
    <d v="2022-03-06T00:00:00"/>
    <s v="Shipped - Delivered to Buyer"/>
    <s v="JNE3798"/>
    <s v="JNE3798-KR-L"/>
    <s v="408-8885973-1357108"/>
    <x v="0"/>
    <x v="4"/>
    <n v="1"/>
    <x v="50"/>
    <n v="209625"/>
  </r>
  <r>
    <d v="2022-01-06T00:00:00"/>
    <s v="Shipped - Delivered to Buyer"/>
    <s v="J0157"/>
    <s v="J0157-DR-XL"/>
    <s v="404-9259755-1991519"/>
    <x v="0"/>
    <x v="5"/>
    <n v="1"/>
    <x v="76"/>
    <n v="400607"/>
  </r>
  <r>
    <d v="2022-03-06T00:00:00"/>
    <s v="Shipped - Delivered to Buyer"/>
    <s v="JNE3798"/>
    <s v="JNE3798-KR-XS"/>
    <s v="403-1397993-6701163"/>
    <x v="0"/>
    <x v="6"/>
    <n v="1"/>
    <x v="50"/>
    <n v="600091"/>
  </r>
  <r>
    <d v="2022-03-06T00:00:00"/>
    <s v="Shipped - Delivered to Buyer"/>
    <s v="J0157"/>
    <s v="J0157-DR-S"/>
    <s v="171-7979925-3018755"/>
    <x v="0"/>
    <x v="3"/>
    <n v="1"/>
    <x v="76"/>
    <n v="600059"/>
  </r>
  <r>
    <d v="2022-03-06T00:00:00"/>
    <s v="Shipped - Delivered to Buyer"/>
    <s v="J0341"/>
    <s v="J0341-DR-XXL"/>
    <s v="402-9578313-3909159"/>
    <x v="0"/>
    <x v="2"/>
    <n v="1"/>
    <x v="41"/>
    <n v="711204"/>
  </r>
  <r>
    <d v="2022-02-06T00:00:00"/>
    <s v="Shipped - Delivered to Buyer"/>
    <s v="J0397"/>
    <s v="J0397-DR-XS"/>
    <s v="405-7279618-0009923"/>
    <x v="0"/>
    <x v="6"/>
    <n v="1"/>
    <x v="12"/>
    <n v="503185"/>
  </r>
  <r>
    <d v="2022-02-06T00:00:00"/>
    <s v="Shipped - Delivered to Buyer"/>
    <s v="J0332"/>
    <s v="J0332-DR-XS"/>
    <s v="405-7279618-0009923"/>
    <x v="0"/>
    <x v="6"/>
    <n v="1"/>
    <x v="52"/>
    <n v="503185"/>
  </r>
  <r>
    <d v="2022-02-06T00:00:00"/>
    <s v="Shipped - Delivered to Buyer"/>
    <s v="J0400"/>
    <s v="J0400-DR-S"/>
    <s v="407-1002953-202293935"/>
    <x v="0"/>
    <x v="3"/>
    <n v="1"/>
    <x v="0"/>
    <n v="243403"/>
  </r>
  <r>
    <d v="2022-01-06T00:00:00"/>
    <s v="Shipped - Delivered to Buyer"/>
    <s v="J0157"/>
    <s v="J0157-DR-XL"/>
    <s v="402-1213791-7909109"/>
    <x v="0"/>
    <x v="5"/>
    <n v="1"/>
    <x v="76"/>
    <n v="201005"/>
  </r>
  <r>
    <d v="2022-02-06T00:00:00"/>
    <s v="Shipped - Delivered to Buyer"/>
    <s v="J0332"/>
    <s v="J0332-DR-S"/>
    <s v="407-2960363-2119524"/>
    <x v="0"/>
    <x v="3"/>
    <n v="1"/>
    <x v="52"/>
    <n v="560061"/>
  </r>
  <r>
    <d v="2022-02-06T00:00:00"/>
    <s v="Shipped - Delivered to Buyer"/>
    <s v="JNE3798"/>
    <s v="JNE3798-KR-L"/>
    <s v="407-6816459-4897965"/>
    <x v="0"/>
    <x v="4"/>
    <n v="1"/>
    <x v="50"/>
    <n v="244901"/>
  </r>
  <r>
    <d v="2022-08-04T00:00:00"/>
    <s v="Shipped - Delivered to Buyer"/>
    <s v="J0081"/>
    <s v="J0081-DR-XL"/>
    <s v="403-4958886-9343506"/>
    <x v="0"/>
    <x v="5"/>
    <n v="1"/>
    <x v="4"/>
    <n v="695301"/>
  </r>
  <r>
    <d v="2022-02-06T00:00:00"/>
    <s v="Shipped - Delivered to Buyer"/>
    <s v="JNE3798"/>
    <s v="JNE3798-KR-L"/>
    <s v="171-2063866-4820350"/>
    <x v="0"/>
    <x v="4"/>
    <n v="1"/>
    <x v="50"/>
    <n v="560076"/>
  </r>
  <r>
    <d v="2022-02-06T00:00:00"/>
    <s v="Shipped - Delivered to Buyer"/>
    <s v="J0212"/>
    <s v="J0212-DR-M"/>
    <s v="403-1789346-8009132"/>
    <x v="2"/>
    <x v="0"/>
    <n v="1"/>
    <x v="5"/>
    <n v="751003"/>
  </r>
  <r>
    <d v="2022-02-06T00:00:00"/>
    <s v="Shipped - Delivered to Buyer"/>
    <s v="JNE3625"/>
    <s v="JNE3625-DR-XXXL"/>
    <s v="407-5068953-4772310"/>
    <x v="0"/>
    <x v="1"/>
    <n v="1"/>
    <x v="46"/>
    <n v="560103"/>
  </r>
  <r>
    <d v="2022-02-06T00:00:00"/>
    <s v="Shipped - Delivered to Buyer"/>
    <s v="JNE3800"/>
    <s v="JNE3800-KR-A-M"/>
    <s v="407-3405948-6370719"/>
    <x v="0"/>
    <x v="0"/>
    <n v="1"/>
    <x v="17"/>
    <n v="201005"/>
  </r>
  <r>
    <d v="2022-02-06T00:00:00"/>
    <s v="Shipped - Delivered to Buyer"/>
    <s v="JNE3709"/>
    <s v="JNE3709-DR-XXL"/>
    <s v="403-6094171-8832305"/>
    <x v="0"/>
    <x v="2"/>
    <n v="1"/>
    <x v="66"/>
    <n v="521201"/>
  </r>
  <r>
    <d v="2022-11-05T00:00:00"/>
    <s v="Shipped - Delivered to Buyer"/>
    <s v="JNE3905"/>
    <s v="JNE3905-DR-XL"/>
    <s v="403-2894081-8567515"/>
    <x v="0"/>
    <x v="5"/>
    <n v="1"/>
    <x v="20"/>
    <n v="560067"/>
  </r>
  <r>
    <d v="2022-12-06T00:00:00"/>
    <s v="Shipped - Delivered to Buyer"/>
    <s v="J0216"/>
    <s v="J0216-BL-XL"/>
    <s v="404-9456793-6360353"/>
    <x v="1"/>
    <x v="5"/>
    <n v="1"/>
    <x v="20"/>
    <n v="480441"/>
  </r>
  <r>
    <d v="2022-10-05T00:00:00"/>
    <s v="Shipped - Delivered to Buyer"/>
    <s v="J0219"/>
    <s v="J0219-BL-XL"/>
    <s v="408-6078220-3112354"/>
    <x v="1"/>
    <x v="5"/>
    <n v="1"/>
    <x v="42"/>
    <n v="600043"/>
  </r>
  <r>
    <d v="2022-02-06T00:00:00"/>
    <s v="Shipped - Delivered to Buyer"/>
    <s v="J0105"/>
    <s v="J0105-KR-L"/>
    <s v="405-5188439-4944303"/>
    <x v="0"/>
    <x v="4"/>
    <n v="1"/>
    <x v="12"/>
    <n v="411046"/>
  </r>
  <r>
    <d v="2022-02-06T00:00:00"/>
    <s v="Shipped - Delivered to Buyer"/>
    <s v="J0333"/>
    <s v="J0333-DR-XXL"/>
    <s v="403-4830389-1123505"/>
    <x v="0"/>
    <x v="2"/>
    <n v="1"/>
    <x v="3"/>
    <n v="411038"/>
  </r>
  <r>
    <d v="2022-02-06T00:00:00"/>
    <s v="Shipped - Delivered to Buyer"/>
    <s v="J0401"/>
    <s v="J0401-DR-XXXL"/>
    <s v="405-4915253-1559528"/>
    <x v="0"/>
    <x v="1"/>
    <n v="1"/>
    <x v="44"/>
    <n v="122011"/>
  </r>
  <r>
    <d v="2022-02-06T00:00:00"/>
    <s v="Shipped - Delivered to Buyer"/>
    <s v="J0400"/>
    <s v="J0400-DR-XXXL"/>
    <s v="405-7255929-6845163"/>
    <x v="0"/>
    <x v="1"/>
    <n v="1"/>
    <x v="0"/>
    <n v="122011"/>
  </r>
  <r>
    <d v="2022-02-06T00:00:00"/>
    <s v="Shipped - Delivered to Buyer"/>
    <s v="J0401"/>
    <s v="J0401-DR-XXXL"/>
    <s v="405-7770995-3574723"/>
    <x v="0"/>
    <x v="1"/>
    <n v="1"/>
    <x v="44"/>
    <n v="122011"/>
  </r>
  <r>
    <d v="2022-02-06T00:00:00"/>
    <s v="Shipped - Delivered to Buyer"/>
    <s v="JNE3798"/>
    <s v="JNE3798-KR-M"/>
    <s v="406-9975124-7121968"/>
    <x v="0"/>
    <x v="0"/>
    <n v="1"/>
    <x v="50"/>
    <n v="560073"/>
  </r>
  <r>
    <d v="2022-02-06T00:00:00"/>
    <s v="Shipped - Delivered to Buyer"/>
    <s v="JNE3709"/>
    <s v="JNE3709-DR-S"/>
    <s v="404-1221967-8122717"/>
    <x v="0"/>
    <x v="3"/>
    <n v="1"/>
    <x v="66"/>
    <n v="573201"/>
  </r>
  <r>
    <d v="2022-02-06T00:00:00"/>
    <s v="Shipped - Returned to Seller"/>
    <s v="JNE3800"/>
    <s v="JNE3800-KR-A-XS"/>
    <s v="406-0910383-0461105"/>
    <x v="0"/>
    <x v="6"/>
    <n v="1"/>
    <x v="17"/>
    <n v="431136"/>
  </r>
  <r>
    <d v="2022-02-06T00:00:00"/>
    <s v="Shipped - Delivered to Buyer"/>
    <s v="J0413"/>
    <s v="J0413-DR-XS"/>
    <s v="407-3581702-6269120"/>
    <x v="0"/>
    <x v="6"/>
    <n v="1"/>
    <x v="78"/>
    <n v="500048"/>
  </r>
  <r>
    <d v="2022-02-06T00:00:00"/>
    <s v="Shipped - Delivered to Buyer"/>
    <s v="JNE3798"/>
    <s v="JNE3798-KR-XS"/>
    <s v="408-5833311-0811511"/>
    <x v="0"/>
    <x v="6"/>
    <n v="1"/>
    <x v="50"/>
    <n v="609110"/>
  </r>
  <r>
    <d v="2022-02-06T00:00:00"/>
    <s v="Shipped - Delivered to Buyer"/>
    <s v="JNE3800"/>
    <s v="JNE3800-KR-A-L"/>
    <s v="402-3166551-9940316"/>
    <x v="0"/>
    <x v="4"/>
    <n v="1"/>
    <x v="50"/>
    <n v="416008"/>
  </r>
  <r>
    <d v="2022-02-06T00:00:00"/>
    <s v="Shipped - Delivered to Buyer"/>
    <s v="J0157"/>
    <s v="J0157-DR-XXL"/>
    <s v="403-2003390-3218743"/>
    <x v="0"/>
    <x v="2"/>
    <n v="1"/>
    <x v="76"/>
    <n v="482011"/>
  </r>
  <r>
    <d v="2022-02-06T00:00:00"/>
    <s v="Shipped - Delivered to Buyer"/>
    <s v="JNE3706"/>
    <s v="JNE3706-DR-XXL"/>
    <s v="408-5352926-8225956"/>
    <x v="0"/>
    <x v="2"/>
    <n v="1"/>
    <x v="11"/>
    <n v="122001"/>
  </r>
  <r>
    <d v="2022-02-06T00:00:00"/>
    <s v="Shipped - Delivered to Buyer"/>
    <s v="JNE3800"/>
    <s v="JNE3800-KR-A-M"/>
    <s v="171-3507679-1428317"/>
    <x v="0"/>
    <x v="0"/>
    <n v="1"/>
    <x v="17"/>
    <n v="560100"/>
  </r>
  <r>
    <d v="2022-03-06T00:00:00"/>
    <s v="Shipped - Delivered to Buyer"/>
    <s v="JNE3904"/>
    <s v="JNE3904-DR-XL"/>
    <s v="402-9640716-3845900"/>
    <x v="0"/>
    <x v="5"/>
    <n v="1"/>
    <x v="42"/>
    <n v="313001"/>
  </r>
  <r>
    <d v="2022-02-06T00:00:00"/>
    <s v="Shipped - Delivered to Buyer"/>
    <s v="JNE3800"/>
    <s v="JNE3800-KR-L"/>
    <s v="403-9568843-3653132"/>
    <x v="0"/>
    <x v="4"/>
    <n v="1"/>
    <x v="50"/>
    <n v="382481"/>
  </r>
  <r>
    <d v="2022-02-06T00:00:00"/>
    <s v="Shipped - Delivered to Buyer"/>
    <s v="J0341"/>
    <s v="J0341-DR-L"/>
    <s v="402-0977325-3504341"/>
    <x v="0"/>
    <x v="4"/>
    <n v="1"/>
    <x v="41"/>
    <n v="500084"/>
  </r>
  <r>
    <d v="2022-02-06T00:00:00"/>
    <s v="Shipped - Delivered to Buyer"/>
    <s v="J0005"/>
    <s v="J0005-DR-XS"/>
    <s v="405-4589935-3865908"/>
    <x v="0"/>
    <x v="6"/>
    <n v="1"/>
    <x v="6"/>
    <n v="560037"/>
  </r>
  <r>
    <d v="2022-02-06T00:00:00"/>
    <s v="Shipped - Delivered to Buyer"/>
    <s v="JNE3800"/>
    <s v="JNE3800-KR-L"/>
    <s v="406-4024976-8273955"/>
    <x v="0"/>
    <x v="4"/>
    <n v="1"/>
    <x v="50"/>
    <n v="560100"/>
  </r>
  <r>
    <d v="2022-02-06T00:00:00"/>
    <s v="Shipped - Delivered to Buyer"/>
    <s v="JNE3905"/>
    <s v="JNE3905-DR-M"/>
    <s v="406-2921455-3327555"/>
    <x v="0"/>
    <x v="0"/>
    <n v="1"/>
    <x v="20"/>
    <n v="411006"/>
  </r>
  <r>
    <d v="2022-02-06T00:00:00"/>
    <s v="Shipped - Delivered to Buyer"/>
    <s v="JNE3904"/>
    <s v="JNE3904-DR-XL"/>
    <s v="405-0028632-1550719"/>
    <x v="0"/>
    <x v="5"/>
    <n v="1"/>
    <x v="42"/>
    <n v="560043"/>
  </r>
  <r>
    <d v="2022-02-06T00:00:00"/>
    <s v="Shipped - Returned to Seller"/>
    <s v="JNE3800"/>
    <s v="JNE3800-KR-XXXL"/>
    <s v="406-2112275-7491536"/>
    <x v="0"/>
    <x v="1"/>
    <n v="1"/>
    <x v="50"/>
    <n v="600024"/>
  </r>
  <r>
    <d v="2022-01-06T00:00:00"/>
    <s v="Shipped - Delivered to Buyer"/>
    <s v="JNE3904"/>
    <s v="JNE3904-DR-XL"/>
    <s v="406-0450133-9129127"/>
    <x v="0"/>
    <x v="5"/>
    <n v="1"/>
    <x v="42"/>
    <n v="201303"/>
  </r>
  <r>
    <d v="2022-01-06T00:00:00"/>
    <s v="Shipped - Delivered to Buyer"/>
    <s v="JNE3904"/>
    <s v="JNE3904-DR-XL"/>
    <s v="407-1545931-9597956"/>
    <x v="0"/>
    <x v="5"/>
    <n v="1"/>
    <x v="42"/>
    <n v="388120"/>
  </r>
  <r>
    <d v="2022-02-06T00:00:00"/>
    <s v="Shipped - Delivered to Buyer"/>
    <s v="JNE3800"/>
    <s v="JNE3800-KR-L"/>
    <s v="171-7308471-3795553"/>
    <x v="0"/>
    <x v="4"/>
    <n v="1"/>
    <x v="50"/>
    <n v="781007"/>
  </r>
  <r>
    <d v="2022-02-06T00:00:00"/>
    <s v="Shipped - Delivered to Buyer"/>
    <s v="JNE3905"/>
    <s v="JNE3905-DR-M"/>
    <s v="406-6338024-2969162"/>
    <x v="0"/>
    <x v="0"/>
    <n v="1"/>
    <x v="20"/>
    <n v="400071"/>
  </r>
  <r>
    <d v="2022-02-06T00:00:00"/>
    <s v="Shipped - Delivered to Buyer"/>
    <s v="JNE3798"/>
    <s v="JNE3798-KR-A-L"/>
    <s v="403-9147095-8637919"/>
    <x v="0"/>
    <x v="4"/>
    <n v="1"/>
    <x v="19"/>
    <n v="441601"/>
  </r>
  <r>
    <d v="2022-02-06T00:00:00"/>
    <s v="Shipped - Delivered to Buyer"/>
    <s v="JNE3870"/>
    <s v="JNE3870-DR-XXXL"/>
    <s v="405-6244123-8306728"/>
    <x v="0"/>
    <x v="1"/>
    <n v="1"/>
    <x v="74"/>
    <n v="412101"/>
  </r>
  <r>
    <d v="2022-02-06T00:00:00"/>
    <s v="Shipped - Delivered to Buyer"/>
    <s v="J0341"/>
    <s v="J0341-DR-M"/>
    <s v="171-5533998-6808330"/>
    <x v="0"/>
    <x v="0"/>
    <n v="1"/>
    <x v="41"/>
    <n v="517502"/>
  </r>
  <r>
    <d v="2022-01-06T00:00:00"/>
    <s v="Shipped - Delivered to Buyer"/>
    <s v="JNE3904"/>
    <s v="JNE3904-DR-XL"/>
    <s v="404-1755109-4698716"/>
    <x v="0"/>
    <x v="5"/>
    <n v="1"/>
    <x v="42"/>
    <n v="390008"/>
  </r>
  <r>
    <d v="2022-02-06T00:00:00"/>
    <s v="Shipped - Delivered to Buyer"/>
    <s v="J0401"/>
    <s v="J0401-DR-XXXL"/>
    <s v="407-0909855-6593161"/>
    <x v="0"/>
    <x v="1"/>
    <n v="1"/>
    <x v="44"/>
    <n v="403602"/>
  </r>
  <r>
    <d v="2022-01-06T00:00:00"/>
    <s v="Shipped - Delivered to Buyer"/>
    <s v="J0339"/>
    <s v="J0339-DR-M"/>
    <s v="403-9110437-6761151"/>
    <x v="0"/>
    <x v="0"/>
    <n v="1"/>
    <x v="47"/>
    <n v="600090"/>
  </r>
  <r>
    <d v="2022-01-06T00:00:00"/>
    <s v="Shipped - Delivered to Buyer"/>
    <s v="JNE3800"/>
    <s v="JNE3800-KR-L"/>
    <s v="403-1604799-2169943"/>
    <x v="0"/>
    <x v="4"/>
    <n v="1"/>
    <x v="50"/>
    <n v="812002"/>
  </r>
  <r>
    <d v="2022-01-06T00:00:00"/>
    <s v="Shipped - Delivered to Buyer"/>
    <s v="JNE3800"/>
    <s v="JNE3800-KR-A-L"/>
    <s v="405-0865124-7865913"/>
    <x v="0"/>
    <x v="4"/>
    <n v="1"/>
    <x v="50"/>
    <n v="560035"/>
  </r>
  <r>
    <d v="2022-01-06T00:00:00"/>
    <s v="Shipped - Delivered to Buyer"/>
    <s v="J0157"/>
    <s v="J0157-DR-XXXL"/>
    <s v="171-9411999-0186729"/>
    <x v="0"/>
    <x v="1"/>
    <n v="1"/>
    <x v="76"/>
    <n v="534201"/>
  </r>
  <r>
    <d v="2022-01-06T00:00:00"/>
    <s v="Shipped - Delivered to Buyer"/>
    <s v="JNE3710"/>
    <s v="JNE3710-DR-S"/>
    <s v="403-3385852-7038757"/>
    <x v="0"/>
    <x v="3"/>
    <n v="1"/>
    <x v="18"/>
    <n v="695104"/>
  </r>
  <r>
    <d v="2022-12-04T00:00:00"/>
    <s v="Shipped - Delivered to Buyer"/>
    <s v="J0157"/>
    <s v="J0157-DR-XL"/>
    <s v="407-9419615-8996338"/>
    <x v="0"/>
    <x v="5"/>
    <n v="1"/>
    <x v="1"/>
    <n v="122011"/>
  </r>
  <r>
    <d v="2022-01-06T00:00:00"/>
    <s v="Shipped - Delivered to Buyer"/>
    <s v="JNE3800"/>
    <s v="JNE3800-KR-M"/>
    <s v="402-2508857-8135568"/>
    <x v="0"/>
    <x v="0"/>
    <n v="1"/>
    <x v="50"/>
    <n v="201005"/>
  </r>
  <r>
    <d v="2022-01-06T00:00:00"/>
    <s v="Shipped - Returned to Seller"/>
    <s v="JNE3800"/>
    <s v="JNE3800-KR-XXL"/>
    <s v="406-1826313-4037946"/>
    <x v="0"/>
    <x v="2"/>
    <n v="1"/>
    <x v="50"/>
    <n v="500049"/>
  </r>
  <r>
    <d v="2022-01-06T00:00:00"/>
    <s v="Shipped - Delivered to Buyer"/>
    <s v="J0207"/>
    <s v="J0207-DR-L"/>
    <s v="403-3521154-6112340"/>
    <x v="0"/>
    <x v="4"/>
    <n v="1"/>
    <x v="3"/>
    <n v="422009"/>
  </r>
  <r>
    <d v="2022-01-06T00:00:00"/>
    <s v="Shipped - Returned to Seller"/>
    <s v="JNE3709"/>
    <s v="JNE3709-DR-L"/>
    <s v="406-9863508-8157920"/>
    <x v="0"/>
    <x v="4"/>
    <n v="1"/>
    <x v="66"/>
    <n v="131021"/>
  </r>
  <r>
    <d v="2022-01-06T00:00:00"/>
    <s v="Shipped - Delivered to Buyer"/>
    <s v="JNE3869"/>
    <s v="JNE3869-DR-S"/>
    <s v="405-5964602-6276302"/>
    <x v="0"/>
    <x v="3"/>
    <n v="1"/>
    <x v="74"/>
    <n v="522302"/>
  </r>
  <r>
    <d v="2022-01-06T00:00:00"/>
    <s v="Shipped - Delivered to Buyer"/>
    <s v="J0153"/>
    <s v="J0153-DR-S"/>
    <s v="405-1674021-3365164"/>
    <x v="0"/>
    <x v="3"/>
    <n v="1"/>
    <x v="11"/>
    <n v="560100"/>
  </r>
  <r>
    <d v="2022-01-06T00:00:00"/>
    <s v="Shipped - Delivered to Buyer"/>
    <s v="J0207"/>
    <s v="J0207-DR-S"/>
    <s v="405-1674021-3365164"/>
    <x v="0"/>
    <x v="3"/>
    <n v="1"/>
    <x v="44"/>
    <n v="560100"/>
  </r>
  <r>
    <d v="2022-01-06T00:00:00"/>
    <s v="Shipped - Delivered to Buyer"/>
    <s v="J0243"/>
    <s v="J0243-DR-XXXL"/>
    <s v="171-7251825-1943539"/>
    <x v="2"/>
    <x v="1"/>
    <n v="1"/>
    <x v="32"/>
    <n v="560068"/>
  </r>
  <r>
    <d v="2022-11-04T00:00:00"/>
    <s v="Shipped - Delivered to Buyer"/>
    <s v="J0157"/>
    <s v="J0157-DR-XL"/>
    <s v="407-5060001-1777913"/>
    <x v="0"/>
    <x v="5"/>
    <n v="1"/>
    <x v="1"/>
    <n v="509339"/>
  </r>
  <r>
    <d v="2022-01-06T00:00:00"/>
    <s v="Shipped - Delivered to Buyer"/>
    <s v="JNE3709"/>
    <s v="JNE3709-DR-L"/>
    <s v="404-7628686-4275502"/>
    <x v="0"/>
    <x v="4"/>
    <n v="1"/>
    <x v="66"/>
    <n v="324010"/>
  </r>
  <r>
    <d v="2022-01-06T00:00:00"/>
    <s v="Shipped - Delivered to Buyer"/>
    <s v="JNE3709"/>
    <s v="JNE3709-DR-S"/>
    <s v="406-4726224-4889945"/>
    <x v="0"/>
    <x v="3"/>
    <n v="1"/>
    <x v="66"/>
    <n v="400058"/>
  </r>
  <r>
    <d v="2022-01-06T00:00:00"/>
    <s v="Shipped - Delivered to Buyer"/>
    <s v="J0341"/>
    <s v="J0341-DR-XXXL"/>
    <s v="408-6869309-5921945"/>
    <x v="0"/>
    <x v="1"/>
    <n v="1"/>
    <x v="41"/>
    <n v="201009"/>
  </r>
  <r>
    <d v="2022-01-06T00:00:00"/>
    <s v="Shipped - Delivered to Buyer"/>
    <s v="JNE3800"/>
    <s v="JNE3800-KR-A-L"/>
    <s v="171-7173124-7979515"/>
    <x v="0"/>
    <x v="4"/>
    <n v="1"/>
    <x v="50"/>
    <n v="411057"/>
  </r>
  <r>
    <d v="2022-11-04T00:00:00"/>
    <s v="Shipped - Delivered to Buyer"/>
    <s v="J0157"/>
    <s v="J0157-DR-XL"/>
    <s v="402-9932799-0701155"/>
    <x v="0"/>
    <x v="5"/>
    <n v="1"/>
    <x v="1"/>
    <n v="411030"/>
  </r>
  <r>
    <d v="2022-01-06T00:00:00"/>
    <s v="Shipped - Delivered to Buyer"/>
    <s v="JNE3709"/>
    <s v="JNE3709-DR-L"/>
    <s v="171-3661052-5239500"/>
    <x v="0"/>
    <x v="4"/>
    <n v="1"/>
    <x v="66"/>
    <n v="110008"/>
  </r>
  <r>
    <d v="2022-01-06T00:00:00"/>
    <s v="Shipped - Delivered to Buyer"/>
    <s v="JNE3800"/>
    <s v="JNE3800-KR-M"/>
    <s v="402-9141729-5885106"/>
    <x v="0"/>
    <x v="0"/>
    <n v="1"/>
    <x v="50"/>
    <n v="560016"/>
  </r>
  <r>
    <d v="2022-02-05T00:00:00"/>
    <s v="Shipped - Delivered to Buyer"/>
    <s v="J0215"/>
    <s v="J0215-BL-XL"/>
    <s v="171-6612796-6982738"/>
    <x v="1"/>
    <x v="5"/>
    <n v="1"/>
    <x v="27"/>
    <n v="421302"/>
  </r>
  <r>
    <d v="2022-01-06T00:00:00"/>
    <s v="Shipped - Delivered to Buyer"/>
    <s v="J0157"/>
    <s v="J0157-DR-XXXL"/>
    <s v="407-3686529-6338708"/>
    <x v="0"/>
    <x v="1"/>
    <n v="1"/>
    <x v="76"/>
    <n v="400066"/>
  </r>
  <r>
    <d v="2022-01-06T00:00:00"/>
    <s v="Shipped - Delivered to Buyer"/>
    <s v="JNE3800"/>
    <s v="JNE3800-KR-S"/>
    <s v="408-5678950-5836326"/>
    <x v="0"/>
    <x v="3"/>
    <n v="1"/>
    <x v="50"/>
    <n v="751014"/>
  </r>
  <r>
    <d v="2022-01-06T00:00:00"/>
    <s v="Shipped - Delivered to Buyer"/>
    <s v="JNE3905"/>
    <s v="JNE3905-DR-M"/>
    <s v="406-5661253-7244369"/>
    <x v="0"/>
    <x v="0"/>
    <n v="1"/>
    <x v="20"/>
    <n v="201001"/>
  </r>
  <r>
    <d v="2022-01-06T00:00:00"/>
    <s v="Shipped - Delivered to Buyer"/>
    <s v="JNE3709"/>
    <s v="JNE3709-DR-S"/>
    <s v="406-4630970-5537151"/>
    <x v="0"/>
    <x v="3"/>
    <n v="1"/>
    <x v="66"/>
    <n v="390010"/>
  </r>
  <r>
    <d v="2022-09-06T00:00:00"/>
    <s v="Shipped - Delivered to Buyer"/>
    <s v="JNE3625"/>
    <s v="JNE3625-DR-XL"/>
    <s v="171-4919908-2348366"/>
    <x v="0"/>
    <x v="5"/>
    <n v="1"/>
    <x v="79"/>
    <n v="273015"/>
  </r>
  <r>
    <d v="2022-01-06T00:00:00"/>
    <s v="Shipped - Delivered to Buyer"/>
    <s v="J0152"/>
    <s v="J0152-DR-XXL"/>
    <s v="406-8966677-4482712"/>
    <x v="0"/>
    <x v="2"/>
    <n v="1"/>
    <x v="6"/>
    <n v="400049"/>
  </r>
  <r>
    <d v="2022-01-06T00:00:00"/>
    <s v="Shipped - Delivered to Buyer"/>
    <s v="JNE3800"/>
    <s v="JNE3800-KR-A-S"/>
    <s v="408-8995810-1477919"/>
    <x v="0"/>
    <x v="3"/>
    <n v="1"/>
    <x v="17"/>
    <n v="501218"/>
  </r>
  <r>
    <d v="2022-01-06T00:00:00"/>
    <s v="Shipped - Delivered to Buyer"/>
    <s v="JNE3800"/>
    <s v="JNE3800-KR-M"/>
    <s v="403-2397404-4941100"/>
    <x v="0"/>
    <x v="0"/>
    <n v="1"/>
    <x v="50"/>
    <n v="411041"/>
  </r>
  <r>
    <d v="2022-08-04T00:00:00"/>
    <s v="Shipped - Delivered to Buyer"/>
    <s v="J0153"/>
    <s v="J0153-DR-XL"/>
    <s v="405-2501789-1695507"/>
    <x v="0"/>
    <x v="5"/>
    <n v="1"/>
    <x v="11"/>
    <n v="700135"/>
  </r>
  <r>
    <d v="2022-01-06T00:00:00"/>
    <s v="Shipped - Delivered to Buyer"/>
    <s v="JNE3800"/>
    <s v="JNE3800-KR-S"/>
    <s v="402-0855641-3553130"/>
    <x v="0"/>
    <x v="3"/>
    <n v="1"/>
    <x v="50"/>
    <n v="412101"/>
  </r>
  <r>
    <d v="2022-01-06T00:00:00"/>
    <s v="Shipped - Delivered to Buyer"/>
    <s v="JNE3800"/>
    <s v="JNE3800-KR-S"/>
    <s v="407-1629806-8957944"/>
    <x v="0"/>
    <x v="3"/>
    <n v="1"/>
    <x v="50"/>
    <n v="473660"/>
  </r>
  <r>
    <d v="2022-02-06T00:00:00"/>
    <s v="Shipped - Returned to Seller"/>
    <s v="JNE3706"/>
    <s v="JNE3706-DR-XL"/>
    <s v="404-2391449-6341928"/>
    <x v="0"/>
    <x v="5"/>
    <n v="1"/>
    <x v="11"/>
    <n v="500007"/>
  </r>
  <r>
    <d v="2022-01-06T00:00:00"/>
    <s v="Shipped - Delivered to Buyer"/>
    <s v="J0341"/>
    <s v="J0341-DR-XXXL"/>
    <s v="171-4942109-5278701"/>
    <x v="0"/>
    <x v="1"/>
    <n v="1"/>
    <x v="41"/>
    <n v="600044"/>
  </r>
  <r>
    <d v="2022-01-06T00:00:00"/>
    <s v="Shipped - Delivered to Buyer"/>
    <s v="J0153"/>
    <s v="J0153-DR-S"/>
    <s v="407-1355249-4116304"/>
    <x v="0"/>
    <x v="3"/>
    <n v="1"/>
    <x v="11"/>
    <n v="600077"/>
  </r>
  <r>
    <d v="2022-01-06T00:00:00"/>
    <s v="Shipped - Delivered to Buyer"/>
    <s v="JNE3904"/>
    <s v="JNE3904-DR-M"/>
    <s v="402-7877358-6720301"/>
    <x v="0"/>
    <x v="0"/>
    <n v="1"/>
    <x v="42"/>
    <n v="795001"/>
  </r>
  <r>
    <d v="2022-08-05T00:00:00"/>
    <s v="Shipped - Delivered to Buyer"/>
    <s v="J0153"/>
    <s v="J0153-DR-XL"/>
    <s v="171-4320580-2142752"/>
    <x v="0"/>
    <x v="5"/>
    <n v="1"/>
    <x v="51"/>
    <n v="462016"/>
  </r>
  <r>
    <d v="2022-01-06T00:00:00"/>
    <s v="Shipped - Delivered to Buyer"/>
    <s v="J0341"/>
    <s v="J0341-DR-XXXL"/>
    <s v="405-7771154-1835549"/>
    <x v="0"/>
    <x v="1"/>
    <n v="1"/>
    <x v="41"/>
    <n v="522004"/>
  </r>
  <r>
    <d v="2022-01-06T00:00:00"/>
    <s v="Shipped - Delivered to Buyer"/>
    <s v="JNE3800"/>
    <s v="JNE3800-KR-A-M"/>
    <s v="406-2140959-1328366"/>
    <x v="0"/>
    <x v="0"/>
    <n v="1"/>
    <x v="17"/>
    <n v="507002"/>
  </r>
  <r>
    <d v="2022-11-04T00:00:00"/>
    <s v="Shipped - Delivered to Buyer"/>
    <s v="JNE3706"/>
    <s v="JNE3706-DR-XL"/>
    <s v="404-1465947-1734721"/>
    <x v="0"/>
    <x v="5"/>
    <n v="1"/>
    <x v="8"/>
    <n v="110027"/>
  </r>
  <r>
    <d v="2022-01-06T00:00:00"/>
    <s v="Shipped - Delivered to Buyer"/>
    <s v="J0413"/>
    <s v="J0413-DR-XS"/>
    <s v="405-4945057-9376333"/>
    <x v="0"/>
    <x v="6"/>
    <n v="1"/>
    <x v="78"/>
    <n v="411001"/>
  </r>
  <r>
    <d v="2022-01-06T00:00:00"/>
    <s v="Shipped - Delivered to Buyer"/>
    <s v="JNE3800"/>
    <s v="JNE3800-KR-XS"/>
    <s v="403-4356905-8220365"/>
    <x v="0"/>
    <x v="6"/>
    <n v="1"/>
    <x v="50"/>
    <n v="451001"/>
  </r>
  <r>
    <d v="2022-01-06T00:00:00"/>
    <s v="Shipped - Delivered to Buyer"/>
    <s v="J0207"/>
    <s v="J0207-DR-L"/>
    <s v="405-7462960-4728301"/>
    <x v="0"/>
    <x v="4"/>
    <n v="1"/>
    <x v="3"/>
    <n v="641031"/>
  </r>
  <r>
    <d v="2022-01-06T00:00:00"/>
    <s v="Shipped - Delivered to Buyer"/>
    <s v="JNE3904"/>
    <s v="JNE3904-DR-L"/>
    <s v="171-7122868-8135521"/>
    <x v="0"/>
    <x v="4"/>
    <n v="1"/>
    <x v="42"/>
    <n v="400007"/>
  </r>
  <r>
    <d v="2022-10-04T00:00:00"/>
    <s v="Shipped - Delivered to Buyer"/>
    <s v="JNE3706"/>
    <s v="JNE3706-DR-XL"/>
    <s v="405-9938041-9565130"/>
    <x v="0"/>
    <x v="5"/>
    <n v="1"/>
    <x v="8"/>
    <n v="695005"/>
  </r>
  <r>
    <d v="2022-05-04T00:00:00"/>
    <s v="Shipped - Delivered to Buyer"/>
    <s v="JNE3706"/>
    <s v="JNE3706-DR-XL"/>
    <s v="408-1466076-4962706"/>
    <x v="0"/>
    <x v="5"/>
    <n v="1"/>
    <x v="34"/>
    <n v="395009"/>
  </r>
  <r>
    <d v="2022-01-06T00:00:00"/>
    <s v="Shipped - Returned to Seller"/>
    <s v="JNE3709"/>
    <s v="JNE3709-DR-XS"/>
    <s v="171-7948891-2505145"/>
    <x v="0"/>
    <x v="6"/>
    <n v="1"/>
    <x v="66"/>
    <n v="683513"/>
  </r>
  <r>
    <d v="2022-01-06T00:00:00"/>
    <s v="Shipped - Delivered to Buyer"/>
    <s v="J0295"/>
    <s v="J0295-DR-L"/>
    <s v="402-2076783-3400333"/>
    <x v="0"/>
    <x v="4"/>
    <n v="1"/>
    <x v="80"/>
    <n v="689597"/>
  </r>
  <r>
    <d v="2022-03-04T00:00:00"/>
    <s v="Shipped - Delivered to Buyer"/>
    <s v="JNE3706"/>
    <s v="JNE3706-DR-XL"/>
    <s v="408-8490743-3028349"/>
    <x v="0"/>
    <x v="5"/>
    <n v="1"/>
    <x v="34"/>
    <n v="700042"/>
  </r>
  <r>
    <d v="2022-01-06T00:00:00"/>
    <s v="Shipped - Delivered to Buyer"/>
    <s v="J0341"/>
    <s v="J0341-DR-L"/>
    <s v="406-2798745-3128361"/>
    <x v="0"/>
    <x v="4"/>
    <n v="1"/>
    <x v="41"/>
    <n v="560077"/>
  </r>
  <r>
    <d v="2022-01-06T00:00:00"/>
    <s v="Shipped - Delivered to Buyer"/>
    <s v="J0157"/>
    <s v="J0157-DR-XS"/>
    <s v="407-0622210-6994741"/>
    <x v="0"/>
    <x v="6"/>
    <n v="1"/>
    <x v="13"/>
    <n v="533125"/>
  </r>
  <r>
    <d v="2022-01-06T00:00:00"/>
    <s v="Shipped - Delivered to Buyer"/>
    <s v="JNE3905"/>
    <s v="JNE3905-DR-XXL"/>
    <s v="407-7670498-3916345"/>
    <x v="0"/>
    <x v="2"/>
    <n v="1"/>
    <x v="20"/>
    <n v="410210"/>
  </r>
  <r>
    <d v="2022-01-06T00:00:00"/>
    <s v="Shipped - Delivered to Buyer"/>
    <s v="J0243"/>
    <s v="J0243-DR-S"/>
    <s v="405-4724097-1016369"/>
    <x v="2"/>
    <x v="3"/>
    <n v="1"/>
    <x v="12"/>
    <n v="524315"/>
  </r>
  <r>
    <m/>
    <m/>
    <m/>
    <m/>
    <m/>
    <x v="3"/>
    <x v="7"/>
    <m/>
    <x v="81"/>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x v="0"/>
    <x v="0"/>
    <s v="J0400"/>
    <s v="J0400-DR-M"/>
    <s v="171-1029312-3038738"/>
    <x v="0"/>
    <x v="0"/>
    <n v="1"/>
    <n v="859"/>
    <n v="122003"/>
  </r>
  <r>
    <x v="0"/>
    <x v="0"/>
    <s v="J0157"/>
    <s v="J0157-DR-XXXL"/>
    <s v="171-8974687-6745940"/>
    <x v="0"/>
    <x v="1"/>
    <n v="1"/>
    <n v="588"/>
    <n v="400053"/>
  </r>
  <r>
    <x v="0"/>
    <x v="0"/>
    <s v="J0217"/>
    <s v="J0217-BL-M"/>
    <s v="407-9654105-3225150"/>
    <x v="1"/>
    <x v="0"/>
    <n v="1"/>
    <n v="665"/>
    <n v="560016"/>
  </r>
  <r>
    <x v="0"/>
    <x v="0"/>
    <s v="J0401"/>
    <s v="J0401-DR-M"/>
    <s v="403-0816846-6852364"/>
    <x v="0"/>
    <x v="0"/>
    <n v="1"/>
    <n v="885"/>
    <n v="122001"/>
  </r>
  <r>
    <x v="0"/>
    <x v="0"/>
    <s v="J0401"/>
    <s v="J0401-DR-XXL"/>
    <s v="406-9847734-4402766"/>
    <x v="0"/>
    <x v="2"/>
    <n v="1"/>
    <n v="885"/>
    <n v="400012"/>
  </r>
  <r>
    <x v="0"/>
    <x v="1"/>
    <s v="J0081"/>
    <s v="J0081-DR-XXXL"/>
    <s v="402-7163849-6357160"/>
    <x v="0"/>
    <x v="1"/>
    <n v="1"/>
    <n v="658"/>
    <n v="342011"/>
  </r>
  <r>
    <x v="0"/>
    <x v="0"/>
    <s v="J0341"/>
    <s v="J0341-DR-S"/>
    <s v="403-4740407-5307521"/>
    <x v="0"/>
    <x v="3"/>
    <n v="1"/>
    <n v="744"/>
    <n v="590006"/>
  </r>
  <r>
    <x v="0"/>
    <x v="0"/>
    <s v="J0005"/>
    <s v="J0005-DR-L"/>
    <s v="407-1376871-0295557"/>
    <x v="0"/>
    <x v="4"/>
    <n v="1"/>
    <n v="899"/>
    <n v="410206"/>
  </r>
  <r>
    <x v="0"/>
    <x v="0"/>
    <s v="J0341"/>
    <s v="J0341-DR-M"/>
    <s v="405-7420219-7316315"/>
    <x v="0"/>
    <x v="0"/>
    <n v="1"/>
    <n v="744"/>
    <n v="110077"/>
  </r>
  <r>
    <x v="0"/>
    <x v="0"/>
    <s v="J0339"/>
    <s v="J0339-DR-M"/>
    <s v="408-4667355-3438769"/>
    <x v="0"/>
    <x v="0"/>
    <n v="1"/>
    <n v="744"/>
    <n v="370001"/>
  </r>
  <r>
    <x v="0"/>
    <x v="0"/>
    <s v="J0341"/>
    <s v="J0341-DR-L"/>
    <s v="406-8164407-2451567"/>
    <x v="0"/>
    <x v="4"/>
    <n v="1"/>
    <n v="744"/>
    <n v="411028"/>
  </r>
  <r>
    <x v="0"/>
    <x v="0"/>
    <s v="J0005"/>
    <s v="J0005-DR-L"/>
    <s v="407-3848348-8301958"/>
    <x v="0"/>
    <x v="4"/>
    <n v="1"/>
    <n v="899"/>
    <n v="509325"/>
  </r>
  <r>
    <x v="0"/>
    <x v="0"/>
    <s v="J0333"/>
    <s v="J0333-DR-XXXL"/>
    <s v="406-5675757-8121123"/>
    <x v="0"/>
    <x v="1"/>
    <n v="1"/>
    <n v="825"/>
    <n v="400708"/>
  </r>
  <r>
    <x v="0"/>
    <x v="0"/>
    <s v="JNE3706"/>
    <s v="JNE3706-DR-M"/>
    <s v="407-1741029-5266753"/>
    <x v="0"/>
    <x v="0"/>
    <n v="1"/>
    <n v="413"/>
    <n v="411038"/>
  </r>
  <r>
    <x v="0"/>
    <x v="0"/>
    <s v="J0207"/>
    <s v="J0207-DR-XXXL"/>
    <s v="403-9462001-4407543"/>
    <x v="0"/>
    <x v="1"/>
    <n v="1"/>
    <n v="885"/>
    <n v="411021"/>
  </r>
  <r>
    <x v="0"/>
    <x v="1"/>
    <s v="J0341"/>
    <s v="J0341-DR-S"/>
    <s v="402-5994562-4413152"/>
    <x v="0"/>
    <x v="3"/>
    <n v="1"/>
    <n v="744"/>
    <n v="142043"/>
  </r>
  <r>
    <x v="0"/>
    <x v="0"/>
    <s v="J0341"/>
    <s v="J0341-DR-S"/>
    <s v="407-7905996-4330721"/>
    <x v="0"/>
    <x v="3"/>
    <n v="1"/>
    <n v="744"/>
    <n v="400074"/>
  </r>
  <r>
    <x v="1"/>
    <x v="0"/>
    <s v="J0401"/>
    <s v="J0401-DR-XL"/>
    <s v="404-6151653-0238726"/>
    <x v="0"/>
    <x v="5"/>
    <n v="1"/>
    <n v="1168"/>
    <n v="390022"/>
  </r>
  <r>
    <x v="0"/>
    <x v="0"/>
    <s v="J0335"/>
    <s v="J0335-DR-M"/>
    <s v="407-2928531-4669118"/>
    <x v="0"/>
    <x v="0"/>
    <n v="1"/>
    <n v="807"/>
    <n v="560003"/>
  </r>
  <r>
    <x v="0"/>
    <x v="0"/>
    <s v="J0333"/>
    <s v="J0333-DR-XXXL"/>
    <s v="406-2944289-9780307"/>
    <x v="0"/>
    <x v="1"/>
    <n v="1"/>
    <n v="825"/>
    <n v="421501"/>
  </r>
  <r>
    <x v="0"/>
    <x v="0"/>
    <s v="J0341"/>
    <s v="J0341-DR-L"/>
    <s v="403-0828016-0451506"/>
    <x v="0"/>
    <x v="4"/>
    <n v="1"/>
    <n v="744"/>
    <n v="515004"/>
  </r>
  <r>
    <x v="0"/>
    <x v="0"/>
    <s v="J0153"/>
    <s v="J0153-DR-S"/>
    <s v="404-3307096-8985128"/>
    <x v="0"/>
    <x v="3"/>
    <n v="1"/>
    <n v="443"/>
    <n v="110009"/>
  </r>
  <r>
    <x v="2"/>
    <x v="1"/>
    <s v="J0341"/>
    <s v="J0341-DR-XL"/>
    <s v="405-0471088-0336324"/>
    <x v="0"/>
    <x v="5"/>
    <n v="1"/>
    <n v="1168"/>
    <n v="190001"/>
  </r>
  <r>
    <x v="0"/>
    <x v="0"/>
    <s v="J0157"/>
    <s v="J0157-DR-XXXL"/>
    <s v="405-7528511-4203536"/>
    <x v="0"/>
    <x v="1"/>
    <n v="1"/>
    <n v="588"/>
    <n v="600095"/>
  </r>
  <r>
    <x v="0"/>
    <x v="0"/>
    <s v="J0243"/>
    <s v="J0243-DR-XXXL"/>
    <s v="408-2044365-9097967"/>
    <x v="2"/>
    <x v="1"/>
    <n v="1"/>
    <n v="999"/>
    <n v="632317"/>
  </r>
  <r>
    <x v="0"/>
    <x v="0"/>
    <s v="JNE3710"/>
    <s v="JNE3710-DR-L"/>
    <s v="405-0937120-4395504"/>
    <x v="0"/>
    <x v="4"/>
    <n v="1"/>
    <n v="690"/>
    <n v="585401"/>
  </r>
  <r>
    <x v="3"/>
    <x v="0"/>
    <s v="J0341"/>
    <s v="J0341-DR-XL"/>
    <s v="406-7989983-6507510"/>
    <x v="0"/>
    <x v="5"/>
    <n v="1"/>
    <n v="1168"/>
    <n v="201306"/>
  </r>
  <r>
    <x v="3"/>
    <x v="0"/>
    <s v="J0341"/>
    <s v="J0341-DR-XL"/>
    <s v="406-3448681-0521919"/>
    <x v="0"/>
    <x v="5"/>
    <n v="1"/>
    <n v="1168"/>
    <n v="500044"/>
  </r>
  <r>
    <x v="0"/>
    <x v="0"/>
    <s v="J0395"/>
    <s v="J0395-DR-S"/>
    <s v="406-0271961-3764362"/>
    <x v="0"/>
    <x v="3"/>
    <n v="1"/>
    <n v="859"/>
    <n v="522001"/>
  </r>
  <r>
    <x v="0"/>
    <x v="0"/>
    <s v="J0339"/>
    <s v="J0339-DR-S"/>
    <s v="406-0271961-3764362"/>
    <x v="0"/>
    <x v="3"/>
    <n v="1"/>
    <n v="744"/>
    <n v="522001"/>
  </r>
  <r>
    <x v="0"/>
    <x v="0"/>
    <s v="J0005"/>
    <s v="J0005-DR-L"/>
    <s v="408-9740627-8617114"/>
    <x v="0"/>
    <x v="4"/>
    <n v="1"/>
    <n v="899"/>
    <n v="380015"/>
  </r>
  <r>
    <x v="3"/>
    <x v="0"/>
    <s v="J0341"/>
    <s v="J0341-DR-XL"/>
    <s v="405-4479040-8349951"/>
    <x v="0"/>
    <x v="5"/>
    <n v="1"/>
    <n v="1168"/>
    <n v="533101"/>
  </r>
  <r>
    <x v="0"/>
    <x v="0"/>
    <s v="J0306"/>
    <s v="J0306-DR-XXXL"/>
    <s v="403-9917475-5929124"/>
    <x v="0"/>
    <x v="1"/>
    <n v="1"/>
    <n v="690"/>
    <n v="395001"/>
  </r>
  <r>
    <x v="0"/>
    <x v="0"/>
    <s v="J0339"/>
    <s v="J0339-DR-XXL"/>
    <s v="403-9917475-5929124"/>
    <x v="0"/>
    <x v="2"/>
    <n v="1"/>
    <n v="791"/>
    <n v="395001"/>
  </r>
  <r>
    <x v="0"/>
    <x v="0"/>
    <s v="J0339"/>
    <s v="J0339-DR-XXL"/>
    <s v="171-3646143-0060353"/>
    <x v="0"/>
    <x v="2"/>
    <n v="1"/>
    <n v="791"/>
    <n v="251001"/>
  </r>
  <r>
    <x v="3"/>
    <x v="0"/>
    <s v="J0414"/>
    <s v="J0414-DR-XL"/>
    <s v="405-9347733-4872332"/>
    <x v="0"/>
    <x v="5"/>
    <n v="1"/>
    <n v="1168"/>
    <n v="122011"/>
  </r>
  <r>
    <x v="0"/>
    <x v="0"/>
    <s v="J0341"/>
    <s v="J0341-DR-S"/>
    <s v="406-8089991-0219519"/>
    <x v="0"/>
    <x v="3"/>
    <n v="1"/>
    <n v="744"/>
    <n v="673016"/>
  </r>
  <r>
    <x v="0"/>
    <x v="0"/>
    <s v="J0157"/>
    <s v="J0157-DR-XXXL"/>
    <s v="402-2473680-0833920"/>
    <x v="0"/>
    <x v="1"/>
    <n v="1"/>
    <n v="588"/>
    <n v="401107"/>
  </r>
  <r>
    <x v="4"/>
    <x v="0"/>
    <s v="J0401"/>
    <s v="J0401-DR-XL"/>
    <s v="171-6112874-8392306"/>
    <x v="0"/>
    <x v="5"/>
    <n v="1"/>
    <n v="1168"/>
    <n v="458441"/>
  </r>
  <r>
    <x v="5"/>
    <x v="0"/>
    <s v="J0333"/>
    <s v="J0333-DR-XXXL"/>
    <s v="405-3948279-4407517"/>
    <x v="0"/>
    <x v="1"/>
    <n v="1"/>
    <n v="825"/>
    <n v="110070"/>
  </r>
  <r>
    <x v="5"/>
    <x v="0"/>
    <s v="J0341"/>
    <s v="J0341-DR-S"/>
    <s v="405-1492499-3691547"/>
    <x v="0"/>
    <x v="3"/>
    <n v="1"/>
    <n v="744"/>
    <n v="500084"/>
  </r>
  <r>
    <x v="5"/>
    <x v="0"/>
    <s v="JNE3706"/>
    <s v="JNE3706-DR-L"/>
    <s v="406-3795610-8211533"/>
    <x v="0"/>
    <x v="4"/>
    <n v="1"/>
    <n v="413"/>
    <n v="678006"/>
  </r>
  <r>
    <x v="5"/>
    <x v="0"/>
    <s v="J0157"/>
    <s v="J0157-DR-XXXL"/>
    <s v="171-1437321-6025112"/>
    <x v="0"/>
    <x v="1"/>
    <n v="1"/>
    <n v="588"/>
    <n v="400050"/>
  </r>
  <r>
    <x v="6"/>
    <x v="1"/>
    <s v="J0339"/>
    <s v="J0339-DR-XL"/>
    <s v="402-3250350-6556340"/>
    <x v="0"/>
    <x v="5"/>
    <n v="1"/>
    <n v="1033"/>
    <n v="411028"/>
  </r>
  <r>
    <x v="5"/>
    <x v="0"/>
    <s v="J0333"/>
    <s v="J0333-DR-M"/>
    <s v="403-3651024-2696305"/>
    <x v="0"/>
    <x v="0"/>
    <n v="1"/>
    <n v="825"/>
    <n v="683542"/>
  </r>
  <r>
    <x v="5"/>
    <x v="0"/>
    <s v="JNE3706"/>
    <s v="JNE3706-DR-M"/>
    <s v="408-7419991-8433140"/>
    <x v="0"/>
    <x v="0"/>
    <n v="1"/>
    <n v="413"/>
    <n v="400053"/>
  </r>
  <r>
    <x v="6"/>
    <x v="0"/>
    <s v="J0339"/>
    <s v="J0339-DR-XL"/>
    <s v="406-7723022-3309953"/>
    <x v="0"/>
    <x v="5"/>
    <n v="1"/>
    <n v="1033"/>
    <n v="562125"/>
  </r>
  <r>
    <x v="5"/>
    <x v="0"/>
    <s v="J0401"/>
    <s v="J0401-DR-M"/>
    <s v="404-3221405-4775529"/>
    <x v="0"/>
    <x v="0"/>
    <n v="1"/>
    <n v="885"/>
    <n v="110009"/>
  </r>
  <r>
    <x v="5"/>
    <x v="0"/>
    <s v="JNE3869"/>
    <s v="JNE3869-DR-XXXL"/>
    <s v="403-0173977-3041148"/>
    <x v="0"/>
    <x v="1"/>
    <n v="1"/>
    <n v="721"/>
    <n v="413002"/>
  </r>
  <r>
    <x v="5"/>
    <x v="0"/>
    <s v="J0341"/>
    <s v="J0341-DR-L"/>
    <s v="407-1196333-202230765"/>
    <x v="0"/>
    <x v="4"/>
    <n v="1"/>
    <n v="744"/>
    <n v="560062"/>
  </r>
  <r>
    <x v="5"/>
    <x v="1"/>
    <s v="J0153"/>
    <s v="J0153-DR-S"/>
    <s v="408-9116386-3651541"/>
    <x v="0"/>
    <x v="3"/>
    <n v="1"/>
    <n v="443"/>
    <n v="201013"/>
  </r>
  <r>
    <x v="7"/>
    <x v="0"/>
    <s v="J0243"/>
    <s v="J0243-DR-XL"/>
    <s v="403-0370913-8550743"/>
    <x v="2"/>
    <x v="5"/>
    <n v="1"/>
    <n v="999"/>
    <n v="751030"/>
  </r>
  <r>
    <x v="5"/>
    <x v="0"/>
    <s v="J0306"/>
    <s v="J0306-DR-S"/>
    <s v="407-5187364-8725950"/>
    <x v="0"/>
    <x v="3"/>
    <n v="1"/>
    <n v="690"/>
    <n v="733143"/>
  </r>
  <r>
    <x v="5"/>
    <x v="0"/>
    <s v="J0217"/>
    <s v="J0217-BL-L"/>
    <s v="171-9026178-2712338"/>
    <x v="1"/>
    <x v="4"/>
    <n v="1"/>
    <n v="665"/>
    <n v="600122"/>
  </r>
  <r>
    <x v="5"/>
    <x v="0"/>
    <s v="J0341"/>
    <s v="J0341-DR-S"/>
    <s v="406-1392839-4713138"/>
    <x v="0"/>
    <x v="3"/>
    <n v="1"/>
    <n v="744"/>
    <n v="635112"/>
  </r>
  <r>
    <x v="7"/>
    <x v="0"/>
    <s v="J0243"/>
    <s v="J0243-DR-XL"/>
    <s v="171-0465911-202263553"/>
    <x v="2"/>
    <x v="5"/>
    <n v="1"/>
    <n v="999"/>
    <n v="122001"/>
  </r>
  <r>
    <x v="5"/>
    <x v="0"/>
    <s v="JNE3798"/>
    <s v="JNE3798-KR-XXXL"/>
    <s v="171-8829622-5044318"/>
    <x v="0"/>
    <x v="1"/>
    <n v="1"/>
    <n v="725"/>
    <n v="421503"/>
  </r>
  <r>
    <x v="8"/>
    <x v="0"/>
    <s v="J0243"/>
    <s v="J0243-DR-XL"/>
    <s v="171-5343620-2507510"/>
    <x v="2"/>
    <x v="5"/>
    <n v="1"/>
    <n v="999"/>
    <n v="201011"/>
  </r>
  <r>
    <x v="5"/>
    <x v="0"/>
    <s v="J0153"/>
    <s v="J0153-DR-XXL"/>
    <s v="171-5480727-1205935"/>
    <x v="0"/>
    <x v="2"/>
    <n v="1"/>
    <n v="443"/>
    <n v="201301"/>
  </r>
  <r>
    <x v="5"/>
    <x v="0"/>
    <s v="JNE3869"/>
    <s v="JNE3869-DR-S"/>
    <s v="407-7027004-9188308"/>
    <x v="0"/>
    <x v="3"/>
    <n v="1"/>
    <n v="721"/>
    <n v="388315"/>
  </r>
  <r>
    <x v="5"/>
    <x v="0"/>
    <s v="J0212"/>
    <s v="J0212-DR-XXXL"/>
    <s v="407-8321158-5315544"/>
    <x v="2"/>
    <x v="1"/>
    <n v="1"/>
    <n v="791"/>
    <n v="600053"/>
  </r>
  <r>
    <x v="5"/>
    <x v="0"/>
    <s v="J0332"/>
    <s v="J0332-DR-S"/>
    <s v="407-4018425-4510751"/>
    <x v="0"/>
    <x v="3"/>
    <n v="1"/>
    <n v="699"/>
    <n v="401602"/>
  </r>
  <r>
    <x v="5"/>
    <x v="0"/>
    <s v="J0401"/>
    <s v="J0401-DR-S"/>
    <s v="403-6820480-4223500"/>
    <x v="0"/>
    <x v="3"/>
    <n v="1"/>
    <n v="885"/>
    <n v="673570"/>
  </r>
  <r>
    <x v="5"/>
    <x v="0"/>
    <s v="JNE3798"/>
    <s v="JNE3798-KR-XS"/>
    <s v="404-9083028-6009116"/>
    <x v="0"/>
    <x v="6"/>
    <n v="1"/>
    <n v="725"/>
    <n v="842003"/>
  </r>
  <r>
    <x v="5"/>
    <x v="0"/>
    <s v="JNE3869"/>
    <s v="JNE3869-DR-S"/>
    <s v="405-8411773-8229162"/>
    <x v="0"/>
    <x v="3"/>
    <n v="1"/>
    <n v="721"/>
    <n v="400064"/>
  </r>
  <r>
    <x v="5"/>
    <x v="0"/>
    <s v="JNE3798"/>
    <s v="JNE3798-KR-L"/>
    <s v="408-8035303-1545928"/>
    <x v="0"/>
    <x v="4"/>
    <n v="1"/>
    <n v="725"/>
    <n v="400709"/>
  </r>
  <r>
    <x v="9"/>
    <x v="0"/>
    <s v="J0397"/>
    <s v="J0397-DR-XL"/>
    <s v="406-0196611-2881100"/>
    <x v="0"/>
    <x v="5"/>
    <n v="1"/>
    <n v="999"/>
    <n v="110085"/>
  </r>
  <r>
    <x v="5"/>
    <x v="0"/>
    <s v="JNE3869"/>
    <s v="JNE3869-DR-XXL"/>
    <s v="402-3062922-7386738"/>
    <x v="0"/>
    <x v="2"/>
    <n v="1"/>
    <n v="721"/>
    <n v="401202"/>
  </r>
  <r>
    <x v="5"/>
    <x v="0"/>
    <s v="JNE3800"/>
    <s v="JNE3800-KR-L"/>
    <s v="404-5008674-0541137"/>
    <x v="0"/>
    <x v="4"/>
    <n v="1"/>
    <n v="771"/>
    <n v="141001"/>
  </r>
  <r>
    <x v="5"/>
    <x v="1"/>
    <s v="JNE3800"/>
    <s v="JNE3800-KR-A-M"/>
    <s v="403-8587714-3044348"/>
    <x v="0"/>
    <x v="0"/>
    <n v="1"/>
    <n v="771"/>
    <n v="431136"/>
  </r>
  <r>
    <x v="5"/>
    <x v="0"/>
    <s v="J0341"/>
    <s v="J0341-DR-L"/>
    <s v="403-3810130-8379540"/>
    <x v="0"/>
    <x v="4"/>
    <n v="1"/>
    <n v="744"/>
    <n v="509209"/>
  </r>
  <r>
    <x v="5"/>
    <x v="0"/>
    <s v="JNE3798"/>
    <s v="JNE3798-KR-XS"/>
    <s v="405-5144822-9645938"/>
    <x v="0"/>
    <x v="6"/>
    <n v="1"/>
    <n v="725"/>
    <n v="110096"/>
  </r>
  <r>
    <x v="5"/>
    <x v="0"/>
    <s v="J0157"/>
    <s v="J0157-DR-M"/>
    <s v="406-202280126-9637125"/>
    <x v="0"/>
    <x v="0"/>
    <n v="1"/>
    <n v="625"/>
    <n v="641021"/>
  </r>
  <r>
    <x v="5"/>
    <x v="0"/>
    <s v="J0395"/>
    <s v="J0395-DR-L"/>
    <s v="405-2756391-3461130"/>
    <x v="0"/>
    <x v="4"/>
    <n v="1"/>
    <n v="859"/>
    <n v="401201"/>
  </r>
  <r>
    <x v="10"/>
    <x v="0"/>
    <s v="J0005"/>
    <s v="J0005-DR-S"/>
    <s v="405-9368312-9078761"/>
    <x v="0"/>
    <x v="3"/>
    <n v="1"/>
    <n v="899"/>
    <n v="380008"/>
  </r>
  <r>
    <x v="10"/>
    <x v="0"/>
    <s v="J0005"/>
    <s v="J0005-DR-XXL"/>
    <s v="405-8172537-4689939"/>
    <x v="0"/>
    <x v="2"/>
    <n v="1"/>
    <n v="899"/>
    <n v="440013"/>
  </r>
  <r>
    <x v="10"/>
    <x v="0"/>
    <s v="J0209"/>
    <s v="J0209-DR-S"/>
    <s v="402-3366307-6810719"/>
    <x v="2"/>
    <x v="3"/>
    <n v="1"/>
    <n v="721"/>
    <n v="670661"/>
  </r>
  <r>
    <x v="10"/>
    <x v="0"/>
    <s v="J0341"/>
    <s v="J0341-DR-S"/>
    <s v="402-5495841-7881928"/>
    <x v="0"/>
    <x v="3"/>
    <n v="1"/>
    <n v="744"/>
    <n v="623409"/>
  </r>
  <r>
    <x v="10"/>
    <x v="0"/>
    <s v="JNE3870"/>
    <s v="JNE3870-DR-XXXL"/>
    <s v="403-1438073-4769101"/>
    <x v="0"/>
    <x v="1"/>
    <n v="1"/>
    <n v="721"/>
    <n v="110045"/>
  </r>
  <r>
    <x v="10"/>
    <x v="0"/>
    <s v="J0005"/>
    <s v="J0005-DR-XXL"/>
    <s v="402-8650621-7753968"/>
    <x v="0"/>
    <x v="2"/>
    <n v="1"/>
    <n v="899"/>
    <n v="560068"/>
  </r>
  <r>
    <x v="10"/>
    <x v="0"/>
    <s v="J0341"/>
    <s v="J0341-DR-XXL"/>
    <s v="403-7713096-2041151"/>
    <x v="0"/>
    <x v="2"/>
    <n v="1"/>
    <n v="791"/>
    <n v="201009"/>
  </r>
  <r>
    <x v="10"/>
    <x v="0"/>
    <s v="JNE3706"/>
    <s v="JNE3706-DR-L"/>
    <s v="402-1701638-6598747"/>
    <x v="0"/>
    <x v="4"/>
    <n v="1"/>
    <n v="413"/>
    <n v="302029"/>
  </r>
  <r>
    <x v="10"/>
    <x v="0"/>
    <s v="J0341"/>
    <s v="J0341-DR-S"/>
    <s v="408-9946700-0591535"/>
    <x v="0"/>
    <x v="3"/>
    <n v="1"/>
    <n v="744"/>
    <n v="680511"/>
  </r>
  <r>
    <x v="10"/>
    <x v="0"/>
    <s v="J0157"/>
    <s v="J0157-DR-M"/>
    <s v="404-8295066-2401105"/>
    <x v="0"/>
    <x v="0"/>
    <n v="1"/>
    <n v="625"/>
    <n v="695001"/>
  </r>
  <r>
    <x v="10"/>
    <x v="0"/>
    <s v="J0005"/>
    <s v="J0005-DR-XXL"/>
    <s v="404-1247394-4297934"/>
    <x v="0"/>
    <x v="2"/>
    <n v="1"/>
    <n v="899"/>
    <n v="400602"/>
  </r>
  <r>
    <x v="10"/>
    <x v="0"/>
    <s v="J0339"/>
    <s v="J0339-DR-XXXL"/>
    <s v="406-0690926-4673149"/>
    <x v="0"/>
    <x v="1"/>
    <n v="1"/>
    <n v="744"/>
    <n v="411014"/>
  </r>
  <r>
    <x v="10"/>
    <x v="0"/>
    <s v="JNE3870"/>
    <s v="JNE3870-DR-XXXL"/>
    <s v="407-2011923-2153932"/>
    <x v="0"/>
    <x v="1"/>
    <n v="1"/>
    <n v="721"/>
    <n v="122001"/>
  </r>
  <r>
    <x v="10"/>
    <x v="0"/>
    <s v="J0341"/>
    <s v="J0341-DR-S"/>
    <s v="405-8603542-5809963"/>
    <x v="0"/>
    <x v="3"/>
    <n v="1"/>
    <n v="744"/>
    <n v="713304"/>
  </r>
  <r>
    <x v="10"/>
    <x v="0"/>
    <s v="J0157"/>
    <s v="J0157-DR-M"/>
    <s v="407-8237180-6047527"/>
    <x v="0"/>
    <x v="0"/>
    <n v="1"/>
    <n v="625"/>
    <n v="700017"/>
  </r>
  <r>
    <x v="11"/>
    <x v="0"/>
    <s v="JNE3870"/>
    <s v="JNE3870-DR-XL"/>
    <s v="403-0027654-3299553"/>
    <x v="0"/>
    <x v="5"/>
    <n v="1"/>
    <n v="998"/>
    <n v="400702"/>
  </r>
  <r>
    <x v="10"/>
    <x v="1"/>
    <s v="J0339"/>
    <s v="J0339-DR-L"/>
    <s v="171-4324968-0669145"/>
    <x v="0"/>
    <x v="4"/>
    <n v="1"/>
    <n v="744"/>
    <n v="562160"/>
  </r>
  <r>
    <x v="10"/>
    <x v="0"/>
    <s v="J0341"/>
    <s v="J0341-DR-L"/>
    <s v="406-7817885-2057119"/>
    <x v="0"/>
    <x v="4"/>
    <n v="1"/>
    <n v="744"/>
    <n v="600095"/>
  </r>
  <r>
    <x v="10"/>
    <x v="0"/>
    <s v="JNE3870"/>
    <s v="JNE3870-DR-L"/>
    <s v="405-6158954-3829115"/>
    <x v="0"/>
    <x v="4"/>
    <n v="1"/>
    <n v="721"/>
    <n v="400705"/>
  </r>
  <r>
    <x v="12"/>
    <x v="0"/>
    <s v="JNE3870"/>
    <s v="JNE3870-DR-XL"/>
    <s v="402-8712579-0313904"/>
    <x v="0"/>
    <x v="5"/>
    <n v="1"/>
    <n v="998"/>
    <n v="243001"/>
  </r>
  <r>
    <x v="10"/>
    <x v="0"/>
    <s v="J0153"/>
    <s v="J0153-DR-L"/>
    <s v="171-5873322-1005127"/>
    <x v="0"/>
    <x v="4"/>
    <n v="1"/>
    <n v="443"/>
    <n v="797112"/>
  </r>
  <r>
    <x v="10"/>
    <x v="0"/>
    <s v="J0332"/>
    <s v="J0332-DR-XXXL"/>
    <s v="407-0712120-9741136"/>
    <x v="0"/>
    <x v="1"/>
    <n v="1"/>
    <n v="699"/>
    <n v="122505"/>
  </r>
  <r>
    <x v="10"/>
    <x v="0"/>
    <s v="J0025"/>
    <s v="J0025-DR-XXL"/>
    <s v="403-6685020-0463550"/>
    <x v="0"/>
    <x v="2"/>
    <n v="1"/>
    <n v="566"/>
    <n v="400094"/>
  </r>
  <r>
    <x v="10"/>
    <x v="0"/>
    <s v="J0401"/>
    <s v="J0401-DR-S"/>
    <s v="402-7428153-0891553"/>
    <x v="0"/>
    <x v="3"/>
    <n v="1"/>
    <n v="885"/>
    <n v="110034"/>
  </r>
  <r>
    <x v="10"/>
    <x v="0"/>
    <s v="JNE3870"/>
    <s v="JNE3870-DR-M"/>
    <s v="407-6620801-1753951"/>
    <x v="0"/>
    <x v="0"/>
    <n v="1"/>
    <n v="721"/>
    <n v="682037"/>
  </r>
  <r>
    <x v="10"/>
    <x v="0"/>
    <s v="J0341"/>
    <s v="J0341-DR-M"/>
    <s v="408-0662845-0606752"/>
    <x v="0"/>
    <x v="0"/>
    <n v="1"/>
    <n v="744"/>
    <n v="523157"/>
  </r>
  <r>
    <x v="10"/>
    <x v="0"/>
    <s v="J0341"/>
    <s v="J0341-DR-L"/>
    <s v="404-5710851-5392310"/>
    <x v="0"/>
    <x v="4"/>
    <n v="1"/>
    <n v="744"/>
    <n v="600113"/>
  </r>
  <r>
    <x v="7"/>
    <x v="0"/>
    <s v="J0335"/>
    <s v="J0335-DR-XL"/>
    <s v="406-5183297-7801902"/>
    <x v="0"/>
    <x v="5"/>
    <n v="1"/>
    <n v="989"/>
    <n v="560002"/>
  </r>
  <r>
    <x v="10"/>
    <x v="0"/>
    <s v="J0341"/>
    <s v="J0341-DR-S"/>
    <s v="407-7101304-0401947"/>
    <x v="0"/>
    <x v="3"/>
    <n v="1"/>
    <n v="744"/>
    <n v="274001"/>
  </r>
  <r>
    <x v="10"/>
    <x v="0"/>
    <s v="J0341"/>
    <s v="J0341-DR-L"/>
    <s v="405-5741233-3969930"/>
    <x v="0"/>
    <x v="4"/>
    <n v="1"/>
    <n v="744"/>
    <n v="500019"/>
  </r>
  <r>
    <x v="13"/>
    <x v="0"/>
    <s v="J0005"/>
    <s v="J0005-DR-M"/>
    <s v="408-8770299-4946754"/>
    <x v="0"/>
    <x v="0"/>
    <n v="1"/>
    <n v="899"/>
    <n v="440010"/>
  </r>
  <r>
    <x v="13"/>
    <x v="0"/>
    <s v="J0341"/>
    <s v="J0341-DR-S"/>
    <s v="408-2117722-7197923"/>
    <x v="0"/>
    <x v="3"/>
    <n v="1"/>
    <n v="744"/>
    <n v="834002"/>
  </r>
  <r>
    <x v="13"/>
    <x v="0"/>
    <s v="J0341"/>
    <s v="J0341-DR-XXL"/>
    <s v="402-7451267-5862741"/>
    <x v="0"/>
    <x v="2"/>
    <n v="1"/>
    <n v="791"/>
    <n v="400062"/>
  </r>
  <r>
    <x v="13"/>
    <x v="0"/>
    <s v="J0005"/>
    <s v="J0005-DR-XS"/>
    <s v="171-4915262-6877945"/>
    <x v="0"/>
    <x v="6"/>
    <n v="1"/>
    <n v="899"/>
    <n v="458441"/>
  </r>
  <r>
    <x v="13"/>
    <x v="0"/>
    <s v="J0401"/>
    <s v="J0401-DR-XXL"/>
    <s v="403-5312501-8358719"/>
    <x v="0"/>
    <x v="2"/>
    <n v="1"/>
    <n v="885"/>
    <n v="391320"/>
  </r>
  <r>
    <x v="13"/>
    <x v="0"/>
    <s v="JNE3710"/>
    <s v="JNE3710-DR-M"/>
    <s v="408-1200865-6047517"/>
    <x v="0"/>
    <x v="0"/>
    <n v="1"/>
    <n v="690"/>
    <n v="311001"/>
  </r>
  <r>
    <x v="13"/>
    <x v="0"/>
    <s v="J0339"/>
    <s v="J0339-DR-L"/>
    <s v="404-1361434-7517958"/>
    <x v="0"/>
    <x v="4"/>
    <n v="1"/>
    <n v="744"/>
    <n v="411033"/>
  </r>
  <r>
    <x v="13"/>
    <x v="0"/>
    <s v="J0005"/>
    <s v="J0005-DR-XXL"/>
    <s v="402-3629218-8825922"/>
    <x v="0"/>
    <x v="2"/>
    <n v="1"/>
    <n v="899"/>
    <n v="560016"/>
  </r>
  <r>
    <x v="13"/>
    <x v="0"/>
    <s v="JNE3870"/>
    <s v="JNE3870-DR-M"/>
    <s v="405-4474917-1339567"/>
    <x v="0"/>
    <x v="0"/>
    <n v="1"/>
    <n v="721"/>
    <n v="382026"/>
  </r>
  <r>
    <x v="13"/>
    <x v="0"/>
    <s v="J0005"/>
    <s v="J0005-DR-L"/>
    <s v="404-5863364-2980321"/>
    <x v="0"/>
    <x v="4"/>
    <n v="1"/>
    <n v="899"/>
    <n v="302039"/>
  </r>
  <r>
    <x v="13"/>
    <x v="0"/>
    <s v="J0339"/>
    <s v="J0339-DR-M"/>
    <s v="408-1675654-5798731"/>
    <x v="0"/>
    <x v="0"/>
    <n v="1"/>
    <n v="744"/>
    <n v="582101"/>
  </r>
  <r>
    <x v="13"/>
    <x v="0"/>
    <s v="JNE3869"/>
    <s v="JNE3869-DR-XXL"/>
    <s v="408-0460362-5267513"/>
    <x v="0"/>
    <x v="2"/>
    <n v="1"/>
    <n v="721"/>
    <n v="570008"/>
  </r>
  <r>
    <x v="13"/>
    <x v="0"/>
    <s v="JNE3869"/>
    <s v="JNE3869-DR-XXXL"/>
    <s v="402-7211335-1605143"/>
    <x v="0"/>
    <x v="1"/>
    <n v="1"/>
    <n v="721"/>
    <n v="603210"/>
  </r>
  <r>
    <x v="13"/>
    <x v="0"/>
    <s v="JNE3798"/>
    <s v="JNE3798-KR-XXXL"/>
    <s v="402-0955685-1474759"/>
    <x v="0"/>
    <x v="1"/>
    <n v="1"/>
    <n v="725"/>
    <n v="560076"/>
  </r>
  <r>
    <x v="13"/>
    <x v="0"/>
    <s v="J0025"/>
    <s v="J0025-DR-S"/>
    <s v="404-9204315-7745948"/>
    <x v="0"/>
    <x v="3"/>
    <n v="1"/>
    <n v="566"/>
    <n v="560103"/>
  </r>
  <r>
    <x v="13"/>
    <x v="1"/>
    <s v="JNE3798"/>
    <s v="JNE3798-KR-XXXL"/>
    <s v="405-4546530-9148348"/>
    <x v="0"/>
    <x v="1"/>
    <n v="1"/>
    <n v="725"/>
    <n v="226021"/>
  </r>
  <r>
    <x v="13"/>
    <x v="0"/>
    <s v="J0341"/>
    <s v="J0341-DR-M"/>
    <s v="407-0023986-9453915"/>
    <x v="0"/>
    <x v="0"/>
    <n v="1"/>
    <n v="744"/>
    <n v="574201"/>
  </r>
  <r>
    <x v="7"/>
    <x v="0"/>
    <s v="J0335"/>
    <s v="J0335-DR-XL"/>
    <s v="171-5502833-0249929"/>
    <x v="0"/>
    <x v="5"/>
    <n v="1"/>
    <n v="989"/>
    <n v="500010"/>
  </r>
  <r>
    <x v="13"/>
    <x v="0"/>
    <s v="JNE3870"/>
    <s v="JNE3870-DR-S"/>
    <s v="403-5523346-3964333"/>
    <x v="0"/>
    <x v="3"/>
    <n v="1"/>
    <n v="721"/>
    <n v="560061"/>
  </r>
  <r>
    <x v="13"/>
    <x v="1"/>
    <s v="J0005"/>
    <s v="J0005-DR-L"/>
    <s v="406-5268926-6081168"/>
    <x v="0"/>
    <x v="4"/>
    <n v="1"/>
    <n v="899"/>
    <n v="848101"/>
  </r>
  <r>
    <x v="13"/>
    <x v="0"/>
    <s v="J0341"/>
    <s v="J0341-DR-XXL"/>
    <s v="408-0572881-5041947"/>
    <x v="0"/>
    <x v="2"/>
    <n v="1"/>
    <n v="791"/>
    <n v="695572"/>
  </r>
  <r>
    <x v="13"/>
    <x v="0"/>
    <s v="J0401"/>
    <s v="J0401-DR-XXL"/>
    <s v="404-4444413-0257965"/>
    <x v="0"/>
    <x v="2"/>
    <n v="1"/>
    <n v="885"/>
    <n v="452010"/>
  </r>
  <r>
    <x v="13"/>
    <x v="0"/>
    <s v="J0005"/>
    <s v="J0005-DR-L"/>
    <s v="405-4459841-7393908"/>
    <x v="0"/>
    <x v="4"/>
    <n v="1"/>
    <n v="899"/>
    <n v="530026"/>
  </r>
  <r>
    <x v="13"/>
    <x v="0"/>
    <s v="JNE3870"/>
    <s v="JNE3870-DR-XXL"/>
    <s v="405-7511155-6541159"/>
    <x v="0"/>
    <x v="2"/>
    <n v="1"/>
    <n v="721"/>
    <n v="500049"/>
  </r>
  <r>
    <x v="13"/>
    <x v="0"/>
    <s v="J0341"/>
    <s v="J0341-DR-S"/>
    <s v="407-3549098-0664317"/>
    <x v="0"/>
    <x v="3"/>
    <n v="1"/>
    <n v="744"/>
    <n v="570022"/>
  </r>
  <r>
    <x v="13"/>
    <x v="0"/>
    <s v="J0339"/>
    <s v="J0339-DR-M"/>
    <s v="407-4642738-1585918"/>
    <x v="0"/>
    <x v="0"/>
    <n v="1"/>
    <n v="744"/>
    <n v="631004"/>
  </r>
  <r>
    <x v="13"/>
    <x v="0"/>
    <s v="JNE3870"/>
    <s v="JNE3870-DR-M"/>
    <s v="404-5311023-3535518"/>
    <x v="0"/>
    <x v="0"/>
    <n v="1"/>
    <n v="721"/>
    <n v="134117"/>
  </r>
  <r>
    <x v="14"/>
    <x v="0"/>
    <s v="J0413"/>
    <s v="J0413-DR-XL"/>
    <s v="408-4307307-1160336"/>
    <x v="0"/>
    <x v="5"/>
    <n v="1"/>
    <n v="968"/>
    <n v="122018"/>
  </r>
  <r>
    <x v="13"/>
    <x v="0"/>
    <s v="J0005"/>
    <s v="J0005-DR-L"/>
    <s v="405-7144488-4156339"/>
    <x v="0"/>
    <x v="4"/>
    <n v="1"/>
    <n v="899"/>
    <n v="560102"/>
  </r>
  <r>
    <x v="13"/>
    <x v="0"/>
    <s v="JNE3870"/>
    <s v="JNE3870-DR-M"/>
    <s v="408-0633252-8397960"/>
    <x v="0"/>
    <x v="0"/>
    <n v="1"/>
    <n v="721"/>
    <n v="688522"/>
  </r>
  <r>
    <x v="13"/>
    <x v="0"/>
    <s v="J0005"/>
    <s v="J0005-DR-L"/>
    <s v="171-4927242-202245152"/>
    <x v="0"/>
    <x v="4"/>
    <n v="1"/>
    <n v="899"/>
    <n v="600004"/>
  </r>
  <r>
    <x v="13"/>
    <x v="0"/>
    <s v="JNE3870"/>
    <s v="JNE3870-DR-XXL"/>
    <s v="402-3467808-5018715"/>
    <x v="0"/>
    <x v="2"/>
    <n v="1"/>
    <n v="721"/>
    <n v="110096"/>
  </r>
  <r>
    <x v="15"/>
    <x v="0"/>
    <s v="J0005"/>
    <s v="J0005-DR-S"/>
    <s v="171-5006356-6467529"/>
    <x v="0"/>
    <x v="3"/>
    <n v="1"/>
    <n v="899"/>
    <n v="845401"/>
  </r>
  <r>
    <x v="15"/>
    <x v="0"/>
    <s v="J0005"/>
    <s v="J0005-DR-L"/>
    <s v="402-5301346-5738725"/>
    <x v="0"/>
    <x v="4"/>
    <n v="1"/>
    <n v="899"/>
    <n v="500019"/>
  </r>
  <r>
    <x v="15"/>
    <x v="0"/>
    <s v="JNE3798"/>
    <s v="JNE3798-KR-L"/>
    <s v="403-4535246-6534703"/>
    <x v="0"/>
    <x v="4"/>
    <n v="1"/>
    <n v="725"/>
    <n v="500013"/>
  </r>
  <r>
    <x v="15"/>
    <x v="0"/>
    <s v="J0005"/>
    <s v="J0005-DR-XS"/>
    <s v="406-0663972-1116307"/>
    <x v="0"/>
    <x v="6"/>
    <n v="1"/>
    <n v="899"/>
    <n v="690525"/>
  </r>
  <r>
    <x v="15"/>
    <x v="0"/>
    <s v="J0341"/>
    <s v="J0341-DR-S"/>
    <s v="406-0316856-2896312"/>
    <x v="0"/>
    <x v="3"/>
    <n v="1"/>
    <n v="744"/>
    <n v="500055"/>
  </r>
  <r>
    <x v="15"/>
    <x v="0"/>
    <s v="JNE3706"/>
    <s v="JNE3706-DR-S"/>
    <s v="404-5949263-8792340"/>
    <x v="0"/>
    <x v="3"/>
    <n v="1"/>
    <n v="413"/>
    <n v="396590"/>
  </r>
  <r>
    <x v="16"/>
    <x v="0"/>
    <s v="J0413"/>
    <s v="J0413-DR-XL"/>
    <s v="404-4204518-7282763"/>
    <x v="0"/>
    <x v="5"/>
    <n v="1"/>
    <n v="968"/>
    <n v="400056"/>
  </r>
  <r>
    <x v="4"/>
    <x v="0"/>
    <s v="JNE3710"/>
    <s v="JNE3710-DR-XL"/>
    <s v="407-2707392-2984319"/>
    <x v="0"/>
    <x v="5"/>
    <n v="1"/>
    <n v="956"/>
    <n v="416006"/>
  </r>
  <r>
    <x v="15"/>
    <x v="0"/>
    <s v="JNE3869"/>
    <s v="JNE3869-DR-XXXL"/>
    <s v="407-5439938-7061140"/>
    <x v="0"/>
    <x v="1"/>
    <n v="1"/>
    <n v="721"/>
    <n v="400610"/>
  </r>
  <r>
    <x v="15"/>
    <x v="0"/>
    <s v="JNE3869"/>
    <s v="JNE3869-DR-XXL"/>
    <s v="407-2563113-6475500"/>
    <x v="0"/>
    <x v="2"/>
    <n v="1"/>
    <n v="721"/>
    <n v="416216"/>
  </r>
  <r>
    <x v="15"/>
    <x v="0"/>
    <s v="J0341"/>
    <s v="J0341-DR-S"/>
    <s v="404-9850038-7305941"/>
    <x v="0"/>
    <x v="3"/>
    <n v="1"/>
    <n v="744"/>
    <n v="384002"/>
  </r>
  <r>
    <x v="15"/>
    <x v="0"/>
    <s v="JNE3706"/>
    <s v="JNE3706-DR-M"/>
    <s v="407-2919028-0005954"/>
    <x v="0"/>
    <x v="0"/>
    <n v="1"/>
    <n v="413"/>
    <n v="400053"/>
  </r>
  <r>
    <x v="15"/>
    <x v="1"/>
    <s v="J0005"/>
    <s v="J0005-DR-S"/>
    <s v="404-6084756-3524309"/>
    <x v="0"/>
    <x v="3"/>
    <n v="1"/>
    <n v="899"/>
    <n v="412307"/>
  </r>
  <r>
    <x v="15"/>
    <x v="0"/>
    <s v="J0005"/>
    <s v="J0005-DR-S"/>
    <s v="407-6862347-2850729"/>
    <x v="0"/>
    <x v="3"/>
    <n v="1"/>
    <n v="899"/>
    <n v="713358"/>
  </r>
  <r>
    <x v="15"/>
    <x v="0"/>
    <s v="JNE3800"/>
    <s v="JNE3800-KR-XS"/>
    <s v="402-8171830-3340334"/>
    <x v="0"/>
    <x v="6"/>
    <n v="1"/>
    <n v="771"/>
    <n v="411033"/>
  </r>
  <r>
    <x v="15"/>
    <x v="0"/>
    <s v="JNE3706"/>
    <s v="JNE3706-DR-S"/>
    <s v="405-3377365-1067544"/>
    <x v="0"/>
    <x v="3"/>
    <n v="1"/>
    <n v="413"/>
    <n v="679322"/>
  </r>
  <r>
    <x v="15"/>
    <x v="0"/>
    <s v="J0296"/>
    <s v="J0296-DR-XS"/>
    <s v="171-5366761-1856352"/>
    <x v="0"/>
    <x v="6"/>
    <n v="1"/>
    <n v="519"/>
    <n v="272001"/>
  </r>
  <r>
    <x v="4"/>
    <x v="0"/>
    <s v="JNE3710"/>
    <s v="JNE3710-DR-XL"/>
    <s v="171-8893741-4834759"/>
    <x v="0"/>
    <x v="5"/>
    <n v="1"/>
    <n v="956"/>
    <n v="411057"/>
  </r>
  <r>
    <x v="15"/>
    <x v="0"/>
    <s v="J0215"/>
    <s v="J0215-BL-L"/>
    <s v="404-7294579-9413128"/>
    <x v="1"/>
    <x v="4"/>
    <n v="1"/>
    <n v="545"/>
    <n v="560034"/>
  </r>
  <r>
    <x v="17"/>
    <x v="0"/>
    <s v="J0106"/>
    <s v="J0106-KR-XL"/>
    <s v="408-4521661-0278767"/>
    <x v="0"/>
    <x v="5"/>
    <n v="1"/>
    <n v="949"/>
    <n v="500072"/>
  </r>
  <r>
    <x v="15"/>
    <x v="0"/>
    <s v="J0401"/>
    <s v="J0401-DR-L"/>
    <s v="402-7490715-3099502"/>
    <x v="0"/>
    <x v="4"/>
    <n v="1"/>
    <n v="885"/>
    <n v="122016"/>
  </r>
  <r>
    <x v="1"/>
    <x v="0"/>
    <s v="JNE3869"/>
    <s v="JNE3869-DR-XL"/>
    <s v="404-5786121-4996306"/>
    <x v="0"/>
    <x v="5"/>
    <n v="1"/>
    <n v="948"/>
    <n v="560024"/>
  </r>
  <r>
    <x v="15"/>
    <x v="0"/>
    <s v="BL104"/>
    <s v="BL104-XXL"/>
    <s v="408-3519867-2933130"/>
    <x v="1"/>
    <x v="2"/>
    <n v="1"/>
    <n v="493"/>
    <n v="342001"/>
  </r>
  <r>
    <x v="18"/>
    <x v="0"/>
    <s v="JNE3870"/>
    <s v="JNE3870-DR-XXL"/>
    <s v="406-9770727-1407546"/>
    <x v="0"/>
    <x v="2"/>
    <n v="1"/>
    <n v="721"/>
    <n v="411041"/>
  </r>
  <r>
    <x v="18"/>
    <x v="0"/>
    <s v="J0341"/>
    <s v="J0341-DR-XXL"/>
    <s v="403-8647599-0919531"/>
    <x v="0"/>
    <x v="2"/>
    <n v="1"/>
    <n v="791"/>
    <n v="400607"/>
  </r>
  <r>
    <x v="18"/>
    <x v="0"/>
    <s v="J0153"/>
    <s v="J0153-DR-XS"/>
    <s v="403-6050369-8261906"/>
    <x v="0"/>
    <x v="6"/>
    <n v="1"/>
    <n v="443"/>
    <n v="403511"/>
  </r>
  <r>
    <x v="18"/>
    <x v="0"/>
    <s v="JNE3870"/>
    <s v="JNE3870-DR-M"/>
    <s v="405-8108060-4273134"/>
    <x v="0"/>
    <x v="0"/>
    <n v="1"/>
    <n v="721"/>
    <n v="500090"/>
  </r>
  <r>
    <x v="18"/>
    <x v="0"/>
    <s v="JNE3798"/>
    <s v="JNE3798-KR-L"/>
    <s v="407-6978807-5680333"/>
    <x v="0"/>
    <x v="4"/>
    <n v="1"/>
    <n v="715"/>
    <n v="208001"/>
  </r>
  <r>
    <x v="18"/>
    <x v="0"/>
    <s v="J0005"/>
    <s v="J0005-DR-XXL"/>
    <s v="403-9578936-6765948"/>
    <x v="0"/>
    <x v="2"/>
    <n v="1"/>
    <n v="899"/>
    <n v="600063"/>
  </r>
  <r>
    <x v="18"/>
    <x v="0"/>
    <s v="JNE3870"/>
    <s v="JNE3870-DR-XXL"/>
    <s v="405-6832731-6098703"/>
    <x v="0"/>
    <x v="2"/>
    <n v="1"/>
    <n v="721"/>
    <n v="600010"/>
  </r>
  <r>
    <x v="18"/>
    <x v="0"/>
    <s v="J0153"/>
    <s v="J0153-DR-L"/>
    <s v="405-1170384-202286727"/>
    <x v="0"/>
    <x v="4"/>
    <n v="1"/>
    <n v="443"/>
    <n v="400064"/>
  </r>
  <r>
    <x v="18"/>
    <x v="0"/>
    <s v="J0341"/>
    <s v="J0341-DR-XXL"/>
    <s v="408-7080551-8188330"/>
    <x v="0"/>
    <x v="2"/>
    <n v="1"/>
    <n v="791"/>
    <n v="682021"/>
  </r>
  <r>
    <x v="18"/>
    <x v="0"/>
    <s v="J0295"/>
    <s v="J0295-DR-L"/>
    <s v="171-1973872-1961105"/>
    <x v="0"/>
    <x v="4"/>
    <n v="1"/>
    <n v="859"/>
    <n v="502319"/>
  </r>
  <r>
    <x v="18"/>
    <x v="0"/>
    <s v="JNE3800"/>
    <s v="JNE3800-KR-XXXL"/>
    <s v="402-4053819-2148366"/>
    <x v="0"/>
    <x v="1"/>
    <n v="1"/>
    <n v="771"/>
    <n v="400067"/>
  </r>
  <r>
    <x v="18"/>
    <x v="0"/>
    <s v="J0005"/>
    <s v="J0005-DR-S"/>
    <s v="402-7223177-7591549"/>
    <x v="0"/>
    <x v="3"/>
    <n v="1"/>
    <n v="899"/>
    <n v="785006"/>
  </r>
  <r>
    <x v="18"/>
    <x v="0"/>
    <s v="JNE3869"/>
    <s v="JNE3869-DR-XXL"/>
    <s v="405-0975544-9505137"/>
    <x v="0"/>
    <x v="2"/>
    <n v="1"/>
    <n v="721"/>
    <n v="700064"/>
  </r>
  <r>
    <x v="18"/>
    <x v="0"/>
    <s v="JNE3869"/>
    <s v="JNE3869-DR-XXXL"/>
    <s v="402-5923900-5210733"/>
    <x v="0"/>
    <x v="1"/>
    <n v="1"/>
    <n v="721"/>
    <n v="629001"/>
  </r>
  <r>
    <x v="19"/>
    <x v="0"/>
    <s v="JNE3869"/>
    <s v="JNE3869-DR-XL"/>
    <s v="404-1209797-3869129"/>
    <x v="0"/>
    <x v="5"/>
    <n v="1"/>
    <n v="948"/>
    <n v="411057"/>
  </r>
  <r>
    <x v="4"/>
    <x v="0"/>
    <s v="JNE3869"/>
    <s v="JNE3869-DR-XL"/>
    <s v="407-9879751-2080323"/>
    <x v="0"/>
    <x v="5"/>
    <n v="1"/>
    <n v="948"/>
    <n v="500061"/>
  </r>
  <r>
    <x v="18"/>
    <x v="0"/>
    <s v="J0153"/>
    <s v="J0153-DR-XS"/>
    <s v="404-2068547-4281942"/>
    <x v="0"/>
    <x v="6"/>
    <n v="1"/>
    <n v="443"/>
    <n v="797112"/>
  </r>
  <r>
    <x v="18"/>
    <x v="0"/>
    <s v="JNE3869"/>
    <s v="JNE3869-DR-XXXL"/>
    <s v="171-4227397-6707506"/>
    <x v="0"/>
    <x v="1"/>
    <n v="1"/>
    <n v="721"/>
    <n v="641027"/>
  </r>
  <r>
    <x v="18"/>
    <x v="0"/>
    <s v="J0341"/>
    <s v="J0341-DR-XXL"/>
    <s v="405-4871859-8971533"/>
    <x v="0"/>
    <x v="2"/>
    <n v="1"/>
    <n v="791"/>
    <n v="500083"/>
  </r>
  <r>
    <x v="20"/>
    <x v="0"/>
    <s v="J0106"/>
    <s v="J0106-KR-XL"/>
    <s v="406-4339672-4371556"/>
    <x v="0"/>
    <x v="5"/>
    <n v="1"/>
    <n v="939"/>
    <n v="500036"/>
  </r>
  <r>
    <x v="18"/>
    <x v="0"/>
    <s v="JNE3800"/>
    <s v="JNE3800-KR-A-XXXL"/>
    <s v="408-7065176-1090740"/>
    <x v="0"/>
    <x v="1"/>
    <n v="1"/>
    <n v="771"/>
    <n v="313001"/>
  </r>
  <r>
    <x v="21"/>
    <x v="1"/>
    <s v="JNE3800"/>
    <s v="JNE3800-KR-XXXL"/>
    <s v="407-7205117-1452351"/>
    <x v="0"/>
    <x v="1"/>
    <n v="1"/>
    <n v="771"/>
    <n v="400092"/>
  </r>
  <r>
    <x v="21"/>
    <x v="0"/>
    <s v="JNE3800"/>
    <s v="JNE3800-KR-XXL"/>
    <s v="406-2635905-3243536"/>
    <x v="0"/>
    <x v="2"/>
    <n v="1"/>
    <n v="771"/>
    <n v="141002"/>
  </r>
  <r>
    <x v="21"/>
    <x v="0"/>
    <s v="J0005"/>
    <s v="J0005-DR-XS"/>
    <s v="406-6687077-1488329"/>
    <x v="0"/>
    <x v="6"/>
    <n v="1"/>
    <n v="899"/>
    <n v="683572"/>
  </r>
  <r>
    <x v="21"/>
    <x v="0"/>
    <s v="JNE3800"/>
    <s v="JNE3800-KR-XXXL"/>
    <s v="408-3363121-6123562"/>
    <x v="0"/>
    <x v="1"/>
    <n v="1"/>
    <n v="771"/>
    <n v="208001"/>
  </r>
  <r>
    <x v="21"/>
    <x v="0"/>
    <s v="JNE3798"/>
    <s v="JNE3798-KR-L"/>
    <s v="405-4892436-2034763"/>
    <x v="0"/>
    <x v="4"/>
    <n v="1"/>
    <n v="715"/>
    <n v="530017"/>
  </r>
  <r>
    <x v="21"/>
    <x v="0"/>
    <s v="JNE3800"/>
    <s v="JNE3800-KR-S"/>
    <s v="407-0988190-6516304"/>
    <x v="0"/>
    <x v="3"/>
    <n v="1"/>
    <n v="771"/>
    <n v="400013"/>
  </r>
  <r>
    <x v="21"/>
    <x v="0"/>
    <s v="JNE3706"/>
    <s v="JNE3706-DR-L"/>
    <s v="406-0010117-3470761"/>
    <x v="0"/>
    <x v="4"/>
    <n v="1"/>
    <n v="413"/>
    <n v="110018"/>
  </r>
  <r>
    <x v="21"/>
    <x v="0"/>
    <s v="J0005"/>
    <s v="J0005-DR-L"/>
    <s v="406-0219577-202210725"/>
    <x v="0"/>
    <x v="4"/>
    <n v="1"/>
    <n v="899"/>
    <n v="211003"/>
  </r>
  <r>
    <x v="21"/>
    <x v="0"/>
    <s v="JNE3800"/>
    <s v="JNE3800-KR-XS"/>
    <s v="404-9982635-1566750"/>
    <x v="0"/>
    <x v="6"/>
    <n v="1"/>
    <n v="771"/>
    <n v="600095"/>
  </r>
  <r>
    <x v="21"/>
    <x v="0"/>
    <s v="JNE3706"/>
    <s v="JNE3706-DR-XXL"/>
    <s v="408-1981246-7577134"/>
    <x v="0"/>
    <x v="2"/>
    <n v="1"/>
    <n v="413"/>
    <n v="411004"/>
  </r>
  <r>
    <x v="21"/>
    <x v="0"/>
    <s v="J0005"/>
    <s v="J0005-DR-S"/>
    <s v="402-7288647-1367553"/>
    <x v="0"/>
    <x v="3"/>
    <n v="1"/>
    <n v="899"/>
    <n v="560025"/>
  </r>
  <r>
    <x v="21"/>
    <x v="0"/>
    <s v="J0215"/>
    <s v="J0215-BL-S"/>
    <s v="408-6264168-5743517"/>
    <x v="1"/>
    <x v="3"/>
    <n v="1"/>
    <n v="545"/>
    <n v="500029"/>
  </r>
  <r>
    <x v="21"/>
    <x v="0"/>
    <s v="JNE3706"/>
    <s v="JNE3706-DR-XXL"/>
    <s v="404-7228823-1112336"/>
    <x v="0"/>
    <x v="2"/>
    <n v="1"/>
    <n v="413"/>
    <n v="131001"/>
  </r>
  <r>
    <x v="20"/>
    <x v="0"/>
    <s v="J0106"/>
    <s v="J0106-KR-XL"/>
    <s v="171-202214980-1354755"/>
    <x v="0"/>
    <x v="5"/>
    <n v="1"/>
    <n v="939"/>
    <n v="603103"/>
  </r>
  <r>
    <x v="21"/>
    <x v="0"/>
    <s v="JNE3800"/>
    <s v="JNE3800-KR-A-XXL"/>
    <s v="408-7442725-1694760"/>
    <x v="0"/>
    <x v="2"/>
    <n v="1"/>
    <n v="771"/>
    <n v="531001"/>
  </r>
  <r>
    <x v="21"/>
    <x v="0"/>
    <s v="J0217"/>
    <s v="J0217-BL-XXL"/>
    <s v="407-3498544-2038752"/>
    <x v="1"/>
    <x v="2"/>
    <n v="1"/>
    <n v="665"/>
    <n v="560028"/>
  </r>
  <r>
    <x v="21"/>
    <x v="0"/>
    <s v="J0005"/>
    <s v="J0005-DR-XS"/>
    <s v="408-1028260-3685953"/>
    <x v="0"/>
    <x v="6"/>
    <n v="1"/>
    <n v="899"/>
    <n v="600100"/>
  </r>
  <r>
    <x v="22"/>
    <x v="0"/>
    <s v="JNE3706"/>
    <s v="JNE3706-DR-L"/>
    <s v="406-6080073-3226717"/>
    <x v="0"/>
    <x v="4"/>
    <n v="1"/>
    <n v="413"/>
    <n v="500084"/>
  </r>
  <r>
    <x v="22"/>
    <x v="0"/>
    <s v="JNE3800"/>
    <s v="JNE3800-KR-A-L"/>
    <s v="406-6080073-3226717"/>
    <x v="0"/>
    <x v="4"/>
    <n v="1"/>
    <n v="771"/>
    <n v="500084"/>
  </r>
  <r>
    <x v="22"/>
    <x v="0"/>
    <s v="J0005"/>
    <s v="J0005-DR-XS"/>
    <s v="403-1127014-202231544"/>
    <x v="0"/>
    <x v="6"/>
    <n v="1"/>
    <n v="899"/>
    <n v="248001"/>
  </r>
  <r>
    <x v="22"/>
    <x v="0"/>
    <s v="JNE3798"/>
    <s v="JNE3798-KR-M"/>
    <s v="408-3875102-8224346"/>
    <x v="0"/>
    <x v="0"/>
    <n v="1"/>
    <n v="715"/>
    <n v="533201"/>
  </r>
  <r>
    <x v="22"/>
    <x v="0"/>
    <s v="J0005"/>
    <s v="J0005-DR-S"/>
    <s v="171-6471900-6985110"/>
    <x v="0"/>
    <x v="3"/>
    <n v="1"/>
    <n v="899"/>
    <n v="413106"/>
  </r>
  <r>
    <x v="22"/>
    <x v="0"/>
    <s v="JNE3706"/>
    <s v="JNE3706-DR-XS"/>
    <s v="406-0268913-2989939"/>
    <x v="0"/>
    <x v="6"/>
    <n v="1"/>
    <n v="413"/>
    <n v="680620"/>
  </r>
  <r>
    <x v="22"/>
    <x v="0"/>
    <s v="JNE3800"/>
    <s v="JNE3800-KR-A-XXXL"/>
    <s v="171-0797698-6269114"/>
    <x v="0"/>
    <x v="1"/>
    <n v="1"/>
    <n v="761"/>
    <n v="180001"/>
  </r>
  <r>
    <x v="22"/>
    <x v="0"/>
    <s v="JNE3798"/>
    <s v="JNE3798-KR-L"/>
    <s v="402-0422784-9307507"/>
    <x v="0"/>
    <x v="4"/>
    <n v="1"/>
    <n v="715"/>
    <n v="670643"/>
  </r>
  <r>
    <x v="22"/>
    <x v="0"/>
    <s v="JNE3706"/>
    <s v="JNE3706-DR-L"/>
    <s v="408-9985900-5709104"/>
    <x v="0"/>
    <x v="4"/>
    <n v="1"/>
    <n v="399"/>
    <n v="124507"/>
  </r>
  <r>
    <x v="22"/>
    <x v="0"/>
    <s v="J0212"/>
    <s v="J0212-DR-XXXL"/>
    <s v="402-6939544-5985936"/>
    <x v="2"/>
    <x v="1"/>
    <n v="1"/>
    <n v="1099"/>
    <n v="134112"/>
  </r>
  <r>
    <x v="19"/>
    <x v="0"/>
    <s v="J0157"/>
    <s v="J0157-DR-XL"/>
    <s v="406-4460173-5117935"/>
    <x v="0"/>
    <x v="5"/>
    <n v="1"/>
    <n v="908"/>
    <n v="249137"/>
  </r>
  <r>
    <x v="3"/>
    <x v="0"/>
    <s v="J0157"/>
    <s v="J0157-DR-XL"/>
    <s v="407-0787863-1652330"/>
    <x v="0"/>
    <x v="5"/>
    <n v="1"/>
    <n v="908"/>
    <n v="380013"/>
  </r>
  <r>
    <x v="22"/>
    <x v="0"/>
    <s v="JNE3800"/>
    <s v="JNE3800-KR-XXL"/>
    <s v="402-8312059-6837135"/>
    <x v="0"/>
    <x v="2"/>
    <n v="1"/>
    <n v="761"/>
    <n v="682301"/>
  </r>
  <r>
    <x v="22"/>
    <x v="0"/>
    <s v="JNE3798"/>
    <s v="JNE3798-KR-M"/>
    <s v="402-4310756-2767549"/>
    <x v="0"/>
    <x v="0"/>
    <n v="1"/>
    <n v="715"/>
    <n v="523316"/>
  </r>
  <r>
    <x v="22"/>
    <x v="0"/>
    <s v="JNE3625"/>
    <s v="JNE3625-DR-XXXL"/>
    <s v="403-8914974-2406719"/>
    <x v="0"/>
    <x v="1"/>
    <n v="1"/>
    <n v="473"/>
    <n v="380054"/>
  </r>
  <r>
    <x v="22"/>
    <x v="0"/>
    <s v="JNE3798"/>
    <s v="JNE3798-KR-M"/>
    <s v="406-0073784-3559527"/>
    <x v="0"/>
    <x v="0"/>
    <n v="1"/>
    <n v="715"/>
    <n v="700059"/>
  </r>
  <r>
    <x v="22"/>
    <x v="0"/>
    <s v="JNE3800"/>
    <s v="JNE3800-KR-S"/>
    <s v="405-6555171-1820332"/>
    <x v="0"/>
    <x v="3"/>
    <n v="1"/>
    <n v="761"/>
    <n v="110096"/>
  </r>
  <r>
    <x v="22"/>
    <x v="0"/>
    <s v="JNE3798"/>
    <s v="JNE3798-KR-M"/>
    <s v="406-6936978-2566719"/>
    <x v="0"/>
    <x v="0"/>
    <n v="1"/>
    <n v="715"/>
    <n v="131028"/>
  </r>
  <r>
    <x v="23"/>
    <x v="0"/>
    <s v="JNE3706"/>
    <s v="JNE3706-DR-M"/>
    <s v="406-7022692-9260306"/>
    <x v="0"/>
    <x v="0"/>
    <n v="1"/>
    <n v="399"/>
    <n v="690513"/>
  </r>
  <r>
    <x v="23"/>
    <x v="0"/>
    <s v="JNE3870"/>
    <s v="JNE3870-DR-XXL"/>
    <s v="408-7479923-5471552"/>
    <x v="0"/>
    <x v="2"/>
    <n v="1"/>
    <n v="998"/>
    <n v="680012"/>
  </r>
  <r>
    <x v="23"/>
    <x v="0"/>
    <s v="J0341"/>
    <s v="J0341-DR-M"/>
    <s v="171-4574313-9453114"/>
    <x v="0"/>
    <x v="0"/>
    <n v="1"/>
    <n v="1033"/>
    <n v="411021"/>
  </r>
  <r>
    <x v="23"/>
    <x v="0"/>
    <s v="JNE3800"/>
    <s v="JNE3800-KR-A-L"/>
    <s v="405-9874380-4229959"/>
    <x v="0"/>
    <x v="4"/>
    <n v="1"/>
    <n v="761"/>
    <n v="248001"/>
  </r>
  <r>
    <x v="23"/>
    <x v="0"/>
    <s v="JNE3798"/>
    <s v="JNE3798-KR-A-M"/>
    <s v="405-9874380-4229959"/>
    <x v="0"/>
    <x v="0"/>
    <n v="1"/>
    <n v="761"/>
    <n v="248001"/>
  </r>
  <r>
    <x v="23"/>
    <x v="0"/>
    <s v="JNE3800"/>
    <s v="JNE3800-KR-A-XXXL"/>
    <s v="407-4082608-6248304"/>
    <x v="0"/>
    <x v="1"/>
    <n v="1"/>
    <n v="761"/>
    <n v="400002"/>
  </r>
  <r>
    <x v="0"/>
    <x v="0"/>
    <s v="J0005"/>
    <s v="J0005-DR-XL"/>
    <s v="406-5836547-3208327"/>
    <x v="0"/>
    <x v="5"/>
    <n v="1"/>
    <n v="899"/>
    <n v="500028"/>
  </r>
  <r>
    <x v="24"/>
    <x v="0"/>
    <s v="J0152"/>
    <s v="J0152-DR-XL"/>
    <s v="402-3950160-3035511"/>
    <x v="0"/>
    <x v="5"/>
    <n v="1"/>
    <n v="899"/>
    <n v="682036"/>
  </r>
  <r>
    <x v="23"/>
    <x v="0"/>
    <s v="JNE3800"/>
    <s v="JNE3800-KR-A-L"/>
    <s v="408-4428779-1075541"/>
    <x v="0"/>
    <x v="4"/>
    <n v="1"/>
    <n v="761"/>
    <n v="380059"/>
  </r>
  <r>
    <x v="23"/>
    <x v="0"/>
    <s v="JNE3800"/>
    <s v="JNE3800-KR-XXXL"/>
    <s v="403-3686516-0655522"/>
    <x v="0"/>
    <x v="1"/>
    <n v="1"/>
    <n v="761"/>
    <n v="620021"/>
  </r>
  <r>
    <x v="23"/>
    <x v="0"/>
    <s v="JNE3706"/>
    <s v="JNE3706-DR-XS"/>
    <s v="406-3157796-1651517"/>
    <x v="0"/>
    <x v="6"/>
    <n v="1"/>
    <n v="399"/>
    <n v="201301"/>
  </r>
  <r>
    <x v="23"/>
    <x v="0"/>
    <s v="J0395"/>
    <s v="J0395-DR-XXL"/>
    <s v="402-0226384-8738726"/>
    <x v="0"/>
    <x v="2"/>
    <n v="1"/>
    <n v="1196"/>
    <n v="700029"/>
  </r>
  <r>
    <x v="23"/>
    <x v="0"/>
    <s v="JNE3800"/>
    <s v="JNE3800-KR-A-XXXL"/>
    <s v="406-3146498-7149151"/>
    <x v="0"/>
    <x v="1"/>
    <n v="1"/>
    <n v="761"/>
    <n v="495677"/>
  </r>
  <r>
    <x v="23"/>
    <x v="0"/>
    <s v="J0341"/>
    <s v="J0341-DR-M"/>
    <s v="171-5903984-0305110"/>
    <x v="0"/>
    <x v="0"/>
    <n v="1"/>
    <n v="1033"/>
    <n v="360004"/>
  </r>
  <r>
    <x v="25"/>
    <x v="0"/>
    <s v="J0005"/>
    <s v="J0005-DR-XL"/>
    <s v="408-4299454-4622723"/>
    <x v="0"/>
    <x v="5"/>
    <n v="1"/>
    <n v="899"/>
    <n v="226016"/>
  </r>
  <r>
    <x v="11"/>
    <x v="0"/>
    <s v="BL104"/>
    <s v="BL104-XXL"/>
    <s v="404-3529376-1809152"/>
    <x v="1"/>
    <x v="2"/>
    <n v="1"/>
    <n v="493"/>
    <n v="560029"/>
  </r>
  <r>
    <x v="11"/>
    <x v="0"/>
    <s v="JNE3798"/>
    <s v="JNE3798-KR-M"/>
    <s v="406-6397577-5479515"/>
    <x v="0"/>
    <x v="0"/>
    <n v="1"/>
    <n v="715"/>
    <n v="530040"/>
  </r>
  <r>
    <x v="26"/>
    <x v="0"/>
    <s v="J0005"/>
    <s v="J0005-DR-XL"/>
    <s v="408-0343457-8432365"/>
    <x v="0"/>
    <x v="5"/>
    <n v="1"/>
    <n v="899"/>
    <n v="201011"/>
  </r>
  <r>
    <x v="26"/>
    <x v="0"/>
    <s v="J0005"/>
    <s v="J0005-DR-XL"/>
    <s v="405-1056837-0070719"/>
    <x v="0"/>
    <x v="5"/>
    <n v="1"/>
    <n v="899"/>
    <n v="413006"/>
  </r>
  <r>
    <x v="8"/>
    <x v="0"/>
    <s v="J0005"/>
    <s v="J0005-DR-XL"/>
    <s v="408-4371959-5785121"/>
    <x v="0"/>
    <x v="5"/>
    <n v="1"/>
    <n v="899"/>
    <n v="560032"/>
  </r>
  <r>
    <x v="11"/>
    <x v="0"/>
    <s v="J0209"/>
    <s v="J0209-DR-L"/>
    <s v="402-1769286-1392333"/>
    <x v="2"/>
    <x v="4"/>
    <n v="1"/>
    <n v="998"/>
    <n v="131029"/>
  </r>
  <r>
    <x v="11"/>
    <x v="1"/>
    <s v="J0219"/>
    <s v="J0219-BL-XXL"/>
    <s v="402-2523336-3817902"/>
    <x v="1"/>
    <x v="2"/>
    <n v="1"/>
    <n v="869"/>
    <n v="395007"/>
  </r>
  <r>
    <x v="11"/>
    <x v="0"/>
    <s v="JNE3800"/>
    <s v="JNE3800-KR-XXL"/>
    <s v="406-7318479-5334701"/>
    <x v="0"/>
    <x v="2"/>
    <n v="1"/>
    <n v="761"/>
    <n v="474001"/>
  </r>
  <r>
    <x v="8"/>
    <x v="0"/>
    <s v="J0005"/>
    <s v="J0005-DR-XL"/>
    <s v="405-0598876-1792316"/>
    <x v="0"/>
    <x v="5"/>
    <n v="1"/>
    <n v="899"/>
    <n v="560082"/>
  </r>
  <r>
    <x v="11"/>
    <x v="0"/>
    <s v="JNE3706"/>
    <s v="JNE3706-DR-M"/>
    <s v="171-2044117-2483512"/>
    <x v="0"/>
    <x v="0"/>
    <n v="1"/>
    <n v="399"/>
    <n v="560005"/>
  </r>
  <r>
    <x v="20"/>
    <x v="0"/>
    <s v="J0005"/>
    <s v="J0005-DR-XL"/>
    <s v="405-1518094-8122700"/>
    <x v="0"/>
    <x v="5"/>
    <n v="1"/>
    <n v="899"/>
    <n v="523002"/>
  </r>
  <r>
    <x v="11"/>
    <x v="0"/>
    <s v="BL099"/>
    <s v="BL099-L"/>
    <s v="171-5605037-9248335"/>
    <x v="1"/>
    <x v="4"/>
    <n v="1"/>
    <n v="259"/>
    <n v="400025"/>
  </r>
  <r>
    <x v="11"/>
    <x v="0"/>
    <s v="JNE3798"/>
    <s v="JNE3798-KR-M"/>
    <s v="408-3381857-0421115"/>
    <x v="0"/>
    <x v="0"/>
    <n v="1"/>
    <n v="715"/>
    <n v="503212"/>
  </r>
  <r>
    <x v="11"/>
    <x v="0"/>
    <s v="JNE3869"/>
    <s v="JNE3869-DR-XXL"/>
    <s v="408-7929552-7076310"/>
    <x v="0"/>
    <x v="2"/>
    <n v="1"/>
    <n v="998"/>
    <n v="400097"/>
  </r>
  <r>
    <x v="11"/>
    <x v="0"/>
    <s v="JNE3798"/>
    <s v="JNE3798-KR-S"/>
    <s v="408-9926700-8633134"/>
    <x v="0"/>
    <x v="3"/>
    <n v="1"/>
    <n v="715"/>
    <n v="641035"/>
  </r>
  <r>
    <x v="11"/>
    <x v="0"/>
    <s v="JNE3869"/>
    <s v="JNE3869-DR-XXXL"/>
    <s v="408-8610194-3493928"/>
    <x v="0"/>
    <x v="1"/>
    <n v="1"/>
    <n v="998"/>
    <n v="110075"/>
  </r>
  <r>
    <x v="11"/>
    <x v="0"/>
    <s v="JNE3870"/>
    <s v="JNE3870-DR-XXXL"/>
    <s v="404-5818181-2194761"/>
    <x v="0"/>
    <x v="1"/>
    <n v="1"/>
    <n v="998"/>
    <n v="507001"/>
  </r>
  <r>
    <x v="6"/>
    <x v="0"/>
    <s v="JNE3706"/>
    <s v="JNE3706-DR-L"/>
    <s v="404-4986192-8218712"/>
    <x v="0"/>
    <x v="4"/>
    <n v="1"/>
    <n v="399"/>
    <n v="700124"/>
  </r>
  <r>
    <x v="20"/>
    <x v="0"/>
    <s v="J0005"/>
    <s v="J0005-DR-XL"/>
    <s v="407-8675974-4001952"/>
    <x v="0"/>
    <x v="5"/>
    <n v="1"/>
    <n v="899"/>
    <n v="605001"/>
  </r>
  <r>
    <x v="6"/>
    <x v="0"/>
    <s v="JNE3870"/>
    <s v="JNE3870-DR-XXL"/>
    <s v="402-0487627-3255545"/>
    <x v="0"/>
    <x v="2"/>
    <n v="1"/>
    <n v="998"/>
    <n v="390022"/>
  </r>
  <r>
    <x v="6"/>
    <x v="0"/>
    <s v="JNE3798"/>
    <s v="JNE3798-KR-XXL"/>
    <s v="406-4427711-8634763"/>
    <x v="0"/>
    <x v="2"/>
    <n v="1"/>
    <n v="715"/>
    <n v="110081"/>
  </r>
  <r>
    <x v="27"/>
    <x v="0"/>
    <s v="J0005"/>
    <s v="J0005-DR-XL"/>
    <s v="402-6560166-7413904"/>
    <x v="0"/>
    <x v="5"/>
    <n v="1"/>
    <n v="899"/>
    <n v="560078"/>
  </r>
  <r>
    <x v="27"/>
    <x v="0"/>
    <s v="J0005"/>
    <s v="J0005-DR-XL"/>
    <s v="406-0573548-4495540"/>
    <x v="0"/>
    <x v="5"/>
    <n v="1"/>
    <n v="899"/>
    <n v="641004"/>
  </r>
  <r>
    <x v="6"/>
    <x v="0"/>
    <s v="JNE3625"/>
    <s v="JNE3625-DR-XXXL"/>
    <s v="405-7943249-2302711"/>
    <x v="0"/>
    <x v="1"/>
    <n v="1"/>
    <n v="473"/>
    <n v="600106"/>
  </r>
  <r>
    <x v="6"/>
    <x v="1"/>
    <s v="JNE3798"/>
    <s v="JNE3798-KR-XXL"/>
    <s v="407-3236156-8133906"/>
    <x v="0"/>
    <x v="2"/>
    <n v="1"/>
    <n v="715"/>
    <n v="524137"/>
  </r>
  <r>
    <x v="6"/>
    <x v="0"/>
    <s v="JNE3706"/>
    <s v="JNE3706-DR-XS"/>
    <s v="408-3434507-0925927"/>
    <x v="0"/>
    <x v="6"/>
    <n v="1"/>
    <n v="399"/>
    <n v="503187"/>
  </r>
  <r>
    <x v="6"/>
    <x v="0"/>
    <s v="JNE3798"/>
    <s v="JNE3798-KR-M"/>
    <s v="407-2748850-6339541"/>
    <x v="0"/>
    <x v="0"/>
    <n v="1"/>
    <n v="715"/>
    <n v="686002"/>
  </r>
  <r>
    <x v="6"/>
    <x v="0"/>
    <s v="JNE3706"/>
    <s v="JNE3706-DR-XXL"/>
    <s v="407-2065511-6005140"/>
    <x v="0"/>
    <x v="2"/>
    <n v="1"/>
    <n v="399"/>
    <n v="603103"/>
  </r>
  <r>
    <x v="6"/>
    <x v="0"/>
    <s v="JNE3798"/>
    <s v="JNE3798-KR-M"/>
    <s v="408-9982347-0698715"/>
    <x v="0"/>
    <x v="0"/>
    <n v="1"/>
    <n v="715"/>
    <n v="271002"/>
  </r>
  <r>
    <x v="6"/>
    <x v="0"/>
    <s v="JNE3798"/>
    <s v="JNE3798-KR-M"/>
    <s v="402-3759199-3177943"/>
    <x v="0"/>
    <x v="0"/>
    <n v="1"/>
    <n v="715"/>
    <n v="500070"/>
  </r>
  <r>
    <x v="12"/>
    <x v="0"/>
    <s v="JNE3798"/>
    <s v="JNE3798-KR-M"/>
    <s v="408-8612054-3041138"/>
    <x v="0"/>
    <x v="0"/>
    <n v="1"/>
    <n v="715"/>
    <n v="700023"/>
  </r>
  <r>
    <x v="12"/>
    <x v="0"/>
    <s v="JNE3798"/>
    <s v="JNE3798-KR-XXL"/>
    <s v="407-3621058-5564305"/>
    <x v="0"/>
    <x v="2"/>
    <n v="1"/>
    <n v="715"/>
    <n v="532484"/>
  </r>
  <r>
    <x v="12"/>
    <x v="0"/>
    <s v="JNE3800"/>
    <s v="JNE3800-KR-A-XXL"/>
    <s v="403-4936397-0008352"/>
    <x v="0"/>
    <x v="2"/>
    <n v="1"/>
    <n v="761"/>
    <n v="560050"/>
  </r>
  <r>
    <x v="12"/>
    <x v="0"/>
    <s v="JNE3706"/>
    <s v="JNE3706-DR-M"/>
    <s v="402-7819604-3103500"/>
    <x v="0"/>
    <x v="0"/>
    <n v="1"/>
    <n v="399"/>
    <n v="700006"/>
  </r>
  <r>
    <x v="12"/>
    <x v="0"/>
    <s v="JNE3798"/>
    <s v="JNE3798-KR-L"/>
    <s v="408-5354886-9357959"/>
    <x v="0"/>
    <x v="4"/>
    <n v="1"/>
    <n v="715"/>
    <n v="700078"/>
  </r>
  <r>
    <x v="12"/>
    <x v="0"/>
    <s v="JNE3798"/>
    <s v="JNE3798-KR-M"/>
    <s v="407-0012174-7444359"/>
    <x v="0"/>
    <x v="0"/>
    <n v="1"/>
    <n v="715"/>
    <n v="673101"/>
  </r>
  <r>
    <x v="12"/>
    <x v="0"/>
    <s v="JNE3800"/>
    <s v="JNE3800-KR-A-L"/>
    <s v="407-7614843-0951556"/>
    <x v="0"/>
    <x v="4"/>
    <n v="1"/>
    <n v="761"/>
    <n v="630001"/>
  </r>
  <r>
    <x v="12"/>
    <x v="0"/>
    <s v="JNE3869"/>
    <s v="JNE3869-DR-S"/>
    <s v="408-5982361-9059536"/>
    <x v="0"/>
    <x v="3"/>
    <n v="1"/>
    <n v="998"/>
    <n v="631604"/>
  </r>
  <r>
    <x v="28"/>
    <x v="0"/>
    <s v="J0152"/>
    <s v="J0152-DR-XL"/>
    <s v="405-9897070-1381946"/>
    <x v="0"/>
    <x v="5"/>
    <n v="1"/>
    <n v="899"/>
    <n v="600116"/>
  </r>
  <r>
    <x v="12"/>
    <x v="0"/>
    <s v="JNE3798"/>
    <s v="JNE3798-KR-XXL"/>
    <s v="403-6709338-0137164"/>
    <x v="0"/>
    <x v="2"/>
    <n v="1"/>
    <n v="715"/>
    <n v="638182"/>
  </r>
  <r>
    <x v="12"/>
    <x v="0"/>
    <s v="JNE3706"/>
    <s v="JNE3706-DR-L"/>
    <s v="171-2834072-202273139"/>
    <x v="0"/>
    <x v="4"/>
    <n v="1"/>
    <n v="399"/>
    <n v="400057"/>
  </r>
  <r>
    <x v="27"/>
    <x v="0"/>
    <s v="J0152"/>
    <s v="J0152-DR-XL"/>
    <s v="406-5446619-3681924"/>
    <x v="0"/>
    <x v="5"/>
    <n v="1"/>
    <n v="885"/>
    <n v="400089"/>
  </r>
  <r>
    <x v="9"/>
    <x v="0"/>
    <s v="J0209"/>
    <s v="J0209-DR-XL"/>
    <s v="171-1619926-1450704"/>
    <x v="2"/>
    <x v="5"/>
    <n v="1"/>
    <n v="885"/>
    <n v="305001"/>
  </r>
  <r>
    <x v="12"/>
    <x v="0"/>
    <s v="J0335"/>
    <s v="J0335-DR-S"/>
    <s v="406-9610690-4459564"/>
    <x v="0"/>
    <x v="3"/>
    <n v="1"/>
    <n v="1196"/>
    <n v="520004"/>
  </r>
  <r>
    <x v="12"/>
    <x v="0"/>
    <s v="JNE3800"/>
    <s v="JNE3800-KR-XXL"/>
    <s v="405-3885266-7013123"/>
    <x v="0"/>
    <x v="2"/>
    <n v="1"/>
    <n v="761"/>
    <n v="400058"/>
  </r>
  <r>
    <x v="29"/>
    <x v="0"/>
    <s v="J0005"/>
    <s v="J0005-DR-XS"/>
    <s v="171-4514676-6892340"/>
    <x v="0"/>
    <x v="6"/>
    <n v="1"/>
    <n v="899"/>
    <n v="411057"/>
  </r>
  <r>
    <x v="29"/>
    <x v="0"/>
    <s v="J0005"/>
    <s v="J0005-DR-L"/>
    <s v="408-6486291-3031559"/>
    <x v="0"/>
    <x v="4"/>
    <n v="1"/>
    <n v="899"/>
    <n v="411013"/>
  </r>
  <r>
    <x v="29"/>
    <x v="0"/>
    <s v="J0341"/>
    <s v="J0341-DR-M"/>
    <s v="408-0846492-5145960"/>
    <x v="0"/>
    <x v="0"/>
    <n v="1"/>
    <n v="885"/>
    <n v="412308"/>
  </r>
  <r>
    <x v="29"/>
    <x v="1"/>
    <s v="J0341"/>
    <s v="J0341-DR-M"/>
    <s v="171-8404376-3666752"/>
    <x v="0"/>
    <x v="0"/>
    <n v="1"/>
    <n v="885"/>
    <n v="577205"/>
  </r>
  <r>
    <x v="29"/>
    <x v="0"/>
    <s v="J0152"/>
    <s v="J0152-DR-L"/>
    <s v="402-8304283-9398750"/>
    <x v="0"/>
    <x v="4"/>
    <n v="1"/>
    <n v="899"/>
    <n v="500049"/>
  </r>
  <r>
    <x v="29"/>
    <x v="0"/>
    <s v="JNE3870"/>
    <s v="JNE3870-DR-XXXL"/>
    <s v="407-4576441-1741963"/>
    <x v="0"/>
    <x v="1"/>
    <n v="1"/>
    <n v="721"/>
    <n v="181102"/>
  </r>
  <r>
    <x v="29"/>
    <x v="0"/>
    <s v="JNE3800"/>
    <s v="JNE3800-KR-M"/>
    <s v="407-4224673-5416320"/>
    <x v="0"/>
    <x v="0"/>
    <n v="1"/>
    <n v="771"/>
    <n v="422605"/>
  </r>
  <r>
    <x v="29"/>
    <x v="0"/>
    <s v="J0341"/>
    <s v="J0341-DR-L"/>
    <s v="171-6562759-4468325"/>
    <x v="0"/>
    <x v="4"/>
    <n v="1"/>
    <n v="885"/>
    <n v="500090"/>
  </r>
  <r>
    <x v="29"/>
    <x v="0"/>
    <s v="JNE3800"/>
    <s v="JNE3800-KR-S"/>
    <s v="405-5596145-5151522"/>
    <x v="0"/>
    <x v="3"/>
    <n v="1"/>
    <n v="771"/>
    <n v="121010"/>
  </r>
  <r>
    <x v="29"/>
    <x v="0"/>
    <s v="J0341"/>
    <s v="J0341-DR-XXL"/>
    <s v="407-3139802-6319544"/>
    <x v="0"/>
    <x v="2"/>
    <n v="1"/>
    <n v="885"/>
    <n v="560043"/>
  </r>
  <r>
    <x v="29"/>
    <x v="0"/>
    <s v="J0341"/>
    <s v="J0341-DR-M"/>
    <s v="171-9563849-8305110"/>
    <x v="0"/>
    <x v="0"/>
    <n v="1"/>
    <n v="885"/>
    <n v="400709"/>
  </r>
  <r>
    <x v="29"/>
    <x v="0"/>
    <s v="J0341"/>
    <s v="J0341-DR-XXXL"/>
    <s v="405-0340746-8021146"/>
    <x v="0"/>
    <x v="1"/>
    <n v="1"/>
    <n v="885"/>
    <n v="571401"/>
  </r>
  <r>
    <x v="29"/>
    <x v="0"/>
    <s v="J0153"/>
    <s v="J0153-DR-S"/>
    <s v="405-9611928-0778751"/>
    <x v="0"/>
    <x v="3"/>
    <n v="1"/>
    <n v="443"/>
    <n v="400037"/>
  </r>
  <r>
    <x v="29"/>
    <x v="0"/>
    <s v="J0341"/>
    <s v="J0341-DR-XXL"/>
    <s v="402-3409979-3686701"/>
    <x v="0"/>
    <x v="2"/>
    <n v="1"/>
    <n v="885"/>
    <n v="211001"/>
  </r>
  <r>
    <x v="29"/>
    <x v="0"/>
    <s v="JNE3905"/>
    <s v="JNE3905-DR-L"/>
    <s v="405-3627714-9705927"/>
    <x v="0"/>
    <x v="4"/>
    <n v="1"/>
    <n v="625"/>
    <n v="201301"/>
  </r>
  <r>
    <x v="29"/>
    <x v="0"/>
    <s v="J0341"/>
    <s v="J0341-DR-L"/>
    <s v="406-2993364-3493910"/>
    <x v="0"/>
    <x v="4"/>
    <n v="1"/>
    <n v="885"/>
    <n v="382041"/>
  </r>
  <r>
    <x v="26"/>
    <x v="0"/>
    <s v="J0341"/>
    <s v="J0341-DR-XL"/>
    <s v="407-6328125-4170745"/>
    <x v="0"/>
    <x v="5"/>
    <n v="1"/>
    <n v="842"/>
    <n v="411041"/>
  </r>
  <r>
    <x v="17"/>
    <x v="0"/>
    <s v="J0341"/>
    <s v="J0341-DR-XL"/>
    <s v="171-2361787-7498720"/>
    <x v="0"/>
    <x v="5"/>
    <n v="1"/>
    <n v="842"/>
    <n v="626001"/>
  </r>
  <r>
    <x v="29"/>
    <x v="1"/>
    <s v="J0341"/>
    <s v="J0341-DR-L"/>
    <s v="405-6886678-6158709"/>
    <x v="0"/>
    <x v="4"/>
    <n v="1"/>
    <n v="885"/>
    <n v="831012"/>
  </r>
  <r>
    <x v="29"/>
    <x v="0"/>
    <s v="J0341"/>
    <s v="J0341-DR-XXL"/>
    <s v="171-0547664-9399519"/>
    <x v="0"/>
    <x v="2"/>
    <n v="1"/>
    <n v="885"/>
    <n v="560040"/>
  </r>
  <r>
    <x v="29"/>
    <x v="0"/>
    <s v="J0341"/>
    <s v="J0341-DR-M"/>
    <s v="403-8639214-6240350"/>
    <x v="0"/>
    <x v="0"/>
    <n v="1"/>
    <n v="885"/>
    <n v="626189"/>
  </r>
  <r>
    <x v="29"/>
    <x v="0"/>
    <s v="J0341"/>
    <s v="J0341-DR-M"/>
    <s v="403-7844036-1725918"/>
    <x v="0"/>
    <x v="0"/>
    <n v="1"/>
    <n v="885"/>
    <n v="502032"/>
  </r>
  <r>
    <x v="29"/>
    <x v="0"/>
    <s v="J0341"/>
    <s v="J0341-DR-M"/>
    <s v="403-7647927-1706704"/>
    <x v="0"/>
    <x v="0"/>
    <n v="1"/>
    <n v="885"/>
    <n v="600091"/>
  </r>
  <r>
    <x v="29"/>
    <x v="0"/>
    <s v="J0153"/>
    <s v="J0153-DR-XXL"/>
    <s v="408-7169909-0417962"/>
    <x v="0"/>
    <x v="2"/>
    <n v="1"/>
    <n v="443"/>
    <n v="400057"/>
  </r>
  <r>
    <x v="29"/>
    <x v="0"/>
    <s v="J0341"/>
    <s v="J0341-DR-XXXL"/>
    <s v="407-2038602-3755523"/>
    <x v="0"/>
    <x v="1"/>
    <n v="1"/>
    <n v="885"/>
    <n v="380052"/>
  </r>
  <r>
    <x v="29"/>
    <x v="0"/>
    <s v="JNE3881"/>
    <s v="JNE3881-DR-XXL"/>
    <s v="405-5157218-7300327"/>
    <x v="0"/>
    <x v="2"/>
    <n v="1"/>
    <n v="825"/>
    <n v="400016"/>
  </r>
  <r>
    <x v="29"/>
    <x v="0"/>
    <s v="J0207"/>
    <s v="J0207-DR-XXXL"/>
    <s v="171-7523180-2397117"/>
    <x v="0"/>
    <x v="1"/>
    <n v="1"/>
    <n v="885"/>
    <n v="411057"/>
  </r>
  <r>
    <x v="29"/>
    <x v="0"/>
    <s v="J0341"/>
    <s v="J0341-DR-S"/>
    <s v="407-5565642-5101967"/>
    <x v="0"/>
    <x v="3"/>
    <n v="1"/>
    <n v="885"/>
    <n v="500001"/>
  </r>
  <r>
    <x v="29"/>
    <x v="0"/>
    <s v="J0295"/>
    <s v="J0295-DR-M"/>
    <s v="407-3032148-6253931"/>
    <x v="0"/>
    <x v="0"/>
    <n v="1"/>
    <n v="859"/>
    <n v="143530"/>
  </r>
  <r>
    <x v="29"/>
    <x v="0"/>
    <s v="JNE3798"/>
    <s v="JNE3798-KR-M"/>
    <s v="171-9275242-4227537"/>
    <x v="0"/>
    <x v="0"/>
    <n v="1"/>
    <n v="771"/>
    <n v="500020"/>
  </r>
  <r>
    <x v="29"/>
    <x v="0"/>
    <s v="JNE3905"/>
    <s v="JNE3905-DR-XXL"/>
    <s v="406-9585706-7137958"/>
    <x v="0"/>
    <x v="2"/>
    <n v="1"/>
    <n v="625"/>
    <n v="560094"/>
  </r>
  <r>
    <x v="29"/>
    <x v="0"/>
    <s v="JNE3800"/>
    <s v="JNE3800-KR-A-XS"/>
    <s v="171-6903990-6033964"/>
    <x v="0"/>
    <x v="6"/>
    <n v="1"/>
    <n v="771"/>
    <n v="682507"/>
  </r>
  <r>
    <x v="29"/>
    <x v="0"/>
    <s v="J0216"/>
    <s v="J0216-BL-M"/>
    <s v="403-7905121-4719525"/>
    <x v="1"/>
    <x v="0"/>
    <n v="1"/>
    <n v="625"/>
    <n v="560054"/>
  </r>
  <r>
    <x v="29"/>
    <x v="0"/>
    <s v="JNE3905"/>
    <s v="JNE3905-DR-XXXL"/>
    <s v="408-3096238-4155557"/>
    <x v="0"/>
    <x v="1"/>
    <n v="1"/>
    <n v="625"/>
    <n v="400086"/>
  </r>
  <r>
    <x v="29"/>
    <x v="1"/>
    <s v="JNE3800"/>
    <s v="JNE3800-KR-L"/>
    <s v="402-4404733-0917907"/>
    <x v="0"/>
    <x v="4"/>
    <n v="1"/>
    <n v="771"/>
    <n v="560049"/>
  </r>
  <r>
    <x v="29"/>
    <x v="0"/>
    <s v="JNE3798"/>
    <s v="JNE3798-KR-XXXL"/>
    <s v="171-4042937-3794722"/>
    <x v="0"/>
    <x v="1"/>
    <n v="1"/>
    <n v="771"/>
    <n v="641604"/>
  </r>
  <r>
    <x v="29"/>
    <x v="0"/>
    <s v="J0341"/>
    <s v="J0341-DR-M"/>
    <s v="408-2316532-8445102"/>
    <x v="0"/>
    <x v="0"/>
    <n v="1"/>
    <n v="885"/>
    <n v="562106"/>
  </r>
  <r>
    <x v="29"/>
    <x v="0"/>
    <s v="JNE3870"/>
    <s v="JNE3870-DR-XXXL"/>
    <s v="407-8392488-8238734"/>
    <x v="0"/>
    <x v="1"/>
    <n v="1"/>
    <n v="721"/>
    <n v="400068"/>
  </r>
  <r>
    <x v="29"/>
    <x v="0"/>
    <s v="J0341"/>
    <s v="J0341-DR-XXXL"/>
    <s v="406-4151301-0505144"/>
    <x v="0"/>
    <x v="1"/>
    <n v="1"/>
    <n v="885"/>
    <n v="575007"/>
  </r>
  <r>
    <x v="29"/>
    <x v="0"/>
    <s v="JNE3798"/>
    <s v="JNE3798-KR-XXL"/>
    <s v="402-0220901-3700358"/>
    <x v="0"/>
    <x v="2"/>
    <n v="1"/>
    <n v="771"/>
    <n v="500089"/>
  </r>
  <r>
    <x v="29"/>
    <x v="0"/>
    <s v="J0005"/>
    <s v="J0005-DR-XS"/>
    <s v="407-0795671-4816367"/>
    <x v="0"/>
    <x v="6"/>
    <n v="1"/>
    <n v="899"/>
    <n v="400093"/>
  </r>
  <r>
    <x v="29"/>
    <x v="0"/>
    <s v="J0295"/>
    <s v="J0295-DR-M"/>
    <s v="171-7924645-2192322"/>
    <x v="0"/>
    <x v="0"/>
    <n v="1"/>
    <n v="859"/>
    <n v="522202"/>
  </r>
  <r>
    <x v="29"/>
    <x v="0"/>
    <s v="JNE3710"/>
    <s v="JNE3710-DR-M"/>
    <s v="171-7924645-2192322"/>
    <x v="0"/>
    <x v="0"/>
    <n v="1"/>
    <n v="699"/>
    <n v="522202"/>
  </r>
  <r>
    <x v="29"/>
    <x v="0"/>
    <s v="J0335"/>
    <s v="J0335-DR-M"/>
    <s v="171-7924645-2192322"/>
    <x v="0"/>
    <x v="0"/>
    <n v="1"/>
    <n v="989"/>
    <n v="522202"/>
  </r>
  <r>
    <x v="29"/>
    <x v="1"/>
    <s v="JNE3798"/>
    <s v="JNE3798-KR-A-XXXL"/>
    <s v="403-3003861-5876332"/>
    <x v="0"/>
    <x v="1"/>
    <n v="1"/>
    <n v="771"/>
    <n v="560064"/>
  </r>
  <r>
    <x v="29"/>
    <x v="0"/>
    <s v="JNE3904"/>
    <s v="JNE3904-DR-M"/>
    <s v="171-7833040-1365933"/>
    <x v="0"/>
    <x v="0"/>
    <n v="1"/>
    <n v="599"/>
    <n v="201014"/>
  </r>
  <r>
    <x v="17"/>
    <x v="0"/>
    <s v="J0341"/>
    <s v="J0341-DR-XL"/>
    <s v="408-2136554-2969907"/>
    <x v="0"/>
    <x v="5"/>
    <n v="1"/>
    <n v="842"/>
    <n v="302004"/>
  </r>
  <r>
    <x v="29"/>
    <x v="0"/>
    <s v="JNE3710"/>
    <s v="JNE3710-DR-XXXL"/>
    <s v="406-0096358-9607569"/>
    <x v="0"/>
    <x v="1"/>
    <n v="1"/>
    <n v="699"/>
    <n v="500015"/>
  </r>
  <r>
    <x v="29"/>
    <x v="0"/>
    <s v="JNE3800"/>
    <s v="JNE3800-KR-A-M"/>
    <s v="404-2557224-3279566"/>
    <x v="0"/>
    <x v="0"/>
    <n v="1"/>
    <n v="771"/>
    <n v="560061"/>
  </r>
  <r>
    <x v="7"/>
    <x v="0"/>
    <s v="J0335"/>
    <s v="J0335-DR-XXL"/>
    <s v="405-8592894-9930711"/>
    <x v="0"/>
    <x v="2"/>
    <n v="1"/>
    <n v="989"/>
    <n v="500085"/>
  </r>
  <r>
    <x v="7"/>
    <x v="0"/>
    <s v="J0339"/>
    <s v="J0339-DR-XXXL"/>
    <s v="408-4448488-5996369"/>
    <x v="0"/>
    <x v="1"/>
    <n v="1"/>
    <n v="825"/>
    <n v="641035"/>
  </r>
  <r>
    <x v="7"/>
    <x v="0"/>
    <s v="J0219"/>
    <s v="J0219-BL-XXL"/>
    <s v="171-4093689-5726722"/>
    <x v="1"/>
    <x v="2"/>
    <n v="1"/>
    <n v="599"/>
    <n v="201301"/>
  </r>
  <r>
    <x v="7"/>
    <x v="1"/>
    <s v="J0005"/>
    <s v="J0005-DR-XXL"/>
    <s v="408-2107852-0816352"/>
    <x v="0"/>
    <x v="2"/>
    <n v="1"/>
    <n v="899"/>
    <n v="301001"/>
  </r>
  <r>
    <x v="7"/>
    <x v="0"/>
    <s v="JNE3800"/>
    <s v="JNE3800-KR-L"/>
    <s v="406-6895979-2889150"/>
    <x v="0"/>
    <x v="4"/>
    <n v="1"/>
    <n v="771"/>
    <n v="695019"/>
  </r>
  <r>
    <x v="7"/>
    <x v="0"/>
    <s v="J0220"/>
    <s v="J0220-BL-L"/>
    <s v="171-3572061-3603514"/>
    <x v="1"/>
    <x v="4"/>
    <n v="1"/>
    <n v="625"/>
    <n v="560024"/>
  </r>
  <r>
    <x v="7"/>
    <x v="0"/>
    <s v="J0209"/>
    <s v="J0209-DR-L"/>
    <s v="402-2751345-7487559"/>
    <x v="2"/>
    <x v="4"/>
    <n v="1"/>
    <n v="885"/>
    <n v="500010"/>
  </r>
  <r>
    <x v="7"/>
    <x v="0"/>
    <s v="J0217"/>
    <s v="J0217-BL-S"/>
    <s v="408-5341602-9834754"/>
    <x v="1"/>
    <x v="3"/>
    <n v="1"/>
    <n v="665"/>
    <n v="500090"/>
  </r>
  <r>
    <x v="30"/>
    <x v="0"/>
    <s v="J0341"/>
    <s v="J0341-DR-XL"/>
    <s v="406-1203327-3031542"/>
    <x v="0"/>
    <x v="5"/>
    <n v="1"/>
    <n v="842"/>
    <n v="110064"/>
  </r>
  <r>
    <x v="7"/>
    <x v="0"/>
    <s v="J0341"/>
    <s v="J0341-DR-XXL"/>
    <s v="405-1760150-2633940"/>
    <x v="0"/>
    <x v="2"/>
    <n v="1"/>
    <n v="885"/>
    <n v="500055"/>
  </r>
  <r>
    <x v="7"/>
    <x v="0"/>
    <s v="JNE3800"/>
    <s v="JNE3800-KR-M"/>
    <s v="171-2466720-0865950"/>
    <x v="0"/>
    <x v="0"/>
    <n v="1"/>
    <n v="771"/>
    <n v="400057"/>
  </r>
  <r>
    <x v="7"/>
    <x v="0"/>
    <s v="J0157"/>
    <s v="J0157-DR-XXXL"/>
    <s v="405-0998166-1612324"/>
    <x v="0"/>
    <x v="1"/>
    <n v="1"/>
    <n v="690"/>
    <n v="560037"/>
  </r>
  <r>
    <x v="9"/>
    <x v="0"/>
    <s v="J0401"/>
    <s v="J0401-DR-XL"/>
    <s v="406-2604506-0533125"/>
    <x v="0"/>
    <x v="5"/>
    <n v="1"/>
    <n v="842"/>
    <n v="411021"/>
  </r>
  <r>
    <x v="7"/>
    <x v="0"/>
    <s v="J0341"/>
    <s v="J0341-DR-S"/>
    <s v="405-2402262-4161142"/>
    <x v="0"/>
    <x v="3"/>
    <n v="1"/>
    <n v="885"/>
    <n v="533221"/>
  </r>
  <r>
    <x v="7"/>
    <x v="0"/>
    <s v="JNE3800"/>
    <s v="JNE3800-KR-L"/>
    <s v="406-0810536-1862715"/>
    <x v="0"/>
    <x v="4"/>
    <n v="1"/>
    <n v="771"/>
    <n v="826005"/>
  </r>
  <r>
    <x v="7"/>
    <x v="0"/>
    <s v="J0219"/>
    <s v="J0219-BL-S"/>
    <s v="406-4814708-2836314"/>
    <x v="1"/>
    <x v="3"/>
    <n v="1"/>
    <n v="599"/>
    <n v="500026"/>
  </r>
  <r>
    <x v="7"/>
    <x v="0"/>
    <s v="JNE3905"/>
    <s v="JNE3905-DR-L"/>
    <s v="407-8628064-1862743"/>
    <x v="0"/>
    <x v="4"/>
    <n v="1"/>
    <n v="625"/>
    <n v="500035"/>
  </r>
  <r>
    <x v="20"/>
    <x v="0"/>
    <s v="JNE3709"/>
    <s v="JNE3709-DR-XL"/>
    <s v="407-4476703-5575556"/>
    <x v="0"/>
    <x v="5"/>
    <n v="1"/>
    <n v="833"/>
    <n v="400021"/>
  </r>
  <r>
    <x v="31"/>
    <x v="0"/>
    <s v="J0341"/>
    <s v="J0341-DR-XL"/>
    <s v="408-1334175-202290753"/>
    <x v="0"/>
    <x v="5"/>
    <n v="1"/>
    <n v="832"/>
    <n v="360490"/>
  </r>
  <r>
    <x v="7"/>
    <x v="0"/>
    <s v="J0152"/>
    <s v="J0152-DR-L"/>
    <s v="407-6334082-5649910"/>
    <x v="0"/>
    <x v="4"/>
    <n v="1"/>
    <n v="899"/>
    <n v="600093"/>
  </r>
  <r>
    <x v="7"/>
    <x v="0"/>
    <s v="JNE3798"/>
    <s v="JNE3798-KR-S"/>
    <s v="407-2801236-3184346"/>
    <x v="0"/>
    <x v="3"/>
    <n v="1"/>
    <n v="771"/>
    <n v="695014"/>
  </r>
  <r>
    <x v="7"/>
    <x v="0"/>
    <s v="JNE3905"/>
    <s v="JNE3905-DR-XXL"/>
    <s v="403-9314247-8961152"/>
    <x v="0"/>
    <x v="2"/>
    <n v="1"/>
    <n v="625"/>
    <n v="201301"/>
  </r>
  <r>
    <x v="7"/>
    <x v="0"/>
    <s v="J0339"/>
    <s v="J0339-DR-XXXL"/>
    <s v="402-9210026-6913107"/>
    <x v="0"/>
    <x v="1"/>
    <n v="1"/>
    <n v="825"/>
    <n v="201017"/>
  </r>
  <r>
    <x v="7"/>
    <x v="0"/>
    <s v="J0341"/>
    <s v="J0341-DR-XXL"/>
    <s v="405-9331197-1994729"/>
    <x v="0"/>
    <x v="2"/>
    <n v="1"/>
    <n v="885"/>
    <n v="461775"/>
  </r>
  <r>
    <x v="7"/>
    <x v="0"/>
    <s v="J0341"/>
    <s v="J0341-DR-XXL"/>
    <s v="405-3249649-5199557"/>
    <x v="0"/>
    <x v="2"/>
    <n v="1"/>
    <n v="885"/>
    <n v="560100"/>
  </r>
  <r>
    <x v="7"/>
    <x v="0"/>
    <s v="J0302"/>
    <s v="J0302-DR-XXL"/>
    <s v="405-3249649-5199557"/>
    <x v="0"/>
    <x v="2"/>
    <n v="1"/>
    <n v="539"/>
    <n v="560100"/>
  </r>
  <r>
    <x v="7"/>
    <x v="0"/>
    <s v="J0152"/>
    <s v="J0152-DR-L"/>
    <s v="406-7498905-9840323"/>
    <x v="0"/>
    <x v="4"/>
    <n v="1"/>
    <n v="899"/>
    <n v="400095"/>
  </r>
  <r>
    <x v="7"/>
    <x v="0"/>
    <s v="JNE3798"/>
    <s v="JNE3798-KR-A-XXL"/>
    <s v="171-4278396-6081943"/>
    <x v="0"/>
    <x v="2"/>
    <n v="1"/>
    <n v="771"/>
    <n v="641044"/>
  </r>
  <r>
    <x v="7"/>
    <x v="0"/>
    <s v="JNE3800"/>
    <s v="JNE3800-KR-M"/>
    <s v="404-1472570-9371503"/>
    <x v="0"/>
    <x v="0"/>
    <n v="1"/>
    <n v="771"/>
    <n v="302034"/>
  </r>
  <r>
    <x v="7"/>
    <x v="0"/>
    <s v="JNE3905"/>
    <s v="JNE3905-DR-XXL"/>
    <s v="408-7889893-4629907"/>
    <x v="0"/>
    <x v="2"/>
    <n v="1"/>
    <n v="625"/>
    <n v="110092"/>
  </r>
  <r>
    <x v="7"/>
    <x v="0"/>
    <s v="JNE3798"/>
    <s v="JNE3798-KR-S"/>
    <s v="403-5239046-6543522"/>
    <x v="0"/>
    <x v="3"/>
    <n v="1"/>
    <n v="771"/>
    <n v="500032"/>
  </r>
  <r>
    <x v="7"/>
    <x v="0"/>
    <s v="JNE3800"/>
    <s v="JNE3800-KR-S"/>
    <s v="405-0932332-6652359"/>
    <x v="0"/>
    <x v="3"/>
    <n v="1"/>
    <n v="771"/>
    <n v="576104"/>
  </r>
  <r>
    <x v="7"/>
    <x v="0"/>
    <s v="JNE3625"/>
    <s v="JNE3625-DR-M"/>
    <s v="402-4148500-4341944"/>
    <x v="0"/>
    <x v="0"/>
    <n v="1"/>
    <n v="434"/>
    <n v="560055"/>
  </r>
  <r>
    <x v="7"/>
    <x v="0"/>
    <s v="JNE3905"/>
    <s v="JNE3905-DR-M"/>
    <s v="405-3235985-7528348"/>
    <x v="0"/>
    <x v="0"/>
    <n v="1"/>
    <n v="625"/>
    <n v="501203"/>
  </r>
  <r>
    <x v="7"/>
    <x v="1"/>
    <s v="JNE3798"/>
    <s v="JNE3798-KR-A-XS"/>
    <s v="403-6211758-7399548"/>
    <x v="0"/>
    <x v="6"/>
    <n v="1"/>
    <n v="771"/>
    <n v="680010"/>
  </r>
  <r>
    <x v="7"/>
    <x v="0"/>
    <s v="JNE3798"/>
    <s v="JNE3798-KR-A-XXXL"/>
    <s v="404-4357489-7977940"/>
    <x v="0"/>
    <x v="1"/>
    <n v="1"/>
    <n v="771"/>
    <n v="421203"/>
  </r>
  <r>
    <x v="8"/>
    <x v="0"/>
    <s v="J0341"/>
    <s v="J0341-DR-XL"/>
    <s v="402-5698785-7057917"/>
    <x v="0"/>
    <x v="5"/>
    <n v="1"/>
    <n v="832"/>
    <n v="600004"/>
  </r>
  <r>
    <x v="7"/>
    <x v="0"/>
    <s v="JNE3798"/>
    <s v="JNE3798-KR-M"/>
    <s v="407-6755231-0470706"/>
    <x v="0"/>
    <x v="0"/>
    <n v="1"/>
    <n v="771"/>
    <n v="734001"/>
  </r>
  <r>
    <x v="8"/>
    <x v="0"/>
    <s v="J0341"/>
    <s v="J0341-DR-XL"/>
    <s v="408-0318131-4587539"/>
    <x v="0"/>
    <x v="5"/>
    <n v="1"/>
    <n v="832"/>
    <n v="491001"/>
  </r>
  <r>
    <x v="24"/>
    <x v="0"/>
    <s v="JNE3798"/>
    <s v="JNE3798-KR-XXXL"/>
    <s v="402-3117530-9702739"/>
    <x v="0"/>
    <x v="1"/>
    <n v="1"/>
    <n v="771"/>
    <n v="605013"/>
  </r>
  <r>
    <x v="24"/>
    <x v="0"/>
    <s v="J0339"/>
    <s v="J0339-DR-XXXL"/>
    <s v="402-4416964-6755536"/>
    <x v="0"/>
    <x v="1"/>
    <n v="1"/>
    <n v="825"/>
    <n v="144601"/>
  </r>
  <r>
    <x v="24"/>
    <x v="0"/>
    <s v="J0397"/>
    <s v="J0397-DR-XXXL"/>
    <s v="171-5838064-7337118"/>
    <x v="0"/>
    <x v="1"/>
    <n v="1"/>
    <n v="999"/>
    <n v="400067"/>
  </r>
  <r>
    <x v="24"/>
    <x v="0"/>
    <s v="J0209"/>
    <s v="J0209-DR-M"/>
    <s v="403-1758183-9641143"/>
    <x v="2"/>
    <x v="0"/>
    <n v="1"/>
    <n v="885"/>
    <n v="226021"/>
  </r>
  <r>
    <x v="24"/>
    <x v="0"/>
    <s v="J0341"/>
    <s v="J0341-DR-M"/>
    <s v="406-7033265-0192363"/>
    <x v="0"/>
    <x v="0"/>
    <n v="1"/>
    <n v="885"/>
    <n v="441904"/>
  </r>
  <r>
    <x v="24"/>
    <x v="0"/>
    <s v="JNE3800"/>
    <s v="JNE3800-KR-XS"/>
    <s v="403-4792787-3486709"/>
    <x v="0"/>
    <x v="6"/>
    <n v="1"/>
    <n v="771"/>
    <n v="688539"/>
  </r>
  <r>
    <x v="24"/>
    <x v="0"/>
    <s v="J0106"/>
    <s v="J0106-KR-M"/>
    <s v="404-5515092-1959561"/>
    <x v="0"/>
    <x v="0"/>
    <n v="1"/>
    <n v="999"/>
    <n v="700136"/>
  </r>
  <r>
    <x v="24"/>
    <x v="0"/>
    <s v="J0005"/>
    <s v="J0005-DR-XXL"/>
    <s v="403-9067125-7726740"/>
    <x v="0"/>
    <x v="2"/>
    <n v="1"/>
    <n v="899"/>
    <n v="400092"/>
  </r>
  <r>
    <x v="24"/>
    <x v="0"/>
    <s v="J0341"/>
    <s v="J0341-DR-M"/>
    <s v="404-9764691-4274768"/>
    <x v="0"/>
    <x v="0"/>
    <n v="1"/>
    <n v="885"/>
    <n v="500026"/>
  </r>
  <r>
    <x v="24"/>
    <x v="0"/>
    <s v="JNE3798"/>
    <s v="JNE3798-KR-XXL"/>
    <s v="404-2538219-3097143"/>
    <x v="0"/>
    <x v="2"/>
    <n v="1"/>
    <n v="771"/>
    <n v="412207"/>
  </r>
  <r>
    <x v="29"/>
    <x v="0"/>
    <s v="J0212"/>
    <s v="J0212-DR-XL"/>
    <s v="171-2479334-9324300"/>
    <x v="2"/>
    <x v="5"/>
    <n v="1"/>
    <n v="791"/>
    <n v="602024"/>
  </r>
  <r>
    <x v="24"/>
    <x v="0"/>
    <s v="J0341"/>
    <s v="J0341-DR-M"/>
    <s v="171-1133544-9051522"/>
    <x v="0"/>
    <x v="0"/>
    <n v="1"/>
    <n v="885"/>
    <n v="232103"/>
  </r>
  <r>
    <x v="24"/>
    <x v="0"/>
    <s v="JNE3905"/>
    <s v="JNE3905-DR-XXL"/>
    <s v="405-1980051-0373931"/>
    <x v="0"/>
    <x v="2"/>
    <n v="1"/>
    <n v="625"/>
    <n v="201301"/>
  </r>
  <r>
    <x v="24"/>
    <x v="0"/>
    <s v="J0005"/>
    <s v="J0005-DR-S"/>
    <s v="403-7222830-5678727"/>
    <x v="0"/>
    <x v="3"/>
    <n v="1"/>
    <n v="899"/>
    <n v="500032"/>
  </r>
  <r>
    <x v="24"/>
    <x v="0"/>
    <s v="JNE3800"/>
    <s v="JNE3800-KR-A-M"/>
    <s v="405-3893506-5131543"/>
    <x v="0"/>
    <x v="0"/>
    <n v="1"/>
    <n v="771"/>
    <n v="441206"/>
  </r>
  <r>
    <x v="24"/>
    <x v="0"/>
    <s v="J0341"/>
    <s v="J0341-DR-M"/>
    <s v="407-0600072-0959549"/>
    <x v="0"/>
    <x v="0"/>
    <n v="1"/>
    <n v="885"/>
    <n v="212404"/>
  </r>
  <r>
    <x v="24"/>
    <x v="0"/>
    <s v="J0341"/>
    <s v="J0341-DR-M"/>
    <s v="171-1850325-6841103"/>
    <x v="0"/>
    <x v="0"/>
    <n v="1"/>
    <n v="885"/>
    <n v="751018"/>
  </r>
  <r>
    <x v="24"/>
    <x v="0"/>
    <s v="J0306"/>
    <s v="J0306-DR-XS"/>
    <s v="404-5900055-5321127"/>
    <x v="0"/>
    <x v="6"/>
    <n v="1"/>
    <n v="791"/>
    <n v="560037"/>
  </r>
  <r>
    <x v="24"/>
    <x v="0"/>
    <s v="J0339"/>
    <s v="J0339-DR-XXXL"/>
    <s v="404-4127343-5196345"/>
    <x v="0"/>
    <x v="1"/>
    <n v="1"/>
    <n v="825"/>
    <n v="560082"/>
  </r>
  <r>
    <x v="8"/>
    <x v="0"/>
    <s v="J0212"/>
    <s v="J0212-DR-XL"/>
    <s v="403-6548438-8782741"/>
    <x v="2"/>
    <x v="5"/>
    <n v="1"/>
    <n v="791"/>
    <n v="500091"/>
  </r>
  <r>
    <x v="24"/>
    <x v="0"/>
    <s v="J0339"/>
    <s v="J0339-DR-XXXL"/>
    <s v="405-2994007-4625158"/>
    <x v="0"/>
    <x v="1"/>
    <n v="1"/>
    <n v="825"/>
    <n v="144001"/>
  </r>
  <r>
    <x v="24"/>
    <x v="0"/>
    <s v="JNE3710"/>
    <s v="JNE3710-DR-L"/>
    <s v="408-4393100-202267550"/>
    <x v="0"/>
    <x v="4"/>
    <n v="1"/>
    <n v="699"/>
    <n v="400705"/>
  </r>
  <r>
    <x v="24"/>
    <x v="0"/>
    <s v="JNE3798"/>
    <s v="JNE3798-KR-XXL"/>
    <s v="404-4959240-4068311"/>
    <x v="0"/>
    <x v="2"/>
    <n v="1"/>
    <n v="771"/>
    <n v="560064"/>
  </r>
  <r>
    <x v="24"/>
    <x v="0"/>
    <s v="JNE3800"/>
    <s v="JNE3800-KR-XXL"/>
    <s v="404-4959240-4068311"/>
    <x v="0"/>
    <x v="2"/>
    <n v="1"/>
    <n v="771"/>
    <n v="560064"/>
  </r>
  <r>
    <x v="24"/>
    <x v="0"/>
    <s v="JNE3706"/>
    <s v="JNE3706-DR-XXL"/>
    <s v="404-1834722-4248320"/>
    <x v="0"/>
    <x v="2"/>
    <n v="1"/>
    <n v="443"/>
    <n v="134107"/>
  </r>
  <r>
    <x v="24"/>
    <x v="0"/>
    <s v="J0295"/>
    <s v="J0295-DR-XXXL"/>
    <s v="405-1000611-9544306"/>
    <x v="0"/>
    <x v="1"/>
    <n v="1"/>
    <n v="859"/>
    <n v="600028"/>
  </r>
  <r>
    <x v="24"/>
    <x v="0"/>
    <s v="J0209"/>
    <s v="J0209-DR-L"/>
    <s v="407-4894814-6385139"/>
    <x v="2"/>
    <x v="4"/>
    <n v="1"/>
    <n v="885"/>
    <n v="700112"/>
  </r>
  <r>
    <x v="24"/>
    <x v="0"/>
    <s v="J0341"/>
    <s v="J0341-DR-XXXL"/>
    <s v="403-2064486-8327508"/>
    <x v="0"/>
    <x v="1"/>
    <n v="1"/>
    <n v="885"/>
    <n v="370001"/>
  </r>
  <r>
    <x v="24"/>
    <x v="0"/>
    <s v="J0161"/>
    <s v="J0161-DR-XS"/>
    <s v="405-7547835-6479548"/>
    <x v="0"/>
    <x v="6"/>
    <n v="1"/>
    <n v="473"/>
    <n v="411038"/>
  </r>
  <r>
    <x v="24"/>
    <x v="0"/>
    <s v="JNE3870"/>
    <s v="JNE3870-DR-S"/>
    <s v="406-5389582-2784325"/>
    <x v="0"/>
    <x v="3"/>
    <n v="1"/>
    <n v="721"/>
    <n v="517152"/>
  </r>
  <r>
    <x v="24"/>
    <x v="0"/>
    <s v="J0341"/>
    <s v="J0341-DR-L"/>
    <s v="408-5455332-7555562"/>
    <x v="0"/>
    <x v="4"/>
    <n v="1"/>
    <n v="885"/>
    <n v="824101"/>
  </r>
  <r>
    <x v="24"/>
    <x v="0"/>
    <s v="JNE3798"/>
    <s v="JNE3798-KR-XXXL"/>
    <s v="402-2167488-9837957"/>
    <x v="0"/>
    <x v="1"/>
    <n v="1"/>
    <n v="771"/>
    <n v="244901"/>
  </r>
  <r>
    <x v="24"/>
    <x v="0"/>
    <s v="J0341"/>
    <s v="J0341-DR-XXL"/>
    <s v="406-1114136-1321929"/>
    <x v="0"/>
    <x v="2"/>
    <n v="1"/>
    <n v="885"/>
    <n v="395006"/>
  </r>
  <r>
    <x v="32"/>
    <x v="0"/>
    <s v="J0212"/>
    <s v="J0212-DR-XL"/>
    <s v="407-8047624-0677143"/>
    <x v="2"/>
    <x v="5"/>
    <n v="1"/>
    <n v="791"/>
    <n v="400077"/>
  </r>
  <r>
    <x v="24"/>
    <x v="0"/>
    <s v="JNE3798"/>
    <s v="JNE3798-KR-A-M"/>
    <s v="407-4527397-2173907"/>
    <x v="0"/>
    <x v="0"/>
    <n v="1"/>
    <n v="771"/>
    <n v="431005"/>
  </r>
  <r>
    <x v="24"/>
    <x v="0"/>
    <s v="JNE3798"/>
    <s v="JNE3798-KR-XXL"/>
    <s v="408-4686513-4382719"/>
    <x v="0"/>
    <x v="2"/>
    <n v="1"/>
    <n v="771"/>
    <n v="562114"/>
  </r>
  <r>
    <x v="27"/>
    <x v="0"/>
    <s v="J0341"/>
    <s v="J0341-DR-XL"/>
    <s v="406-8541860-3005945"/>
    <x v="0"/>
    <x v="5"/>
    <n v="1"/>
    <n v="791"/>
    <n v="600040"/>
  </r>
  <r>
    <x v="24"/>
    <x v="0"/>
    <s v="J0341"/>
    <s v="J0341-DR-XXL"/>
    <s v="407-7549923-1962760"/>
    <x v="0"/>
    <x v="2"/>
    <n v="1"/>
    <n v="885"/>
    <n v="370001"/>
  </r>
  <r>
    <x v="24"/>
    <x v="0"/>
    <s v="JNE3905"/>
    <s v="JNE3905-DR-L"/>
    <s v="408-2196108-0365924"/>
    <x v="0"/>
    <x v="4"/>
    <n v="1"/>
    <n v="625"/>
    <n v="122011"/>
  </r>
  <r>
    <x v="27"/>
    <x v="0"/>
    <s v="J0341"/>
    <s v="J0341-DR-XL"/>
    <s v="171-0985573-1766713"/>
    <x v="0"/>
    <x v="5"/>
    <n v="1"/>
    <n v="791"/>
    <n v="562125"/>
  </r>
  <r>
    <x v="24"/>
    <x v="0"/>
    <s v="JNE3798"/>
    <s v="JNE3798-KR-A-M"/>
    <s v="407-3646861-8989968"/>
    <x v="0"/>
    <x v="0"/>
    <n v="1"/>
    <n v="771"/>
    <n v="673641"/>
  </r>
  <r>
    <x v="24"/>
    <x v="0"/>
    <s v="J0306"/>
    <s v="J0306-DR-L"/>
    <s v="403-4908433-2578704"/>
    <x v="0"/>
    <x v="4"/>
    <n v="1"/>
    <n v="791"/>
    <n v="201305"/>
  </r>
  <r>
    <x v="24"/>
    <x v="0"/>
    <s v="JNE3800"/>
    <s v="JNE3800-KR-A-S"/>
    <s v="171-2933503-0181938"/>
    <x v="0"/>
    <x v="3"/>
    <n v="1"/>
    <n v="771"/>
    <n v="632404"/>
  </r>
  <r>
    <x v="24"/>
    <x v="0"/>
    <s v="J0341"/>
    <s v="J0341-DR-XXXL"/>
    <s v="408-5339718-8611562"/>
    <x v="0"/>
    <x v="1"/>
    <n v="1"/>
    <n v="885"/>
    <n v="533005"/>
  </r>
  <r>
    <x v="24"/>
    <x v="1"/>
    <s v="J0215"/>
    <s v="J0215-BL-L"/>
    <s v="402-7636613-6949958"/>
    <x v="1"/>
    <x v="4"/>
    <n v="1"/>
    <n v="545"/>
    <n v="400005"/>
  </r>
  <r>
    <x v="30"/>
    <x v="0"/>
    <s v="J0339"/>
    <s v="J0339-DR-XL"/>
    <s v="402-0281176-5793972"/>
    <x v="0"/>
    <x v="5"/>
    <n v="1"/>
    <n v="786"/>
    <n v="600042"/>
  </r>
  <r>
    <x v="31"/>
    <x v="1"/>
    <s v="JNE3881"/>
    <s v="JNE3881-DR-XL"/>
    <s v="406-9400202-2932362"/>
    <x v="0"/>
    <x v="5"/>
    <n v="1"/>
    <n v="776"/>
    <n v="691525"/>
  </r>
  <r>
    <x v="24"/>
    <x v="0"/>
    <s v="J0341"/>
    <s v="J0341-DR-XXXL"/>
    <s v="407-1736313-7319521"/>
    <x v="0"/>
    <x v="1"/>
    <n v="1"/>
    <n v="885"/>
    <n v="560095"/>
  </r>
  <r>
    <x v="13"/>
    <x v="0"/>
    <s v="JNE3798"/>
    <s v="JNE3798-KR-XL"/>
    <s v="171-5393144-1314712"/>
    <x v="0"/>
    <x v="5"/>
    <n v="1"/>
    <n v="771"/>
    <n v="500032"/>
  </r>
  <r>
    <x v="24"/>
    <x v="0"/>
    <s v="JNE3905"/>
    <s v="JNE3905-DR-L"/>
    <s v="403-1648497-9893945"/>
    <x v="0"/>
    <x v="4"/>
    <n v="1"/>
    <n v="625"/>
    <n v="403802"/>
  </r>
  <r>
    <x v="15"/>
    <x v="0"/>
    <s v="JNE3798"/>
    <s v="JNE3798-KR-A-XL"/>
    <s v="171-9993443-4221961"/>
    <x v="0"/>
    <x v="5"/>
    <n v="1"/>
    <n v="771"/>
    <n v="500017"/>
  </r>
  <r>
    <x v="25"/>
    <x v="0"/>
    <s v="J0216"/>
    <s v="J0216-BL-M"/>
    <s v="402-2852126-2831504"/>
    <x v="1"/>
    <x v="0"/>
    <n v="1"/>
    <n v="625"/>
    <n v="517408"/>
  </r>
  <r>
    <x v="25"/>
    <x v="0"/>
    <s v="JNE3798"/>
    <s v="JNE3798-KR-XS"/>
    <s v="171-0594228-6649103"/>
    <x v="0"/>
    <x v="6"/>
    <n v="1"/>
    <n v="771"/>
    <n v="403401"/>
  </r>
  <r>
    <x v="25"/>
    <x v="0"/>
    <s v="J0217"/>
    <s v="J0217-BL-S"/>
    <s v="171-4244542-6621121"/>
    <x v="1"/>
    <x v="3"/>
    <n v="1"/>
    <n v="665"/>
    <n v="560050"/>
  </r>
  <r>
    <x v="25"/>
    <x v="0"/>
    <s v="J0217"/>
    <s v="J0217-BL-M"/>
    <s v="403-6978334-4266730"/>
    <x v="1"/>
    <x v="0"/>
    <n v="1"/>
    <n v="665"/>
    <n v="834003"/>
  </r>
  <r>
    <x v="15"/>
    <x v="0"/>
    <s v="JNE3798"/>
    <s v="JNE3798-KR-XL"/>
    <s v="405-3941109-6167531"/>
    <x v="0"/>
    <x v="5"/>
    <n v="1"/>
    <n v="771"/>
    <n v="600005"/>
  </r>
  <r>
    <x v="25"/>
    <x v="0"/>
    <s v="J0341"/>
    <s v="J0341-DR-XXL"/>
    <s v="171-3338833-8381939"/>
    <x v="0"/>
    <x v="2"/>
    <n v="1"/>
    <n v="885"/>
    <n v="600096"/>
  </r>
  <r>
    <x v="25"/>
    <x v="0"/>
    <s v="J0341"/>
    <s v="J0341-DR-XS"/>
    <s v="171-8215922-7344319"/>
    <x v="0"/>
    <x v="6"/>
    <n v="1"/>
    <n v="885"/>
    <n v="500018"/>
  </r>
  <r>
    <x v="25"/>
    <x v="0"/>
    <s v="JNE3798"/>
    <s v="JNE3798-KR-XS"/>
    <s v="408-0188608-2757967"/>
    <x v="0"/>
    <x v="6"/>
    <n v="1"/>
    <n v="771"/>
    <n v="560103"/>
  </r>
  <r>
    <x v="25"/>
    <x v="0"/>
    <s v="JNE3706"/>
    <s v="JNE3706-DR-L"/>
    <s v="403-9462133-8401925"/>
    <x v="0"/>
    <x v="4"/>
    <n v="1"/>
    <n v="443"/>
    <n v="180002"/>
  </r>
  <r>
    <x v="25"/>
    <x v="0"/>
    <s v="JNE3798"/>
    <s v="JNE3798-KR-M"/>
    <s v="402-4021726-0469103"/>
    <x v="0"/>
    <x v="0"/>
    <n v="1"/>
    <n v="771"/>
    <n v="781003"/>
  </r>
  <r>
    <x v="25"/>
    <x v="1"/>
    <s v="J0341"/>
    <s v="J0341-DR-XS"/>
    <s v="171-6662265-8908336"/>
    <x v="0"/>
    <x v="6"/>
    <n v="1"/>
    <n v="885"/>
    <n v="635112"/>
  </r>
  <r>
    <x v="25"/>
    <x v="0"/>
    <s v="JNE3798"/>
    <s v="JNE3798-KR-A-M"/>
    <s v="171-7217278-2575523"/>
    <x v="0"/>
    <x v="0"/>
    <n v="1"/>
    <n v="771"/>
    <n v="411021"/>
  </r>
  <r>
    <x v="25"/>
    <x v="0"/>
    <s v="JNE3625"/>
    <s v="JNE3625-DR-M"/>
    <s v="171-7217278-2575523"/>
    <x v="0"/>
    <x v="0"/>
    <n v="1"/>
    <n v="434"/>
    <n v="411021"/>
  </r>
  <r>
    <x v="18"/>
    <x v="0"/>
    <s v="JNE3798"/>
    <s v="JNE3798-KR-XL"/>
    <s v="408-8300621-9585116"/>
    <x v="0"/>
    <x v="5"/>
    <n v="1"/>
    <n v="771"/>
    <n v="670643"/>
  </r>
  <r>
    <x v="25"/>
    <x v="0"/>
    <s v="JNE3869"/>
    <s v="JNE3869-DR-XS"/>
    <s v="408-4121947-5325914"/>
    <x v="0"/>
    <x v="6"/>
    <n v="1"/>
    <n v="721"/>
    <n v="144012"/>
  </r>
  <r>
    <x v="25"/>
    <x v="0"/>
    <s v="J0153"/>
    <s v="J0153-DR-XS"/>
    <s v="407-1097957-4499539"/>
    <x v="0"/>
    <x v="6"/>
    <n v="1"/>
    <n v="443"/>
    <n v="110007"/>
  </r>
  <r>
    <x v="18"/>
    <x v="0"/>
    <s v="JNE3798"/>
    <s v="JNE3798-KR-XL"/>
    <s v="407-2142256-5217135"/>
    <x v="0"/>
    <x v="5"/>
    <n v="1"/>
    <n v="771"/>
    <n v="560100"/>
  </r>
  <r>
    <x v="25"/>
    <x v="0"/>
    <s v="J0005"/>
    <s v="J0005-DR-L"/>
    <s v="407-2492560-7043526"/>
    <x v="0"/>
    <x v="4"/>
    <n v="1"/>
    <n v="899"/>
    <n v="770016"/>
  </r>
  <r>
    <x v="21"/>
    <x v="0"/>
    <s v="JNE3798"/>
    <s v="JNE3798-KR-XL"/>
    <s v="402-5725211-8489919"/>
    <x v="0"/>
    <x v="5"/>
    <n v="1"/>
    <n v="771"/>
    <n v="679322"/>
  </r>
  <r>
    <x v="25"/>
    <x v="0"/>
    <s v="J0152"/>
    <s v="J0152-DR-L"/>
    <s v="171-9743854-1607540"/>
    <x v="0"/>
    <x v="4"/>
    <n v="1"/>
    <n v="899"/>
    <n v="421201"/>
  </r>
  <r>
    <x v="29"/>
    <x v="0"/>
    <s v="JNE3798"/>
    <s v="JNE3798-KR-XL"/>
    <s v="403-1431311-8976333"/>
    <x v="0"/>
    <x v="5"/>
    <n v="1"/>
    <n v="771"/>
    <n v="509103"/>
  </r>
  <r>
    <x v="29"/>
    <x v="0"/>
    <s v="JNE3800"/>
    <s v="JNE3800-KR-A-XL"/>
    <s v="403-2305500-1987535"/>
    <x v="0"/>
    <x v="5"/>
    <n v="1"/>
    <n v="771"/>
    <n v="577501"/>
  </r>
  <r>
    <x v="25"/>
    <x v="0"/>
    <s v="JNE3798"/>
    <s v="JNE3798-KR-S"/>
    <s v="403-8869760-5133111"/>
    <x v="0"/>
    <x v="3"/>
    <n v="1"/>
    <n v="771"/>
    <n v="500034"/>
  </r>
  <r>
    <x v="25"/>
    <x v="0"/>
    <s v="JNE3798"/>
    <s v="JNE3798-KR-XS"/>
    <s v="407-0097826-2881154"/>
    <x v="0"/>
    <x v="6"/>
    <n v="1"/>
    <n v="771"/>
    <n v="517501"/>
  </r>
  <r>
    <x v="25"/>
    <x v="0"/>
    <s v="JNE3870"/>
    <s v="JNE3870-DR-XXXL"/>
    <s v="402-6598524-6828345"/>
    <x v="0"/>
    <x v="1"/>
    <n v="1"/>
    <n v="721"/>
    <n v="560105"/>
  </r>
  <r>
    <x v="7"/>
    <x v="0"/>
    <s v="JNE3800"/>
    <s v="JNE3800-KR-XL"/>
    <s v="407-9987929-2369958"/>
    <x v="0"/>
    <x v="5"/>
    <n v="1"/>
    <n v="771"/>
    <n v="380013"/>
  </r>
  <r>
    <x v="24"/>
    <x v="0"/>
    <s v="JNE3798"/>
    <s v="JNE3798-KR-XL"/>
    <s v="406-7870008-5794702"/>
    <x v="0"/>
    <x v="5"/>
    <n v="1"/>
    <n v="771"/>
    <n v="601203"/>
  </r>
  <r>
    <x v="25"/>
    <x v="0"/>
    <s v="J0295"/>
    <s v="J0295-DR-XXXL"/>
    <s v="406-2888189-4512362"/>
    <x v="0"/>
    <x v="1"/>
    <n v="1"/>
    <n v="859"/>
    <n v="160062"/>
  </r>
  <r>
    <x v="25"/>
    <x v="0"/>
    <s v="J0332"/>
    <s v="J0332-DR-XXXL"/>
    <s v="406-2888189-4512362"/>
    <x v="0"/>
    <x v="1"/>
    <n v="1"/>
    <n v="668"/>
    <n v="160062"/>
  </r>
  <r>
    <x v="26"/>
    <x v="0"/>
    <s v="JNE3798"/>
    <s v="JNE3798-KR-A-XS"/>
    <s v="171-2194188-7144326"/>
    <x v="0"/>
    <x v="6"/>
    <n v="1"/>
    <n v="725"/>
    <n v="695006"/>
  </r>
  <r>
    <x v="26"/>
    <x v="0"/>
    <s v="J0341"/>
    <s v="J0341-DR-XXXL"/>
    <s v="407-8358712-8637162"/>
    <x v="0"/>
    <x v="1"/>
    <n v="1"/>
    <n v="842"/>
    <n v="530032"/>
  </r>
  <r>
    <x v="26"/>
    <x v="0"/>
    <s v="JNE3800"/>
    <s v="JNE3800-KR-A-XXXL"/>
    <s v="408-0452041-3721933"/>
    <x v="0"/>
    <x v="1"/>
    <n v="1"/>
    <n v="725"/>
    <n v="110008"/>
  </r>
  <r>
    <x v="26"/>
    <x v="0"/>
    <s v="JNE3800"/>
    <s v="JNE3800-KR-L"/>
    <s v="402-3504498-8134716"/>
    <x v="0"/>
    <x v="4"/>
    <n v="1"/>
    <n v="735"/>
    <n v="400052"/>
  </r>
  <r>
    <x v="26"/>
    <x v="0"/>
    <s v="J0153"/>
    <s v="J0153-DR-XS"/>
    <s v="405-9664078-8413145"/>
    <x v="0"/>
    <x v="6"/>
    <n v="1"/>
    <n v="430"/>
    <n v="400037"/>
  </r>
  <r>
    <x v="26"/>
    <x v="0"/>
    <s v="J0341"/>
    <s v="J0341-DR-XXL"/>
    <s v="171-0985211-3014717"/>
    <x v="0"/>
    <x v="2"/>
    <n v="1"/>
    <n v="842"/>
    <n v="560079"/>
  </r>
  <r>
    <x v="26"/>
    <x v="0"/>
    <s v="J0341"/>
    <s v="J0341-DR-XXL"/>
    <s v="406-3173728-8721949"/>
    <x v="0"/>
    <x v="2"/>
    <n v="1"/>
    <n v="842"/>
    <n v="500055"/>
  </r>
  <r>
    <x v="26"/>
    <x v="0"/>
    <s v="J0339"/>
    <s v="J0339-DR-XXL"/>
    <s v="171-7132227-8854756"/>
    <x v="0"/>
    <x v="2"/>
    <n v="1"/>
    <n v="786"/>
    <n v="560029"/>
  </r>
  <r>
    <x v="26"/>
    <x v="0"/>
    <s v="J0005"/>
    <s v="J0005-DR-L"/>
    <s v="407-3283122-7381968"/>
    <x v="0"/>
    <x v="4"/>
    <n v="1"/>
    <n v="899"/>
    <n v="575002"/>
  </r>
  <r>
    <x v="26"/>
    <x v="0"/>
    <s v="J0341"/>
    <s v="J0341-DR-XXL"/>
    <s v="407-4049206-3273125"/>
    <x v="0"/>
    <x v="2"/>
    <n v="1"/>
    <n v="842"/>
    <n v="636006"/>
  </r>
  <r>
    <x v="26"/>
    <x v="0"/>
    <s v="J0341"/>
    <s v="J0341-DR-M"/>
    <s v="171-2802534-9962701"/>
    <x v="0"/>
    <x v="0"/>
    <n v="1"/>
    <n v="842"/>
    <n v="201310"/>
  </r>
  <r>
    <x v="26"/>
    <x v="0"/>
    <s v="J0401"/>
    <s v="J0401-DR-XS"/>
    <s v="408-8154275-9383546"/>
    <x v="0"/>
    <x v="6"/>
    <n v="1"/>
    <n v="832"/>
    <n v="411028"/>
  </r>
  <r>
    <x v="24"/>
    <x v="0"/>
    <s v="JNE3800"/>
    <s v="JNE3800-KR-XL"/>
    <s v="402-3024374-5033102"/>
    <x v="0"/>
    <x v="5"/>
    <n v="1"/>
    <n v="771"/>
    <n v="679577"/>
  </r>
  <r>
    <x v="26"/>
    <x v="0"/>
    <s v="JNE3798"/>
    <s v="JNE3798-KR-XXXL"/>
    <s v="403-8751192-3620347"/>
    <x v="0"/>
    <x v="1"/>
    <n v="1"/>
    <n v="725"/>
    <n v="695584"/>
  </r>
  <r>
    <x v="24"/>
    <x v="1"/>
    <s v="JNE3800"/>
    <s v="JNE3800-KR-XL"/>
    <s v="406-6823420-4000310"/>
    <x v="0"/>
    <x v="5"/>
    <n v="1"/>
    <n v="771"/>
    <n v="590018"/>
  </r>
  <r>
    <x v="26"/>
    <x v="0"/>
    <s v="JNE3798"/>
    <s v="JNE3798-KR-M"/>
    <s v="402-6170932-4560351"/>
    <x v="0"/>
    <x v="0"/>
    <n v="1"/>
    <n v="735"/>
    <n v="500035"/>
  </r>
  <r>
    <x v="26"/>
    <x v="0"/>
    <s v="JNE3800"/>
    <s v="JNE3800-KR-S"/>
    <s v="405-1596365-6161967"/>
    <x v="0"/>
    <x v="3"/>
    <n v="1"/>
    <n v="735"/>
    <n v="734301"/>
  </r>
  <r>
    <x v="26"/>
    <x v="0"/>
    <s v="J0005"/>
    <s v="J0005-DR-XS"/>
    <s v="403-8686952-4861107"/>
    <x v="0"/>
    <x v="6"/>
    <n v="1"/>
    <n v="899"/>
    <n v="460001"/>
  </r>
  <r>
    <x v="26"/>
    <x v="0"/>
    <s v="J0005"/>
    <s v="J0005-DR-L"/>
    <s v="402-9514134-6057951"/>
    <x v="0"/>
    <x v="4"/>
    <n v="1"/>
    <n v="899"/>
    <n v="413004"/>
  </r>
  <r>
    <x v="24"/>
    <x v="0"/>
    <s v="JNE3798"/>
    <s v="JNE3798-KR-XL"/>
    <s v="405-7390734-9768325"/>
    <x v="0"/>
    <x v="5"/>
    <n v="1"/>
    <n v="771"/>
    <n v="695004"/>
  </r>
  <r>
    <x v="26"/>
    <x v="0"/>
    <s v="J0332"/>
    <s v="J0332-DR-XS"/>
    <s v="402-3864869-3125130"/>
    <x v="0"/>
    <x v="6"/>
    <n v="1"/>
    <n v="648"/>
    <n v="517583"/>
  </r>
  <r>
    <x v="26"/>
    <x v="0"/>
    <s v="J0243"/>
    <s v="J0243-DR-XXXL"/>
    <s v="403-8437892-9556306"/>
    <x v="2"/>
    <x v="1"/>
    <n v="1"/>
    <n v="939"/>
    <n v="500050"/>
  </r>
  <r>
    <x v="26"/>
    <x v="0"/>
    <s v="J0341"/>
    <s v="J0341-DR-XXL"/>
    <s v="408-6056332-6393130"/>
    <x v="0"/>
    <x v="2"/>
    <n v="1"/>
    <n v="842"/>
    <n v="695030"/>
  </r>
  <r>
    <x v="26"/>
    <x v="0"/>
    <s v="J0341"/>
    <s v="J0341-DR-XXL"/>
    <s v="402-7401546-6170758"/>
    <x v="0"/>
    <x v="2"/>
    <n v="1"/>
    <n v="842"/>
    <n v="500089"/>
  </r>
  <r>
    <x v="26"/>
    <x v="0"/>
    <s v="J0209"/>
    <s v="J0209-DR-L"/>
    <s v="171-4320580-2142752"/>
    <x v="2"/>
    <x v="4"/>
    <n v="1"/>
    <n v="885"/>
    <n v="462016"/>
  </r>
  <r>
    <x v="24"/>
    <x v="0"/>
    <s v="JNE3798"/>
    <s v="JNE3798-KR-A-XL"/>
    <s v="403-5995803-1764331"/>
    <x v="0"/>
    <x v="5"/>
    <n v="1"/>
    <n v="771"/>
    <n v="122001"/>
  </r>
  <r>
    <x v="26"/>
    <x v="0"/>
    <s v="JNE3800"/>
    <s v="JNE3800-KR-L"/>
    <s v="406-0162713-4298778"/>
    <x v="0"/>
    <x v="4"/>
    <n v="1"/>
    <n v="735"/>
    <n v="695004"/>
  </r>
  <r>
    <x v="26"/>
    <x v="0"/>
    <s v="JNE3710"/>
    <s v="JNE3710-DR-XXL"/>
    <s v="407-0255160-3730761"/>
    <x v="0"/>
    <x v="2"/>
    <n v="1"/>
    <n v="699"/>
    <n v="500019"/>
  </r>
  <r>
    <x v="26"/>
    <x v="0"/>
    <s v="JNE3798"/>
    <s v="JNE3798-KR-XXXL"/>
    <s v="402-9164359-7265167"/>
    <x v="0"/>
    <x v="1"/>
    <n v="1"/>
    <n v="725"/>
    <n v="422001"/>
  </r>
  <r>
    <x v="26"/>
    <x v="0"/>
    <s v="J0401"/>
    <s v="J0401-DR-XS"/>
    <s v="407-1788791-1781154"/>
    <x v="0"/>
    <x v="6"/>
    <n v="1"/>
    <n v="832"/>
    <n v="226016"/>
  </r>
  <r>
    <x v="26"/>
    <x v="1"/>
    <s v="J0332"/>
    <s v="J0332-DR-XS"/>
    <s v="403-0007132-2186708"/>
    <x v="0"/>
    <x v="6"/>
    <n v="1"/>
    <n v="648"/>
    <n v="577526"/>
  </r>
  <r>
    <x v="26"/>
    <x v="0"/>
    <s v="JNE3800"/>
    <s v="JNE3800-KR-XS"/>
    <s v="407-0001840-2455557"/>
    <x v="0"/>
    <x v="6"/>
    <n v="1"/>
    <n v="735"/>
    <n v="517501"/>
  </r>
  <r>
    <x v="26"/>
    <x v="0"/>
    <s v="J0081"/>
    <s v="J0081-DR-XXXL"/>
    <s v="408-3174599-3949938"/>
    <x v="0"/>
    <x v="1"/>
    <n v="1"/>
    <n v="638"/>
    <n v="208027"/>
  </r>
  <r>
    <x v="26"/>
    <x v="0"/>
    <s v="JNE3800"/>
    <s v="JNE3800-KR-M"/>
    <s v="407-6739760-4998717"/>
    <x v="0"/>
    <x v="0"/>
    <n v="1"/>
    <n v="735"/>
    <n v="560067"/>
  </r>
  <r>
    <x v="26"/>
    <x v="0"/>
    <s v="JNE3800"/>
    <s v="JNE3800-KR-M"/>
    <s v="406-7068366-1117901"/>
    <x v="0"/>
    <x v="0"/>
    <n v="1"/>
    <n v="735"/>
    <n v="110087"/>
  </r>
  <r>
    <x v="17"/>
    <x v="0"/>
    <s v="J0341"/>
    <s v="J0341-DR-XXL"/>
    <s v="171-6043487-9445123"/>
    <x v="0"/>
    <x v="2"/>
    <n v="1"/>
    <n v="842"/>
    <n v="560103"/>
  </r>
  <r>
    <x v="17"/>
    <x v="0"/>
    <s v="J0341"/>
    <s v="J0341-DR-XXL"/>
    <s v="404-6787753-7303535"/>
    <x v="0"/>
    <x v="2"/>
    <n v="1"/>
    <n v="842"/>
    <n v="248001"/>
  </r>
  <r>
    <x v="17"/>
    <x v="1"/>
    <s v="J0400"/>
    <s v="J0400-DR-XXXL"/>
    <s v="407-5409460-9869915"/>
    <x v="0"/>
    <x v="1"/>
    <n v="1"/>
    <n v="807"/>
    <n v="244001"/>
  </r>
  <r>
    <x v="17"/>
    <x v="0"/>
    <s v="JNE3800"/>
    <s v="JNE3800-KR-XXXL"/>
    <s v="407-3278009-4856357"/>
    <x v="0"/>
    <x v="1"/>
    <n v="1"/>
    <n v="735"/>
    <n v="636006"/>
  </r>
  <r>
    <x v="17"/>
    <x v="0"/>
    <s v="J0341"/>
    <s v="J0341-DR-XXXL"/>
    <s v="405-3140660-2733964"/>
    <x v="0"/>
    <x v="1"/>
    <n v="1"/>
    <n v="842"/>
    <n v="500072"/>
  </r>
  <r>
    <x v="24"/>
    <x v="0"/>
    <s v="JNE3800"/>
    <s v="JNE3800-KR-A-XL"/>
    <s v="403-1627818-0669942"/>
    <x v="0"/>
    <x v="5"/>
    <n v="1"/>
    <n v="771"/>
    <n v="700156"/>
  </r>
  <r>
    <x v="25"/>
    <x v="0"/>
    <s v="JNE3800"/>
    <s v="JNE3800-KR-XL"/>
    <s v="407-3177147-8829968"/>
    <x v="0"/>
    <x v="5"/>
    <n v="1"/>
    <n v="771"/>
    <n v="560030"/>
  </r>
  <r>
    <x v="17"/>
    <x v="0"/>
    <s v="J0341"/>
    <s v="J0341-DR-XXL"/>
    <s v="407-7961360-4509948"/>
    <x v="0"/>
    <x v="2"/>
    <n v="1"/>
    <n v="842"/>
    <n v="600100"/>
  </r>
  <r>
    <x v="17"/>
    <x v="0"/>
    <s v="J0341"/>
    <s v="J0341-DR-XXXL"/>
    <s v="406-6929913-6532326"/>
    <x v="0"/>
    <x v="1"/>
    <n v="1"/>
    <n v="842"/>
    <n v="560076"/>
  </r>
  <r>
    <x v="17"/>
    <x v="0"/>
    <s v="J0341"/>
    <s v="J0341-DR-M"/>
    <s v="404-2339367-4429145"/>
    <x v="0"/>
    <x v="0"/>
    <n v="1"/>
    <n v="842"/>
    <n v="603103"/>
  </r>
  <r>
    <x v="17"/>
    <x v="1"/>
    <s v="JNE3798"/>
    <s v="JNE3798-KR-A-XXXL"/>
    <s v="171-8855595-3106762"/>
    <x v="0"/>
    <x v="1"/>
    <n v="1"/>
    <n v="725"/>
    <n v="641044"/>
  </r>
  <r>
    <x v="17"/>
    <x v="0"/>
    <s v="J0210"/>
    <s v="J0210-DR-XXXL"/>
    <s v="407-2662155-4178711"/>
    <x v="2"/>
    <x v="1"/>
    <n v="1"/>
    <n v="812"/>
    <n v="263645"/>
  </r>
  <r>
    <x v="17"/>
    <x v="0"/>
    <s v="J0001"/>
    <s v="J0001-DR-XXXL"/>
    <s v="407-2662155-4178711"/>
    <x v="2"/>
    <x v="1"/>
    <n v="1"/>
    <n v="649"/>
    <n v="263645"/>
  </r>
  <r>
    <x v="17"/>
    <x v="0"/>
    <s v="JNE3800"/>
    <s v="JNE3800-KR-A-XS"/>
    <s v="408-1591006-4622710"/>
    <x v="0"/>
    <x v="6"/>
    <n v="1"/>
    <n v="725"/>
    <n v="670661"/>
  </r>
  <r>
    <x v="17"/>
    <x v="0"/>
    <s v="J0106"/>
    <s v="J0106-KR-L"/>
    <s v="408-7706369-0576338"/>
    <x v="0"/>
    <x v="4"/>
    <n v="1"/>
    <n v="949"/>
    <n v="625009"/>
  </r>
  <r>
    <x v="17"/>
    <x v="0"/>
    <s v="J0152"/>
    <s v="J0152-DR-S"/>
    <s v="405-7102046-4522700"/>
    <x v="0"/>
    <x v="3"/>
    <n v="1"/>
    <n v="855"/>
    <n v="262001"/>
  </r>
  <r>
    <x v="25"/>
    <x v="0"/>
    <s v="JNE3798"/>
    <s v="JNE3798-KR-XL"/>
    <s v="406-1705535-2593962"/>
    <x v="0"/>
    <x v="5"/>
    <n v="1"/>
    <n v="771"/>
    <n v="695013"/>
  </r>
  <r>
    <x v="17"/>
    <x v="1"/>
    <s v="JNE3798"/>
    <s v="JNE3798-KR-L"/>
    <s v="408-5450802-9105116"/>
    <x v="0"/>
    <x v="4"/>
    <n v="1"/>
    <n v="735"/>
    <n v="500013"/>
  </r>
  <r>
    <x v="25"/>
    <x v="0"/>
    <s v="JNE3800"/>
    <s v="JNE3800-KR-XL"/>
    <s v="405-8135797-6337149"/>
    <x v="0"/>
    <x v="5"/>
    <n v="1"/>
    <n v="771"/>
    <n v="414111"/>
  </r>
  <r>
    <x v="17"/>
    <x v="0"/>
    <s v="J0217"/>
    <s v="J0217-BL-XXL"/>
    <s v="171-4291240-6162732"/>
    <x v="1"/>
    <x v="2"/>
    <n v="1"/>
    <n v="625"/>
    <n v="400092"/>
  </r>
  <r>
    <x v="17"/>
    <x v="0"/>
    <s v="J0341"/>
    <s v="J0341-DR-M"/>
    <s v="408-7081850-4041101"/>
    <x v="0"/>
    <x v="0"/>
    <n v="1"/>
    <n v="842"/>
    <n v="506002"/>
  </r>
  <r>
    <x v="17"/>
    <x v="0"/>
    <s v="JNE3800"/>
    <s v="JNE3800-KR-S"/>
    <s v="407-5604080-9844342"/>
    <x v="0"/>
    <x v="3"/>
    <n v="1"/>
    <n v="735"/>
    <n v="180005"/>
  </r>
  <r>
    <x v="25"/>
    <x v="0"/>
    <s v="JNE3798"/>
    <s v="JNE3798-KR-XL"/>
    <s v="405-9761143-3296330"/>
    <x v="0"/>
    <x v="5"/>
    <n v="1"/>
    <n v="771"/>
    <n v="575015"/>
  </r>
  <r>
    <x v="17"/>
    <x v="0"/>
    <s v="JNE3800"/>
    <s v="JNE3800-KR-XS"/>
    <s v="403-2798924-0940329"/>
    <x v="0"/>
    <x v="6"/>
    <n v="1"/>
    <n v="735"/>
    <n v="629193"/>
  </r>
  <r>
    <x v="17"/>
    <x v="0"/>
    <s v="JNE3800"/>
    <s v="JNE3800-KR-L"/>
    <s v="408-3874340-6698765"/>
    <x v="0"/>
    <x v="4"/>
    <n v="1"/>
    <n v="735"/>
    <n v="560078"/>
  </r>
  <r>
    <x v="17"/>
    <x v="0"/>
    <s v="JNE3710"/>
    <s v="JNE3710-DR-S"/>
    <s v="404-5592185-1487551"/>
    <x v="0"/>
    <x v="3"/>
    <n v="1"/>
    <n v="699"/>
    <n v="781006"/>
  </r>
  <r>
    <x v="17"/>
    <x v="0"/>
    <s v="J0106"/>
    <s v="J0106-KR-XXL"/>
    <s v="403-2867376-8678747"/>
    <x v="0"/>
    <x v="2"/>
    <n v="1"/>
    <n v="939"/>
    <n v="500035"/>
  </r>
  <r>
    <x v="25"/>
    <x v="0"/>
    <s v="JNE3798"/>
    <s v="JNE3798-KR-XL"/>
    <s v="403-4778495-4034745"/>
    <x v="0"/>
    <x v="5"/>
    <n v="1"/>
    <n v="771"/>
    <n v="560048"/>
  </r>
  <r>
    <x v="17"/>
    <x v="0"/>
    <s v="J0001"/>
    <s v="J0001-DR-XXXL"/>
    <s v="407-4779472-5153167"/>
    <x v="2"/>
    <x v="1"/>
    <n v="1"/>
    <n v="649"/>
    <n v="400101"/>
  </r>
  <r>
    <x v="17"/>
    <x v="0"/>
    <s v="J0295"/>
    <s v="J0295-DR-XXXL"/>
    <s v="402-3032521-2181161"/>
    <x v="0"/>
    <x v="1"/>
    <n v="1"/>
    <n v="859"/>
    <n v="411044"/>
  </r>
  <r>
    <x v="17"/>
    <x v="0"/>
    <s v="JNE3706"/>
    <s v="JNE3706-DR-L"/>
    <s v="404-3658949-7077150"/>
    <x v="0"/>
    <x v="4"/>
    <n v="1"/>
    <n v="443"/>
    <n v="414202"/>
  </r>
  <r>
    <x v="17"/>
    <x v="0"/>
    <s v="J0339"/>
    <s v="J0339-DR-XXL"/>
    <s v="405-7618537-0339527"/>
    <x v="0"/>
    <x v="2"/>
    <n v="1"/>
    <n v="786"/>
    <n v="143001"/>
  </r>
  <r>
    <x v="17"/>
    <x v="0"/>
    <s v="J0005"/>
    <s v="J0005-DR-L"/>
    <s v="171-0426440-1485161"/>
    <x v="0"/>
    <x v="4"/>
    <n v="1"/>
    <n v="899"/>
    <n v="562106"/>
  </r>
  <r>
    <x v="17"/>
    <x v="0"/>
    <s v="JNE3800"/>
    <s v="JNE3800-KR-S"/>
    <s v="407-8154708-0421934"/>
    <x v="0"/>
    <x v="3"/>
    <n v="1"/>
    <n v="735"/>
    <n v="400081"/>
  </r>
  <r>
    <x v="17"/>
    <x v="0"/>
    <s v="JNE3800"/>
    <s v="JNE3800-KR-A-XXL"/>
    <s v="407-6707918-8845941"/>
    <x v="0"/>
    <x v="2"/>
    <n v="1"/>
    <n v="725"/>
    <n v="641016"/>
  </r>
  <r>
    <x v="17"/>
    <x v="0"/>
    <s v="J0153"/>
    <s v="J0153-DR-XXL"/>
    <s v="402-7318059-7916300"/>
    <x v="0"/>
    <x v="2"/>
    <n v="1"/>
    <n v="430"/>
    <n v="411014"/>
  </r>
  <r>
    <x v="31"/>
    <x v="0"/>
    <s v="J0005"/>
    <s v="J0005-DR-S"/>
    <s v="403-7449151-0288326"/>
    <x v="0"/>
    <x v="3"/>
    <n v="1"/>
    <n v="899"/>
    <n v="575015"/>
  </r>
  <r>
    <x v="31"/>
    <x v="0"/>
    <s v="JNE3800"/>
    <s v="JNE3800-KR-XXL"/>
    <s v="171-7509259-5648310"/>
    <x v="0"/>
    <x v="2"/>
    <n v="1"/>
    <n v="735"/>
    <n v="500075"/>
  </r>
  <r>
    <x v="31"/>
    <x v="0"/>
    <s v="J0243"/>
    <s v="J0243-DR-XXL"/>
    <s v="407-4164423-1997924"/>
    <x v="2"/>
    <x v="2"/>
    <n v="1"/>
    <n v="939"/>
    <n v="580020"/>
  </r>
  <r>
    <x v="31"/>
    <x v="0"/>
    <s v="JNE3798"/>
    <s v="JNE3798-KR-L"/>
    <s v="402-3783712-3792355"/>
    <x v="0"/>
    <x v="4"/>
    <n v="1"/>
    <n v="735"/>
    <n v="680697"/>
  </r>
  <r>
    <x v="31"/>
    <x v="0"/>
    <s v="J0295"/>
    <s v="J0295-DR-XXL"/>
    <s v="408-2707810-2788328"/>
    <x v="0"/>
    <x v="2"/>
    <n v="1"/>
    <n v="859"/>
    <n v="400005"/>
  </r>
  <r>
    <x v="31"/>
    <x v="0"/>
    <s v="JNE3800"/>
    <s v="JNE3800-KR-L"/>
    <s v="403-4286035-4903509"/>
    <x v="0"/>
    <x v="4"/>
    <n v="1"/>
    <n v="735"/>
    <n v="600094"/>
  </r>
  <r>
    <x v="31"/>
    <x v="0"/>
    <s v="JNE3800"/>
    <s v="JNE3800-KR-XXXL"/>
    <s v="408-0507410-7304358"/>
    <x v="0"/>
    <x v="1"/>
    <n v="1"/>
    <n v="735"/>
    <n v="600099"/>
  </r>
  <r>
    <x v="31"/>
    <x v="0"/>
    <s v="J0005"/>
    <s v="J0005-DR-L"/>
    <s v="404-1321567-9073925"/>
    <x v="0"/>
    <x v="4"/>
    <n v="1"/>
    <n v="899"/>
    <n v="425001"/>
  </r>
  <r>
    <x v="31"/>
    <x v="0"/>
    <s v="JNE3800"/>
    <s v="JNE3800-KR-M"/>
    <s v="406-0505814-3967515"/>
    <x v="0"/>
    <x v="0"/>
    <n v="1"/>
    <n v="725"/>
    <n v="751021"/>
  </r>
  <r>
    <x v="25"/>
    <x v="0"/>
    <s v="JNE3798"/>
    <s v="JNE3798-KR-XL"/>
    <s v="408-3499400-1803535"/>
    <x v="0"/>
    <x v="5"/>
    <n v="1"/>
    <n v="771"/>
    <n v="400017"/>
  </r>
  <r>
    <x v="31"/>
    <x v="0"/>
    <s v="JNE3870"/>
    <s v="JNE3870-DR-M"/>
    <s v="171-1524237-5105940"/>
    <x v="0"/>
    <x v="0"/>
    <n v="1"/>
    <n v="678"/>
    <n v="680004"/>
  </r>
  <r>
    <x v="31"/>
    <x v="0"/>
    <s v="BL104"/>
    <s v="BL104-L"/>
    <s v="402-0428176-8979563"/>
    <x v="1"/>
    <x v="4"/>
    <n v="1"/>
    <n v="529"/>
    <n v="500079"/>
  </r>
  <r>
    <x v="31"/>
    <x v="0"/>
    <s v="J0335"/>
    <s v="J0335-DR-M"/>
    <s v="408-7271709-9757939"/>
    <x v="0"/>
    <x v="0"/>
    <n v="1"/>
    <n v="930"/>
    <n v="176061"/>
  </r>
  <r>
    <x v="31"/>
    <x v="0"/>
    <s v="J0339"/>
    <s v="J0339-DR-L"/>
    <s v="408-9048875-5501141"/>
    <x v="0"/>
    <x v="4"/>
    <n v="1"/>
    <n v="776"/>
    <n v="676306"/>
  </r>
  <r>
    <x v="31"/>
    <x v="1"/>
    <s v="J0339"/>
    <s v="J0339-DR-XXL"/>
    <s v="402-3230158-8057957"/>
    <x v="0"/>
    <x v="2"/>
    <n v="1"/>
    <n v="776"/>
    <n v="781019"/>
  </r>
  <r>
    <x v="31"/>
    <x v="0"/>
    <s v="JNE3798"/>
    <s v="JNE3798-KR-M"/>
    <s v="403-8321517-3531545"/>
    <x v="0"/>
    <x v="0"/>
    <n v="1"/>
    <n v="725"/>
    <n v="560049"/>
  </r>
  <r>
    <x v="31"/>
    <x v="0"/>
    <s v="JNE3798"/>
    <s v="JNE3798-KR-M"/>
    <s v="407-0169979-8135503"/>
    <x v="0"/>
    <x v="0"/>
    <n v="1"/>
    <n v="725"/>
    <n v="208001"/>
  </r>
  <r>
    <x v="31"/>
    <x v="0"/>
    <s v="J0339"/>
    <s v="J0339-DR-XXL"/>
    <s v="403-3582606-4616355"/>
    <x v="0"/>
    <x v="2"/>
    <n v="1"/>
    <n v="776"/>
    <n v="600062"/>
  </r>
  <r>
    <x v="31"/>
    <x v="0"/>
    <s v="JNE3800"/>
    <s v="JNE3800-KR-XXL"/>
    <s v="406-4081609-0600339"/>
    <x v="0"/>
    <x v="2"/>
    <n v="1"/>
    <n v="725"/>
    <n v="560036"/>
  </r>
  <r>
    <x v="31"/>
    <x v="0"/>
    <s v="JNE3800"/>
    <s v="JNE3800-KR-XXXL"/>
    <s v="405-4703761-9065123"/>
    <x v="0"/>
    <x v="1"/>
    <n v="1"/>
    <n v="725"/>
    <n v="421306"/>
  </r>
  <r>
    <x v="31"/>
    <x v="0"/>
    <s v="J0295"/>
    <s v="J0295-DR-S"/>
    <s v="403-9757968-6459532"/>
    <x v="0"/>
    <x v="3"/>
    <n v="1"/>
    <n v="859"/>
    <n v="208014"/>
  </r>
  <r>
    <x v="31"/>
    <x v="0"/>
    <s v="J0341"/>
    <s v="J0341-DR-XXL"/>
    <s v="405-8880312-2865120"/>
    <x v="0"/>
    <x v="2"/>
    <n v="1"/>
    <n v="842"/>
    <n v="400018"/>
  </r>
  <r>
    <x v="25"/>
    <x v="0"/>
    <s v="JNE3800"/>
    <s v="JNE3800-KR-XL"/>
    <s v="403-6759504-1164325"/>
    <x v="0"/>
    <x v="5"/>
    <n v="1"/>
    <n v="771"/>
    <n v="627011"/>
  </r>
  <r>
    <x v="31"/>
    <x v="0"/>
    <s v="J0341"/>
    <s v="J0341-DR-M"/>
    <s v="407-3460656-8845110"/>
    <x v="0"/>
    <x v="0"/>
    <n v="1"/>
    <n v="832"/>
    <n v="673008"/>
  </r>
  <r>
    <x v="25"/>
    <x v="0"/>
    <s v="JNE3800"/>
    <s v="JNE3800-KR-A-XL"/>
    <s v="406-8109401-202282746"/>
    <x v="0"/>
    <x v="5"/>
    <n v="1"/>
    <n v="771"/>
    <n v="500008"/>
  </r>
  <r>
    <x v="31"/>
    <x v="0"/>
    <s v="JNE3800"/>
    <s v="JNE3800-KR-S"/>
    <s v="406-202263214-2487567"/>
    <x v="0"/>
    <x v="3"/>
    <n v="1"/>
    <n v="725"/>
    <n v="678731"/>
  </r>
  <r>
    <x v="31"/>
    <x v="0"/>
    <s v="JNE3800"/>
    <s v="JNE3800-KR-A-XXXL"/>
    <s v="406-2011656-2352344"/>
    <x v="0"/>
    <x v="1"/>
    <n v="1"/>
    <n v="725"/>
    <n v="400018"/>
  </r>
  <r>
    <x v="31"/>
    <x v="0"/>
    <s v="JNE3800"/>
    <s v="JNE3800-KR-A-L"/>
    <s v="407-8667148-9747530"/>
    <x v="0"/>
    <x v="4"/>
    <n v="1"/>
    <n v="725"/>
    <n v="695009"/>
  </r>
  <r>
    <x v="31"/>
    <x v="0"/>
    <s v="J0415"/>
    <s v="J0415-DR-L"/>
    <s v="171-7640718-7261102"/>
    <x v="0"/>
    <x v="4"/>
    <n v="1"/>
    <n v="845"/>
    <n v="700040"/>
  </r>
  <r>
    <x v="31"/>
    <x v="0"/>
    <s v="J0339"/>
    <s v="J0339-DR-XXL"/>
    <s v="408-7235858-3692346"/>
    <x v="0"/>
    <x v="2"/>
    <n v="1"/>
    <n v="776"/>
    <n v="122018"/>
  </r>
  <r>
    <x v="31"/>
    <x v="0"/>
    <s v="J0332"/>
    <s v="J0332-DR-XXXL"/>
    <s v="407-6176843-6129932"/>
    <x v="0"/>
    <x v="1"/>
    <n v="1"/>
    <n v="668"/>
    <n v="530002"/>
  </r>
  <r>
    <x v="31"/>
    <x v="0"/>
    <s v="J0295"/>
    <s v="J0295-DR-XXL"/>
    <s v="407-2425534-0941920"/>
    <x v="0"/>
    <x v="2"/>
    <n v="1"/>
    <n v="859"/>
    <n v="193201"/>
  </r>
  <r>
    <x v="31"/>
    <x v="0"/>
    <s v="JNE3800"/>
    <s v="JNE3800-KR-M"/>
    <s v="406-5449660-1878700"/>
    <x v="0"/>
    <x v="0"/>
    <n v="1"/>
    <n v="725"/>
    <n v="474011"/>
  </r>
  <r>
    <x v="8"/>
    <x v="0"/>
    <s v="JNE3798"/>
    <s v="JNE3798-KR-A-XL"/>
    <s v="403-7329411-8837906"/>
    <x v="0"/>
    <x v="5"/>
    <n v="1"/>
    <n v="771"/>
    <n v="364002"/>
  </r>
  <r>
    <x v="31"/>
    <x v="0"/>
    <s v="J0341"/>
    <s v="J0341-DR-L"/>
    <s v="405-9052158-8179545"/>
    <x v="0"/>
    <x v="4"/>
    <n v="1"/>
    <n v="832"/>
    <n v="600100"/>
  </r>
  <r>
    <x v="31"/>
    <x v="0"/>
    <s v="J0332"/>
    <s v="J0332-DR-XXXL"/>
    <s v="406-9710279-3811512"/>
    <x v="0"/>
    <x v="1"/>
    <n v="1"/>
    <n v="668"/>
    <n v="110016"/>
  </r>
  <r>
    <x v="8"/>
    <x v="0"/>
    <s v="JNE3800"/>
    <s v="JNE3800-KR-XXXL"/>
    <s v="406-9697490-9593154"/>
    <x v="0"/>
    <x v="1"/>
    <n v="1"/>
    <n v="725"/>
    <n v="560084"/>
  </r>
  <r>
    <x v="33"/>
    <x v="0"/>
    <s v="JNE3800"/>
    <s v="JNE3800-KR-A-XL"/>
    <s v="405-3610680-8843549"/>
    <x v="0"/>
    <x v="5"/>
    <n v="1"/>
    <n v="771"/>
    <n v="500014"/>
  </r>
  <r>
    <x v="22"/>
    <x v="0"/>
    <s v="JNE3798"/>
    <s v="JNE3798-KR-XL"/>
    <s v="408-5201940-3506731"/>
    <x v="0"/>
    <x v="5"/>
    <n v="1"/>
    <n v="761"/>
    <n v="400014"/>
  </r>
  <r>
    <x v="8"/>
    <x v="0"/>
    <s v="JNE3798"/>
    <s v="JNE3798-KR-A-M"/>
    <s v="403-1259791-1911564"/>
    <x v="0"/>
    <x v="0"/>
    <n v="1"/>
    <n v="771"/>
    <n v="505122"/>
  </r>
  <r>
    <x v="8"/>
    <x v="0"/>
    <s v="J0341"/>
    <s v="J0341-DR-L"/>
    <s v="406-2167592-2727502"/>
    <x v="0"/>
    <x v="4"/>
    <n v="1"/>
    <n v="832"/>
    <n v="201017"/>
  </r>
  <r>
    <x v="23"/>
    <x v="0"/>
    <s v="JNE3800"/>
    <s v="JNE3800-KR-XL"/>
    <s v="408-6143308-5731540"/>
    <x v="0"/>
    <x v="5"/>
    <n v="1"/>
    <n v="761"/>
    <n v="570008"/>
  </r>
  <r>
    <x v="8"/>
    <x v="0"/>
    <s v="JNE3800"/>
    <s v="JNE3800-KR-S"/>
    <s v="405-6894696-3720349"/>
    <x v="0"/>
    <x v="3"/>
    <n v="1"/>
    <n v="725"/>
    <n v="751001"/>
  </r>
  <r>
    <x v="8"/>
    <x v="0"/>
    <s v="JNE3800"/>
    <s v="JNE3800-KR-XXL"/>
    <s v="406-7693081-9295538"/>
    <x v="0"/>
    <x v="2"/>
    <n v="1"/>
    <n v="725"/>
    <n v="600041"/>
  </r>
  <r>
    <x v="8"/>
    <x v="0"/>
    <s v="JNE3798"/>
    <s v="JNE3798-KR-XXL"/>
    <s v="403-1251689-7813124"/>
    <x v="0"/>
    <x v="2"/>
    <n v="1"/>
    <n v="725"/>
    <n v="364002"/>
  </r>
  <r>
    <x v="23"/>
    <x v="0"/>
    <s v="JNE3798"/>
    <s v="JNE3798-KR-XL"/>
    <s v="406-8490800-0825948"/>
    <x v="0"/>
    <x v="5"/>
    <n v="1"/>
    <n v="761"/>
    <n v="400607"/>
  </r>
  <r>
    <x v="8"/>
    <x v="0"/>
    <s v="J0341"/>
    <s v="J0341-DR-XXL"/>
    <s v="408-7920748-3483510"/>
    <x v="0"/>
    <x v="2"/>
    <n v="1"/>
    <n v="885"/>
    <n v="412308"/>
  </r>
  <r>
    <x v="11"/>
    <x v="0"/>
    <s v="JNE3798"/>
    <s v="JNE3798-KR-XL"/>
    <s v="407-9355806-9901114"/>
    <x v="0"/>
    <x v="5"/>
    <n v="1"/>
    <n v="761"/>
    <n v="700020"/>
  </r>
  <r>
    <x v="8"/>
    <x v="0"/>
    <s v="J0339"/>
    <s v="J0339-DR-XS"/>
    <s v="405-1451435-4999508"/>
    <x v="0"/>
    <x v="6"/>
    <n v="1"/>
    <n v="776"/>
    <n v="211008"/>
  </r>
  <r>
    <x v="8"/>
    <x v="0"/>
    <s v="JNE3800"/>
    <s v="JNE3800-KR-M"/>
    <s v="404-5745139-0286721"/>
    <x v="0"/>
    <x v="0"/>
    <n v="1"/>
    <n v="725"/>
    <n v="752055"/>
  </r>
  <r>
    <x v="11"/>
    <x v="0"/>
    <s v="JNE3798"/>
    <s v="JNE3798-KR-XL"/>
    <s v="171-2499405-8666743"/>
    <x v="0"/>
    <x v="5"/>
    <n v="1"/>
    <n v="761"/>
    <n v="607001"/>
  </r>
  <r>
    <x v="8"/>
    <x v="0"/>
    <s v="JNE3800"/>
    <s v="JNE3800-KR-XXXL"/>
    <s v="402-7197421-0039535"/>
    <x v="0"/>
    <x v="1"/>
    <n v="1"/>
    <n v="725"/>
    <n v="734301"/>
  </r>
  <r>
    <x v="11"/>
    <x v="1"/>
    <s v="JNE3798"/>
    <s v="JNE3798-KR-XL"/>
    <s v="402-0665963-4250713"/>
    <x v="0"/>
    <x v="5"/>
    <n v="1"/>
    <n v="761"/>
    <n v="751006"/>
  </r>
  <r>
    <x v="8"/>
    <x v="0"/>
    <s v="JNE3710"/>
    <s v="JNE3710-DR-XXXL"/>
    <s v="404-9169468-3204359"/>
    <x v="0"/>
    <x v="1"/>
    <n v="1"/>
    <n v="699"/>
    <n v="410210"/>
  </r>
  <r>
    <x v="8"/>
    <x v="0"/>
    <s v="J0415"/>
    <s v="J0415-DR-M"/>
    <s v="407-5677122-5342735"/>
    <x v="0"/>
    <x v="0"/>
    <n v="1"/>
    <n v="899"/>
    <n v="192124"/>
  </r>
  <r>
    <x v="8"/>
    <x v="0"/>
    <s v="J0295"/>
    <s v="J0295-DR-S"/>
    <s v="404-1398890-0933960"/>
    <x v="0"/>
    <x v="3"/>
    <n v="1"/>
    <n v="859"/>
    <n v="382481"/>
  </r>
  <r>
    <x v="11"/>
    <x v="0"/>
    <s v="JNE3798"/>
    <s v="JNE3798-KR-XL"/>
    <s v="404-8036507-5448317"/>
    <x v="0"/>
    <x v="5"/>
    <n v="1"/>
    <n v="761"/>
    <n v="560049"/>
  </r>
  <r>
    <x v="6"/>
    <x v="0"/>
    <s v="JNE3798"/>
    <s v="JNE3798-KR-XL"/>
    <s v="405-9968478-9600365"/>
    <x v="0"/>
    <x v="5"/>
    <n v="1"/>
    <n v="761"/>
    <n v="145001"/>
  </r>
  <r>
    <x v="8"/>
    <x v="0"/>
    <s v="JNE3706"/>
    <s v="JNE3706-DR-L"/>
    <s v="403-5686190-2187540"/>
    <x v="0"/>
    <x v="4"/>
    <n v="1"/>
    <n v="443"/>
    <n v="784001"/>
  </r>
  <r>
    <x v="12"/>
    <x v="0"/>
    <s v="JNE3800"/>
    <s v="JNE3800-KR-XL"/>
    <s v="407-6743121-8805119"/>
    <x v="0"/>
    <x v="5"/>
    <n v="1"/>
    <n v="761"/>
    <n v="695013"/>
  </r>
  <r>
    <x v="8"/>
    <x v="0"/>
    <s v="J0295"/>
    <s v="J0295-DR-XXXL"/>
    <s v="406-4132646-8942724"/>
    <x v="0"/>
    <x v="1"/>
    <n v="1"/>
    <n v="859"/>
    <n v="400066"/>
  </r>
  <r>
    <x v="8"/>
    <x v="0"/>
    <s v="J0212"/>
    <s v="J0212-DR-XXXL"/>
    <s v="402-9399820-8384301"/>
    <x v="2"/>
    <x v="1"/>
    <n v="1"/>
    <n v="791"/>
    <n v="500019"/>
  </r>
  <r>
    <x v="12"/>
    <x v="0"/>
    <s v="JNE3800"/>
    <s v="JNE3800-KR-XL"/>
    <s v="408-8082273-6361911"/>
    <x v="0"/>
    <x v="5"/>
    <n v="1"/>
    <n v="761"/>
    <n v="560102"/>
  </r>
  <r>
    <x v="8"/>
    <x v="0"/>
    <s v="J0216"/>
    <s v="J0216-BL-S"/>
    <s v="406-4276112-6633901"/>
    <x v="1"/>
    <x v="3"/>
    <n v="1"/>
    <n v="625"/>
    <n v="500085"/>
  </r>
  <r>
    <x v="0"/>
    <x v="0"/>
    <s v="J0341"/>
    <s v="J0341-DR-XL"/>
    <s v="405-2722190-1193960"/>
    <x v="0"/>
    <x v="5"/>
    <n v="1"/>
    <n v="744"/>
    <n v="360007"/>
  </r>
  <r>
    <x v="0"/>
    <x v="1"/>
    <s v="J0341"/>
    <s v="J0341-DR-XL"/>
    <s v="405-6130966-3411567"/>
    <x v="0"/>
    <x v="5"/>
    <n v="1"/>
    <n v="744"/>
    <n v="403001"/>
  </r>
  <r>
    <x v="8"/>
    <x v="0"/>
    <s v="JNE3870"/>
    <s v="JNE3870-DR-XXXL"/>
    <s v="406-4301216-9245109"/>
    <x v="0"/>
    <x v="1"/>
    <n v="1"/>
    <n v="677"/>
    <n v="600097"/>
  </r>
  <r>
    <x v="8"/>
    <x v="0"/>
    <s v="J0341"/>
    <s v="J0341-DR-XXL"/>
    <s v="407-1681901-9953906"/>
    <x v="0"/>
    <x v="2"/>
    <n v="1"/>
    <n v="791"/>
    <n v="400083"/>
  </r>
  <r>
    <x v="8"/>
    <x v="0"/>
    <s v="J0339"/>
    <s v="J0339-DR-XXL"/>
    <s v="403-3706764-9237908"/>
    <x v="0"/>
    <x v="2"/>
    <n v="1"/>
    <n v="743"/>
    <n v="110087"/>
  </r>
  <r>
    <x v="8"/>
    <x v="0"/>
    <s v="JNE3800"/>
    <s v="JNE3800-KR-S"/>
    <s v="408-8299284-6646716"/>
    <x v="0"/>
    <x v="3"/>
    <n v="1"/>
    <n v="724"/>
    <n v="500092"/>
  </r>
  <r>
    <x v="8"/>
    <x v="0"/>
    <s v="J0413"/>
    <s v="J0413-DR-XXXL"/>
    <s v="402-0889950-8165137"/>
    <x v="0"/>
    <x v="1"/>
    <n v="1"/>
    <n v="885"/>
    <n v="380052"/>
  </r>
  <r>
    <x v="8"/>
    <x v="0"/>
    <s v="J0341"/>
    <s v="J0341-DR-L"/>
    <s v="402-5428316-9200315"/>
    <x v="0"/>
    <x v="4"/>
    <n v="1"/>
    <n v="743"/>
    <n v="638402"/>
  </r>
  <r>
    <x v="0"/>
    <x v="0"/>
    <s v="J0339"/>
    <s v="J0339-DR-XL"/>
    <s v="408-0290999-5302701"/>
    <x v="0"/>
    <x v="5"/>
    <n v="1"/>
    <n v="744"/>
    <n v="641022"/>
  </r>
  <r>
    <x v="8"/>
    <x v="0"/>
    <s v="J0341"/>
    <s v="J0341-DR-L"/>
    <s v="406-8349146-7463558"/>
    <x v="0"/>
    <x v="4"/>
    <n v="1"/>
    <n v="743"/>
    <n v="673001"/>
  </r>
  <r>
    <x v="8"/>
    <x v="1"/>
    <s v="JNE3625"/>
    <s v="JNE3625-DR-M"/>
    <s v="406-202291402-5026717"/>
    <x v="0"/>
    <x v="0"/>
    <n v="1"/>
    <n v="453"/>
    <n v="231216"/>
  </r>
  <r>
    <x v="8"/>
    <x v="0"/>
    <s v="JNE3798"/>
    <s v="JNE3798-KR-M"/>
    <s v="404-3668130-6131535"/>
    <x v="0"/>
    <x v="0"/>
    <n v="1"/>
    <n v="724"/>
    <n v="500025"/>
  </r>
  <r>
    <x v="8"/>
    <x v="0"/>
    <s v="J0335"/>
    <s v="J0335-DR-XXL"/>
    <s v="405-4599148-3961106"/>
    <x v="0"/>
    <x v="2"/>
    <n v="1"/>
    <n v="807"/>
    <n v="500059"/>
  </r>
  <r>
    <x v="5"/>
    <x v="0"/>
    <s v="J0339"/>
    <s v="J0339-DR-XL"/>
    <s v="405-6827896-1784369"/>
    <x v="0"/>
    <x v="5"/>
    <n v="1"/>
    <n v="744"/>
    <n v="560035"/>
  </r>
  <r>
    <x v="5"/>
    <x v="1"/>
    <s v="J0339"/>
    <s v="J0339-DR-XL"/>
    <s v="404-6968357-9473147"/>
    <x v="0"/>
    <x v="5"/>
    <n v="1"/>
    <n v="744"/>
    <n v="140603"/>
  </r>
  <r>
    <x v="5"/>
    <x v="0"/>
    <s v="J0339"/>
    <s v="J0339-DR-XL"/>
    <s v="171-6525563-8877103"/>
    <x v="0"/>
    <x v="5"/>
    <n v="1"/>
    <n v="744"/>
    <n v="600040"/>
  </r>
  <r>
    <x v="10"/>
    <x v="0"/>
    <s v="J0341"/>
    <s v="J0341-DR-XL"/>
    <s v="407-5012676-9089946"/>
    <x v="0"/>
    <x v="5"/>
    <n v="1"/>
    <n v="744"/>
    <n v="700051"/>
  </r>
  <r>
    <x v="20"/>
    <x v="0"/>
    <s v="J0335"/>
    <s v="J0335-DR-XXXL"/>
    <s v="404-4519896-7628350"/>
    <x v="0"/>
    <x v="1"/>
    <n v="1"/>
    <n v="807"/>
    <n v="570017"/>
  </r>
  <r>
    <x v="8"/>
    <x v="0"/>
    <s v="J0341"/>
    <s v="J0341-DR-XL"/>
    <s v="404-8470738-3538765"/>
    <x v="0"/>
    <x v="5"/>
    <n v="1"/>
    <n v="743"/>
    <n v="500070"/>
  </r>
  <r>
    <x v="8"/>
    <x v="0"/>
    <s v="J0341"/>
    <s v="J0341-DR-XL"/>
    <s v="406-1766988-1024335"/>
    <x v="0"/>
    <x v="5"/>
    <n v="1"/>
    <n v="743"/>
    <n v="560102"/>
  </r>
  <r>
    <x v="8"/>
    <x v="0"/>
    <s v="J0341"/>
    <s v="J0341-DR-XL"/>
    <s v="408-1539870-8998712"/>
    <x v="0"/>
    <x v="5"/>
    <n v="1"/>
    <n v="743"/>
    <n v="410206"/>
  </r>
  <r>
    <x v="8"/>
    <x v="1"/>
    <s v="J0341"/>
    <s v="J0341-DR-XL"/>
    <s v="406-0395870-3519506"/>
    <x v="0"/>
    <x v="5"/>
    <n v="1"/>
    <n v="743"/>
    <n v="691304"/>
  </r>
  <r>
    <x v="8"/>
    <x v="0"/>
    <s v="J0341"/>
    <s v="J0341-DR-XL"/>
    <s v="407-2314973-8866747"/>
    <x v="0"/>
    <x v="5"/>
    <n v="1"/>
    <n v="743"/>
    <n v="560043"/>
  </r>
  <r>
    <x v="20"/>
    <x v="0"/>
    <s v="J0341"/>
    <s v="J0341-DR-XXL"/>
    <s v="403-4561232-5834708"/>
    <x v="0"/>
    <x v="2"/>
    <n v="1"/>
    <n v="791"/>
    <n v="395008"/>
  </r>
  <r>
    <x v="20"/>
    <x v="1"/>
    <s v="J0341"/>
    <s v="J0341-DR-XL"/>
    <s v="402-5759788-8402731"/>
    <x v="0"/>
    <x v="5"/>
    <n v="1"/>
    <n v="743"/>
    <n v="670007"/>
  </r>
  <r>
    <x v="20"/>
    <x v="0"/>
    <s v="J0341"/>
    <s v="J0341-DR-L"/>
    <s v="402-5950465-0531568"/>
    <x v="0"/>
    <x v="4"/>
    <n v="1"/>
    <n v="743"/>
    <n v="495001"/>
  </r>
  <r>
    <x v="20"/>
    <x v="0"/>
    <s v="JNE3800"/>
    <s v="JNE3800-KR-L"/>
    <s v="404-9884088-0127503"/>
    <x v="0"/>
    <x v="4"/>
    <n v="1"/>
    <n v="724"/>
    <n v="752001"/>
  </r>
  <r>
    <x v="20"/>
    <x v="0"/>
    <s v="J0106"/>
    <s v="J0106-KR-M"/>
    <s v="403-4142851-2043569"/>
    <x v="0"/>
    <x v="0"/>
    <n v="1"/>
    <n v="999"/>
    <n v="590006"/>
  </r>
  <r>
    <x v="20"/>
    <x v="0"/>
    <s v="JNE3800"/>
    <s v="JNE3800-KR-XS"/>
    <s v="403-2618529-9765958"/>
    <x v="0"/>
    <x v="6"/>
    <n v="1"/>
    <n v="724"/>
    <n v="505001"/>
  </r>
  <r>
    <x v="20"/>
    <x v="0"/>
    <s v="J0341"/>
    <s v="J0341-DR-XL"/>
    <s v="403-2758157-4596301"/>
    <x v="0"/>
    <x v="5"/>
    <n v="1"/>
    <n v="743"/>
    <n v="577204"/>
  </r>
  <r>
    <x v="20"/>
    <x v="0"/>
    <s v="J0341"/>
    <s v="J0341-DR-XL"/>
    <s v="408-2535736-6777127"/>
    <x v="0"/>
    <x v="5"/>
    <n v="1"/>
    <n v="743"/>
    <n v="600050"/>
  </r>
  <r>
    <x v="20"/>
    <x v="0"/>
    <s v="J0341"/>
    <s v="J0341-DR-M"/>
    <s v="407-9016079-0697908"/>
    <x v="0"/>
    <x v="0"/>
    <n v="1"/>
    <n v="743"/>
    <n v="605110"/>
  </r>
  <r>
    <x v="20"/>
    <x v="0"/>
    <s v="JNE3798"/>
    <s v="JNE3798-KR-XXXL"/>
    <s v="407-1836333-2572365"/>
    <x v="0"/>
    <x v="1"/>
    <n v="1"/>
    <n v="771"/>
    <n v="831004"/>
  </r>
  <r>
    <x v="20"/>
    <x v="0"/>
    <s v="J0341"/>
    <s v="J0341-DR-XL"/>
    <s v="171-202214980-1354755"/>
    <x v="0"/>
    <x v="5"/>
    <n v="1"/>
    <n v="743"/>
    <n v="603103"/>
  </r>
  <r>
    <x v="20"/>
    <x v="0"/>
    <s v="J0341"/>
    <s v="J0341-DR-L"/>
    <s v="171-3651255-1927554"/>
    <x v="0"/>
    <x v="4"/>
    <n v="1"/>
    <n v="743"/>
    <n v="505001"/>
  </r>
  <r>
    <x v="20"/>
    <x v="0"/>
    <s v="J0207"/>
    <s v="J0207-DR-XS"/>
    <s v="406-0318054-5874709"/>
    <x v="0"/>
    <x v="6"/>
    <n v="1"/>
    <n v="885"/>
    <n v="560076"/>
  </r>
  <r>
    <x v="20"/>
    <x v="0"/>
    <s v="JNE3798"/>
    <s v="JNE3798-KR-M"/>
    <s v="406-4076957-1518756"/>
    <x v="0"/>
    <x v="0"/>
    <n v="1"/>
    <n v="724"/>
    <n v="680618"/>
  </r>
  <r>
    <x v="20"/>
    <x v="0"/>
    <s v="J0341"/>
    <s v="J0341-DR-XXL"/>
    <s v="171-5546918-6878716"/>
    <x v="0"/>
    <x v="2"/>
    <n v="1"/>
    <n v="791"/>
    <n v="395009"/>
  </r>
  <r>
    <x v="20"/>
    <x v="0"/>
    <s v="JNE3706"/>
    <s v="JNE3706-DR-L"/>
    <s v="406-9427426-9553115"/>
    <x v="0"/>
    <x v="4"/>
    <n v="1"/>
    <n v="413"/>
    <n v="382421"/>
  </r>
  <r>
    <x v="20"/>
    <x v="0"/>
    <s v="J0341"/>
    <s v="J0341-DR-XL"/>
    <s v="404-5904962-2599527"/>
    <x v="0"/>
    <x v="5"/>
    <n v="1"/>
    <n v="743"/>
    <n v="700036"/>
  </r>
  <r>
    <x v="32"/>
    <x v="0"/>
    <s v="J0341"/>
    <s v="J0341-DR-XL"/>
    <s v="406-5807465-8386701"/>
    <x v="0"/>
    <x v="5"/>
    <n v="1"/>
    <n v="743"/>
    <n v="632006"/>
  </r>
  <r>
    <x v="32"/>
    <x v="0"/>
    <s v="J0341"/>
    <s v="J0341-DR-XL"/>
    <s v="408-7162207-3293104"/>
    <x v="0"/>
    <x v="5"/>
    <n v="1"/>
    <n v="743"/>
    <n v="400057"/>
  </r>
  <r>
    <x v="32"/>
    <x v="0"/>
    <s v="J0341"/>
    <s v="J0341-DR-XL"/>
    <s v="402-2914022-4033166"/>
    <x v="0"/>
    <x v="5"/>
    <n v="1"/>
    <n v="743"/>
    <n v="560102"/>
  </r>
  <r>
    <x v="32"/>
    <x v="0"/>
    <s v="J0341"/>
    <s v="J0341-DR-XL"/>
    <s v="407-6637689-4187506"/>
    <x v="0"/>
    <x v="5"/>
    <n v="1"/>
    <n v="743"/>
    <n v="160071"/>
  </r>
  <r>
    <x v="20"/>
    <x v="0"/>
    <s v="J0341"/>
    <s v="J0341-DR-XXL"/>
    <s v="405-8576152-3210703"/>
    <x v="0"/>
    <x v="2"/>
    <n v="1"/>
    <n v="791"/>
    <n v="411057"/>
  </r>
  <r>
    <x v="20"/>
    <x v="0"/>
    <s v="J0341"/>
    <s v="J0341-DR-L"/>
    <s v="402-1709477-2999522"/>
    <x v="0"/>
    <x v="4"/>
    <n v="1"/>
    <n v="743"/>
    <n v="411021"/>
  </r>
  <r>
    <x v="20"/>
    <x v="0"/>
    <s v="JNE3800"/>
    <s v="JNE3800-KR-M"/>
    <s v="405-7843464-1301946"/>
    <x v="0"/>
    <x v="0"/>
    <n v="1"/>
    <n v="724"/>
    <n v="201307"/>
  </r>
  <r>
    <x v="32"/>
    <x v="0"/>
    <s v="J0341"/>
    <s v="J0341-DR-XL"/>
    <s v="408-7338293-9101140"/>
    <x v="0"/>
    <x v="5"/>
    <n v="1"/>
    <n v="743"/>
    <n v="625518"/>
  </r>
  <r>
    <x v="20"/>
    <x v="0"/>
    <s v="J0005"/>
    <s v="J0005-DR-L"/>
    <s v="407-2601824-0968303"/>
    <x v="0"/>
    <x v="4"/>
    <n v="1"/>
    <n v="899"/>
    <n v="410506"/>
  </r>
  <r>
    <x v="20"/>
    <x v="0"/>
    <s v="JNE3800"/>
    <s v="JNE3800-KR-A-M"/>
    <s v="403-7284635-7904340"/>
    <x v="0"/>
    <x v="0"/>
    <n v="1"/>
    <n v="771"/>
    <n v="575003"/>
  </r>
  <r>
    <x v="20"/>
    <x v="0"/>
    <s v="JNE3800"/>
    <s v="JNE3800-KR-A-XXL"/>
    <s v="171-8952114-4898735"/>
    <x v="0"/>
    <x v="2"/>
    <n v="1"/>
    <n v="771"/>
    <n v="520012"/>
  </r>
  <r>
    <x v="32"/>
    <x v="0"/>
    <s v="J0341"/>
    <s v="J0341-DR-XL"/>
    <s v="403-7132829-2857162"/>
    <x v="0"/>
    <x v="5"/>
    <n v="1"/>
    <n v="743"/>
    <n v="400037"/>
  </r>
  <r>
    <x v="20"/>
    <x v="0"/>
    <s v="JNE3800"/>
    <s v="JNE3800-KR-L"/>
    <s v="408-0773300-5800315"/>
    <x v="0"/>
    <x v="4"/>
    <n v="1"/>
    <n v="724"/>
    <n v="400053"/>
  </r>
  <r>
    <x v="20"/>
    <x v="0"/>
    <s v="J0341"/>
    <s v="J0341-DR-L"/>
    <s v="406-0126156-9692319"/>
    <x v="0"/>
    <x v="4"/>
    <n v="1"/>
    <n v="743"/>
    <n v="382330"/>
  </r>
  <r>
    <x v="32"/>
    <x v="0"/>
    <s v="J0341"/>
    <s v="J0341-DR-XL"/>
    <s v="403-1539849-9521931"/>
    <x v="0"/>
    <x v="5"/>
    <n v="1"/>
    <n v="743"/>
    <n v="380015"/>
  </r>
  <r>
    <x v="33"/>
    <x v="0"/>
    <s v="J0341"/>
    <s v="J0341-DR-XL"/>
    <s v="406-6361940-3102757"/>
    <x v="0"/>
    <x v="5"/>
    <n v="1"/>
    <n v="743"/>
    <n v="560094"/>
  </r>
  <r>
    <x v="20"/>
    <x v="0"/>
    <s v="J0341"/>
    <s v="J0341-DR-L"/>
    <s v="407-9209355-8320334"/>
    <x v="0"/>
    <x v="4"/>
    <n v="1"/>
    <n v="743"/>
    <n v="518005"/>
  </r>
  <r>
    <x v="20"/>
    <x v="0"/>
    <s v="JNE3798"/>
    <s v="JNE3798-KR-L"/>
    <s v="407-9209355-8320334"/>
    <x v="0"/>
    <x v="4"/>
    <n v="1"/>
    <n v="724"/>
    <n v="518005"/>
  </r>
  <r>
    <x v="20"/>
    <x v="0"/>
    <s v="BL104"/>
    <s v="BL104-S"/>
    <s v="405-5454366-4217942"/>
    <x v="1"/>
    <x v="3"/>
    <n v="1"/>
    <n v="493"/>
    <n v="530017"/>
  </r>
  <r>
    <x v="20"/>
    <x v="0"/>
    <s v="J0341"/>
    <s v="J0341-DR-XXL"/>
    <s v="407-0375021-2579515"/>
    <x v="0"/>
    <x v="2"/>
    <n v="1"/>
    <n v="791"/>
    <n v="380005"/>
  </r>
  <r>
    <x v="20"/>
    <x v="0"/>
    <s v="J0295"/>
    <s v="J0295-DR-XXL"/>
    <s v="171-2558971-0496346"/>
    <x v="0"/>
    <x v="2"/>
    <n v="1"/>
    <n v="859"/>
    <n v="560029"/>
  </r>
  <r>
    <x v="20"/>
    <x v="0"/>
    <s v="JNE3800"/>
    <s v="JNE3800-KR-XXL"/>
    <s v="403-6953148-9621136"/>
    <x v="0"/>
    <x v="2"/>
    <n v="1"/>
    <n v="724"/>
    <n v="679334"/>
  </r>
  <r>
    <x v="32"/>
    <x v="0"/>
    <s v="JNE3870"/>
    <s v="JNE3870-DR-XXXL"/>
    <s v="171-5763601-9728309"/>
    <x v="0"/>
    <x v="1"/>
    <n v="1"/>
    <n v="677"/>
    <n v="148023"/>
  </r>
  <r>
    <x v="32"/>
    <x v="0"/>
    <s v="J0306"/>
    <s v="J0306-DR-L"/>
    <s v="403-1098130-5391539"/>
    <x v="0"/>
    <x v="4"/>
    <n v="1"/>
    <n v="690"/>
    <n v="700129"/>
  </r>
  <r>
    <x v="33"/>
    <x v="0"/>
    <s v="J0341"/>
    <s v="J0341-DR-XL"/>
    <s v="403-3301692-7200319"/>
    <x v="0"/>
    <x v="5"/>
    <n v="1"/>
    <n v="743"/>
    <n v="122001"/>
  </r>
  <r>
    <x v="32"/>
    <x v="0"/>
    <s v="J0341"/>
    <s v="J0341-DR-XXL"/>
    <s v="404-5109896-0989927"/>
    <x v="0"/>
    <x v="2"/>
    <n v="1"/>
    <n v="791"/>
    <n v="410206"/>
  </r>
  <r>
    <x v="33"/>
    <x v="0"/>
    <s v="J0341"/>
    <s v="J0341-DR-XL"/>
    <s v="406-2684296-202223505"/>
    <x v="0"/>
    <x v="5"/>
    <n v="1"/>
    <n v="743"/>
    <n v="560099"/>
  </r>
  <r>
    <x v="33"/>
    <x v="0"/>
    <s v="J0341"/>
    <s v="J0341-DR-XL"/>
    <s v="404-6408067-5553939"/>
    <x v="0"/>
    <x v="5"/>
    <n v="1"/>
    <n v="743"/>
    <n v="530024"/>
  </r>
  <r>
    <x v="32"/>
    <x v="0"/>
    <s v="J0341"/>
    <s v="J0341-DR-L"/>
    <s v="406-0502002-4564361"/>
    <x v="0"/>
    <x v="4"/>
    <n v="1"/>
    <n v="743"/>
    <n v="517102"/>
  </r>
  <r>
    <x v="17"/>
    <x v="0"/>
    <s v="JNE3800"/>
    <s v="JNE3800-KR-XL"/>
    <s v="406-4677577-1256326"/>
    <x v="0"/>
    <x v="5"/>
    <n v="1"/>
    <n v="735"/>
    <n v="643231"/>
  </r>
  <r>
    <x v="32"/>
    <x v="0"/>
    <s v="J0415"/>
    <s v="J0415-DR-M"/>
    <s v="407-0447657-9930727"/>
    <x v="0"/>
    <x v="0"/>
    <n v="1"/>
    <n v="899"/>
    <n v="382425"/>
  </r>
  <r>
    <x v="32"/>
    <x v="0"/>
    <s v="J0306"/>
    <s v="J0306-DR-S"/>
    <s v="402-2079806-9047511"/>
    <x v="0"/>
    <x v="3"/>
    <n v="1"/>
    <n v="690"/>
    <n v="533308"/>
  </r>
  <r>
    <x v="32"/>
    <x v="0"/>
    <s v="JNE3800"/>
    <s v="JNE3800-KR-XXL"/>
    <s v="407-7014853-7632301"/>
    <x v="0"/>
    <x v="2"/>
    <n v="1"/>
    <n v="724"/>
    <n v="682037"/>
  </r>
  <r>
    <x v="32"/>
    <x v="0"/>
    <s v="JNE3881"/>
    <s v="JNE3881-DR-XXXL"/>
    <s v="407-6324697-1133143"/>
    <x v="0"/>
    <x v="1"/>
    <n v="1"/>
    <n v="825"/>
    <n v="400702"/>
  </r>
  <r>
    <x v="17"/>
    <x v="0"/>
    <s v="JNE3798"/>
    <s v="JNE3798-KR-XL"/>
    <s v="407-7674414-1710710"/>
    <x v="0"/>
    <x v="5"/>
    <n v="1"/>
    <n v="735"/>
    <n v="683106"/>
  </r>
  <r>
    <x v="32"/>
    <x v="0"/>
    <s v="J0215"/>
    <s v="J0215-BL-S"/>
    <s v="407-1738930-7519559"/>
    <x v="1"/>
    <x v="3"/>
    <n v="1"/>
    <n v="545"/>
    <n v="785001"/>
  </r>
  <r>
    <x v="32"/>
    <x v="0"/>
    <s v="J0341"/>
    <s v="J0341-DR-L"/>
    <s v="406-0882694-7456321"/>
    <x v="0"/>
    <x v="4"/>
    <n v="1"/>
    <n v="743"/>
    <n v="560078"/>
  </r>
  <r>
    <x v="32"/>
    <x v="0"/>
    <s v="JNE3798"/>
    <s v="JNE3798-KR-L"/>
    <s v="403-9028998-4903529"/>
    <x v="0"/>
    <x v="4"/>
    <n v="1"/>
    <n v="724"/>
    <n v="500085"/>
  </r>
  <r>
    <x v="32"/>
    <x v="0"/>
    <s v="J0341"/>
    <s v="J0341-DR-XXL"/>
    <s v="404-7178086-9649140"/>
    <x v="0"/>
    <x v="2"/>
    <n v="1"/>
    <n v="791"/>
    <n v="521108"/>
  </r>
  <r>
    <x v="32"/>
    <x v="0"/>
    <s v="J0243"/>
    <s v="J0243-DR-L"/>
    <s v="404-1216236-4601107"/>
    <x v="2"/>
    <x v="4"/>
    <n v="1"/>
    <n v="999"/>
    <n v="641046"/>
  </r>
  <r>
    <x v="32"/>
    <x v="0"/>
    <s v="J0341"/>
    <s v="J0341-DR-XXL"/>
    <s v="407-2883233-2581933"/>
    <x v="0"/>
    <x v="2"/>
    <n v="1"/>
    <n v="791"/>
    <n v="201301"/>
  </r>
  <r>
    <x v="32"/>
    <x v="0"/>
    <s v="J0341"/>
    <s v="J0341-DR-L"/>
    <s v="406-2790457-2117114"/>
    <x v="0"/>
    <x v="4"/>
    <n v="1"/>
    <n v="743"/>
    <n v="500089"/>
  </r>
  <r>
    <x v="17"/>
    <x v="0"/>
    <s v="JNE3798"/>
    <s v="JNE3798-KR-XL"/>
    <s v="405-202224525-4092369"/>
    <x v="0"/>
    <x v="5"/>
    <n v="1"/>
    <n v="735"/>
    <n v="590010"/>
  </r>
  <r>
    <x v="32"/>
    <x v="0"/>
    <s v="JNE3798"/>
    <s v="JNE3798-KR-XXXL"/>
    <s v="406-5993087-0537907"/>
    <x v="0"/>
    <x v="1"/>
    <n v="1"/>
    <n v="771"/>
    <n v="609807"/>
  </r>
  <r>
    <x v="32"/>
    <x v="0"/>
    <s v="J0217"/>
    <s v="J0217-BL-S"/>
    <s v="408-5807021-0223566"/>
    <x v="1"/>
    <x v="3"/>
    <n v="1"/>
    <n v="665"/>
    <n v="245205"/>
  </r>
  <r>
    <x v="32"/>
    <x v="1"/>
    <s v="J0216"/>
    <s v="J0216-BL-S"/>
    <s v="405-0122146-0317907"/>
    <x v="1"/>
    <x v="3"/>
    <n v="1"/>
    <n v="625"/>
    <n v="845401"/>
  </r>
  <r>
    <x v="32"/>
    <x v="0"/>
    <s v="J0341"/>
    <s v="J0341-DR-L"/>
    <s v="402-0527602-0897905"/>
    <x v="0"/>
    <x v="4"/>
    <n v="1"/>
    <n v="743"/>
    <n v="122018"/>
  </r>
  <r>
    <x v="32"/>
    <x v="0"/>
    <s v="JNE3881"/>
    <s v="JNE3881-DR-L"/>
    <s v="406-9306166-5533123"/>
    <x v="0"/>
    <x v="4"/>
    <n v="1"/>
    <n v="825"/>
    <n v="576213"/>
  </r>
  <r>
    <x v="32"/>
    <x v="0"/>
    <s v="J0341"/>
    <s v="J0341-DR-M"/>
    <s v="403-3020212-0662757"/>
    <x v="0"/>
    <x v="0"/>
    <n v="1"/>
    <n v="743"/>
    <n v="110064"/>
  </r>
  <r>
    <x v="32"/>
    <x v="0"/>
    <s v="JNE3710"/>
    <s v="JNE3710-DR-XXL"/>
    <s v="408-1112842-3581145"/>
    <x v="0"/>
    <x v="2"/>
    <n v="1"/>
    <n v="690"/>
    <n v="752054"/>
  </r>
  <r>
    <x v="1"/>
    <x v="0"/>
    <s v="JNE3800"/>
    <s v="JNE3800-KR-XL"/>
    <s v="405-7324827-8361136"/>
    <x v="0"/>
    <x v="5"/>
    <n v="1"/>
    <n v="735"/>
    <n v="456001"/>
  </r>
  <r>
    <x v="32"/>
    <x v="0"/>
    <s v="J0341"/>
    <s v="J0341-DR-M"/>
    <s v="171-0144277-9139545"/>
    <x v="0"/>
    <x v="0"/>
    <n v="1"/>
    <n v="743"/>
    <n v="370001"/>
  </r>
  <r>
    <x v="32"/>
    <x v="0"/>
    <s v="J0106"/>
    <s v="J0106-KR-S"/>
    <s v="171-1579769-1152313"/>
    <x v="0"/>
    <x v="3"/>
    <n v="1"/>
    <n v="999"/>
    <n v="425413"/>
  </r>
  <r>
    <x v="1"/>
    <x v="0"/>
    <s v="JNE3798"/>
    <s v="JNE3798-KR-XL"/>
    <s v="408-7400457-0276325"/>
    <x v="0"/>
    <x v="5"/>
    <n v="1"/>
    <n v="735"/>
    <n v="605011"/>
  </r>
  <r>
    <x v="1"/>
    <x v="0"/>
    <s v="JNE3798"/>
    <s v="JNE3798-KR-XL"/>
    <s v="402-1232786-8702720"/>
    <x v="0"/>
    <x v="5"/>
    <n v="1"/>
    <n v="735"/>
    <n v="462022"/>
  </r>
  <r>
    <x v="32"/>
    <x v="0"/>
    <s v="J0341"/>
    <s v="J0341-DR-M"/>
    <s v="404-3842578-6877961"/>
    <x v="0"/>
    <x v="0"/>
    <n v="1"/>
    <n v="743"/>
    <n v="388320"/>
  </r>
  <r>
    <x v="32"/>
    <x v="0"/>
    <s v="J0157"/>
    <s v="J0157-DR-XXXL"/>
    <s v="171-8727763-6081159"/>
    <x v="0"/>
    <x v="1"/>
    <n v="1"/>
    <n v="588"/>
    <n v="506001"/>
  </r>
  <r>
    <x v="32"/>
    <x v="0"/>
    <s v="JNE3798"/>
    <s v="JNE3798-KR-L"/>
    <s v="408-3884762-7031551"/>
    <x v="0"/>
    <x v="4"/>
    <n v="1"/>
    <n v="724"/>
    <n v="625020"/>
  </r>
  <r>
    <x v="32"/>
    <x v="0"/>
    <s v="J0216"/>
    <s v="J0216-BL-XXL"/>
    <s v="408-2109845-3685105"/>
    <x v="1"/>
    <x v="2"/>
    <n v="1"/>
    <n v="625"/>
    <n v="226019"/>
  </r>
  <r>
    <x v="32"/>
    <x v="0"/>
    <s v="J0341"/>
    <s v="J0341-DR-M"/>
    <s v="406-3574462-202273901"/>
    <x v="0"/>
    <x v="0"/>
    <n v="1"/>
    <n v="743"/>
    <n v="110070"/>
  </r>
  <r>
    <x v="32"/>
    <x v="0"/>
    <s v="JNE3798"/>
    <s v="JNE3798-KR-A-XXXL"/>
    <s v="402-8942599-2434714"/>
    <x v="0"/>
    <x v="1"/>
    <n v="1"/>
    <n v="771"/>
    <n v="603001"/>
  </r>
  <r>
    <x v="32"/>
    <x v="0"/>
    <s v="J0212"/>
    <s v="J0212-DR-M"/>
    <s v="404-9028082-202274742"/>
    <x v="2"/>
    <x v="0"/>
    <n v="1"/>
    <n v="791"/>
    <n v="384265"/>
  </r>
  <r>
    <x v="32"/>
    <x v="0"/>
    <s v="J0295"/>
    <s v="J0295-DR-L"/>
    <s v="406-3955867-2137961"/>
    <x v="0"/>
    <x v="4"/>
    <n v="1"/>
    <n v="807"/>
    <n v="560102"/>
  </r>
  <r>
    <x v="32"/>
    <x v="0"/>
    <s v="J0341"/>
    <s v="J0341-DR-L"/>
    <s v="171-1965254-6471545"/>
    <x v="0"/>
    <x v="4"/>
    <n v="1"/>
    <n v="743"/>
    <n v="600092"/>
  </r>
  <r>
    <x v="32"/>
    <x v="0"/>
    <s v="J0341"/>
    <s v="J0341-DR-M"/>
    <s v="406-1824062-3464361"/>
    <x v="0"/>
    <x v="0"/>
    <n v="1"/>
    <n v="743"/>
    <n v="517325"/>
  </r>
  <r>
    <x v="1"/>
    <x v="0"/>
    <s v="JNE3798"/>
    <s v="JNE3798-KR-XL"/>
    <s v="406-0616113-7113154"/>
    <x v="0"/>
    <x v="5"/>
    <n v="1"/>
    <n v="735"/>
    <n v="695612"/>
  </r>
  <r>
    <x v="33"/>
    <x v="0"/>
    <s v="JNE3798"/>
    <s v="JNE3798-KR-XXXL"/>
    <s v="403-7717251-2138764"/>
    <x v="0"/>
    <x v="1"/>
    <n v="1"/>
    <n v="771"/>
    <n v="530002"/>
  </r>
  <r>
    <x v="33"/>
    <x v="0"/>
    <s v="J0106"/>
    <s v="J0106-KR-M"/>
    <s v="407-7968965-1184311"/>
    <x v="0"/>
    <x v="0"/>
    <n v="1"/>
    <n v="999"/>
    <n v="682041"/>
  </r>
  <r>
    <x v="33"/>
    <x v="0"/>
    <s v="J0341"/>
    <s v="J0341-DR-M"/>
    <s v="171-9773358-4882725"/>
    <x v="0"/>
    <x v="0"/>
    <n v="1"/>
    <n v="743"/>
    <n v="147003"/>
  </r>
  <r>
    <x v="33"/>
    <x v="0"/>
    <s v="JNE3798"/>
    <s v="JNE3798-KR-M"/>
    <s v="402-7469379-4978736"/>
    <x v="0"/>
    <x v="0"/>
    <n v="1"/>
    <n v="724"/>
    <n v="560072"/>
  </r>
  <r>
    <x v="33"/>
    <x v="0"/>
    <s v="JNE3800"/>
    <s v="JNE3800-KR-XXL"/>
    <s v="404-2332747-8442728"/>
    <x v="0"/>
    <x v="2"/>
    <n v="1"/>
    <n v="724"/>
    <n v="500058"/>
  </r>
  <r>
    <x v="33"/>
    <x v="0"/>
    <s v="JNE3798"/>
    <s v="JNE3798-KR-M"/>
    <s v="405-9565820-0735568"/>
    <x v="0"/>
    <x v="0"/>
    <n v="1"/>
    <n v="724"/>
    <n v="500084"/>
  </r>
  <r>
    <x v="33"/>
    <x v="0"/>
    <s v="J0220"/>
    <s v="J0220-BL-L"/>
    <s v="408-1018850-0669910"/>
    <x v="1"/>
    <x v="4"/>
    <n v="1"/>
    <n v="625"/>
    <n v="581308"/>
  </r>
  <r>
    <x v="33"/>
    <x v="0"/>
    <s v="JNE3798"/>
    <s v="JNE3798-KR-M"/>
    <s v="171-3543552-7227522"/>
    <x v="0"/>
    <x v="0"/>
    <n v="1"/>
    <n v="724"/>
    <n v="121005"/>
  </r>
  <r>
    <x v="33"/>
    <x v="0"/>
    <s v="JNE3798"/>
    <s v="JNE3798-KR-M"/>
    <s v="407-1730007-9243523"/>
    <x v="0"/>
    <x v="0"/>
    <n v="1"/>
    <n v="724"/>
    <n v="500010"/>
  </r>
  <r>
    <x v="33"/>
    <x v="0"/>
    <s v="J0005"/>
    <s v="J0005-DR-L"/>
    <s v="406-3347216-9407539"/>
    <x v="0"/>
    <x v="4"/>
    <n v="1"/>
    <n v="899"/>
    <n v="403406"/>
  </r>
  <r>
    <x v="1"/>
    <x v="0"/>
    <s v="JNE3800"/>
    <s v="JNE3800-KR-XL"/>
    <s v="408-4840676-8013125"/>
    <x v="0"/>
    <x v="5"/>
    <n v="1"/>
    <n v="735"/>
    <n v="842002"/>
  </r>
  <r>
    <x v="28"/>
    <x v="0"/>
    <s v="JNE3800"/>
    <s v="JNE3800-KR-XL"/>
    <s v="403-3002876-9142761"/>
    <x v="0"/>
    <x v="5"/>
    <n v="1"/>
    <n v="735"/>
    <n v="700127"/>
  </r>
  <r>
    <x v="33"/>
    <x v="0"/>
    <s v="JNE3870"/>
    <s v="JNE3870-DR-M"/>
    <s v="403-3280875-7644346"/>
    <x v="0"/>
    <x v="0"/>
    <n v="1"/>
    <n v="677"/>
    <n v="560078"/>
  </r>
  <r>
    <x v="28"/>
    <x v="0"/>
    <s v="JNE3798"/>
    <s v="JNE3798-KR-XL"/>
    <s v="403-3002876-9142761"/>
    <x v="0"/>
    <x v="5"/>
    <n v="1"/>
    <n v="735"/>
    <n v="700127"/>
  </r>
  <r>
    <x v="33"/>
    <x v="0"/>
    <s v="J0341"/>
    <s v="J0341-DR-M"/>
    <s v="404-5201352-2389905"/>
    <x v="0"/>
    <x v="0"/>
    <n v="1"/>
    <n v="743"/>
    <n v="577004"/>
  </r>
  <r>
    <x v="33"/>
    <x v="0"/>
    <s v="J0339"/>
    <s v="J0339-DR-XXL"/>
    <s v="171-9446317-4592366"/>
    <x v="0"/>
    <x v="2"/>
    <n v="1"/>
    <n v="743"/>
    <n v="560020"/>
  </r>
  <r>
    <x v="33"/>
    <x v="0"/>
    <s v="J0295"/>
    <s v="J0295-DR-XXL"/>
    <s v="405-0738869-1888303"/>
    <x v="0"/>
    <x v="2"/>
    <n v="1"/>
    <n v="859"/>
    <n v="600028"/>
  </r>
  <r>
    <x v="33"/>
    <x v="0"/>
    <s v="J0401"/>
    <s v="J0401-DR-L"/>
    <s v="405-7797652-6349113"/>
    <x v="0"/>
    <x v="4"/>
    <n v="1"/>
    <n v="832"/>
    <n v="700008"/>
  </r>
  <r>
    <x v="33"/>
    <x v="0"/>
    <s v="J0341"/>
    <s v="J0341-DR-M"/>
    <s v="403-1913747-4809928"/>
    <x v="0"/>
    <x v="0"/>
    <n v="1"/>
    <n v="743"/>
    <n v="500060"/>
  </r>
  <r>
    <x v="33"/>
    <x v="0"/>
    <s v="J0341"/>
    <s v="J0341-DR-M"/>
    <s v="404-3414470-8867529"/>
    <x v="0"/>
    <x v="0"/>
    <n v="1"/>
    <n v="743"/>
    <n v="380050"/>
  </r>
  <r>
    <x v="33"/>
    <x v="0"/>
    <s v="JNE3798"/>
    <s v="JNE3798-KR-M"/>
    <s v="405-4489745-1103569"/>
    <x v="0"/>
    <x v="0"/>
    <n v="1"/>
    <n v="724"/>
    <n v="577519"/>
  </r>
  <r>
    <x v="33"/>
    <x v="1"/>
    <s v="JNE3798"/>
    <s v="JNE3798-KR-M"/>
    <s v="405-8939267-9746717"/>
    <x v="0"/>
    <x v="0"/>
    <n v="1"/>
    <n v="724"/>
    <n v="700027"/>
  </r>
  <r>
    <x v="33"/>
    <x v="0"/>
    <s v="JNE3798"/>
    <s v="JNE3798-KR-XXL"/>
    <s v="406-8620062-1589128"/>
    <x v="0"/>
    <x v="2"/>
    <n v="1"/>
    <n v="724"/>
    <n v="560064"/>
  </r>
  <r>
    <x v="33"/>
    <x v="0"/>
    <s v="JNE3798"/>
    <s v="JNE3798-KR-XXXL"/>
    <s v="407-2037175-5516323"/>
    <x v="0"/>
    <x v="1"/>
    <n v="1"/>
    <n v="771"/>
    <n v="413001"/>
  </r>
  <r>
    <x v="33"/>
    <x v="0"/>
    <s v="JNE3800"/>
    <s v="JNE3800-KR-A-XXXL"/>
    <s v="402-202203636-8714756"/>
    <x v="0"/>
    <x v="1"/>
    <n v="1"/>
    <n v="771"/>
    <n v="560079"/>
  </r>
  <r>
    <x v="19"/>
    <x v="1"/>
    <s v="JNE3798"/>
    <s v="JNE3798-KR-XL"/>
    <s v="407-8375002-6216314"/>
    <x v="0"/>
    <x v="5"/>
    <n v="1"/>
    <n v="735"/>
    <n v="700135"/>
  </r>
  <r>
    <x v="33"/>
    <x v="0"/>
    <s v="J0341"/>
    <s v="J0341-DR-M"/>
    <s v="407-4017759-2839533"/>
    <x v="0"/>
    <x v="0"/>
    <n v="1"/>
    <n v="743"/>
    <n v="733143"/>
  </r>
  <r>
    <x v="33"/>
    <x v="0"/>
    <s v="JNE3798"/>
    <s v="JNE3798-KR-M"/>
    <s v="404-6081960-1633905"/>
    <x v="0"/>
    <x v="0"/>
    <n v="1"/>
    <n v="724"/>
    <n v="411015"/>
  </r>
  <r>
    <x v="19"/>
    <x v="0"/>
    <s v="JNE3800"/>
    <s v="JNE3800-KR-XL"/>
    <s v="406-9650412-1819525"/>
    <x v="0"/>
    <x v="5"/>
    <n v="1"/>
    <n v="735"/>
    <n v="781022"/>
  </r>
  <r>
    <x v="33"/>
    <x v="0"/>
    <s v="J0341"/>
    <s v="J0341-DR-M"/>
    <s v="405-2926876-9808318"/>
    <x v="0"/>
    <x v="0"/>
    <n v="1"/>
    <n v="743"/>
    <n v="560099"/>
  </r>
  <r>
    <x v="2"/>
    <x v="0"/>
    <s v="JNE3798"/>
    <s v="JNE3798-KR-XL"/>
    <s v="171-0774475-202264346"/>
    <x v="0"/>
    <x v="5"/>
    <n v="1"/>
    <n v="735"/>
    <n v="361001"/>
  </r>
  <r>
    <x v="2"/>
    <x v="0"/>
    <s v="JNE3798"/>
    <s v="JNE3798-KR-XL"/>
    <s v="403-6922099-5375521"/>
    <x v="0"/>
    <x v="5"/>
    <n v="1"/>
    <n v="735"/>
    <n v="440033"/>
  </r>
  <r>
    <x v="33"/>
    <x v="0"/>
    <s v="J0401"/>
    <s v="J0401-DR-XS"/>
    <s v="402-7572338-0769149"/>
    <x v="0"/>
    <x v="6"/>
    <n v="1"/>
    <n v="885"/>
    <n v="400055"/>
  </r>
  <r>
    <x v="33"/>
    <x v="0"/>
    <s v="J0332"/>
    <s v="J0332-DR-XXXL"/>
    <s v="404-5884733-3854714"/>
    <x v="0"/>
    <x v="1"/>
    <n v="1"/>
    <n v="699"/>
    <n v="562157"/>
  </r>
  <r>
    <x v="33"/>
    <x v="0"/>
    <s v="J0341"/>
    <s v="J0341-DR-M"/>
    <s v="171-1164053-2984344"/>
    <x v="0"/>
    <x v="0"/>
    <n v="1"/>
    <n v="743"/>
    <n v="577598"/>
  </r>
  <r>
    <x v="33"/>
    <x v="0"/>
    <s v="J0295"/>
    <s v="J0295-DR-XXXL"/>
    <s v="404-7672072-5954713"/>
    <x v="0"/>
    <x v="1"/>
    <n v="1"/>
    <n v="859"/>
    <n v="400063"/>
  </r>
  <r>
    <x v="33"/>
    <x v="0"/>
    <s v="J0306"/>
    <s v="J0306-DR-XXXL"/>
    <s v="404-7672072-5954713"/>
    <x v="0"/>
    <x v="1"/>
    <n v="1"/>
    <n v="690"/>
    <n v="400063"/>
  </r>
  <r>
    <x v="33"/>
    <x v="0"/>
    <s v="J0339"/>
    <s v="J0339-DR-XXL"/>
    <s v="407-6963137-4679561"/>
    <x v="0"/>
    <x v="2"/>
    <n v="1"/>
    <n v="743"/>
    <n v="411037"/>
  </r>
  <r>
    <x v="33"/>
    <x v="0"/>
    <s v="J0212"/>
    <s v="J0212-DR-XXXL"/>
    <s v="405-8947940-2845113"/>
    <x v="2"/>
    <x v="1"/>
    <n v="1"/>
    <n v="791"/>
    <n v="400701"/>
  </r>
  <r>
    <x v="33"/>
    <x v="0"/>
    <s v="J0210"/>
    <s v="J0210-DR-XXXL"/>
    <s v="405-8947940-2845113"/>
    <x v="2"/>
    <x v="1"/>
    <n v="1"/>
    <n v="783"/>
    <n v="400701"/>
  </r>
  <r>
    <x v="33"/>
    <x v="0"/>
    <s v="J0341"/>
    <s v="J0341-DR-M"/>
    <s v="402-8219660-0033924"/>
    <x v="0"/>
    <x v="0"/>
    <n v="1"/>
    <n v="743"/>
    <n v="416007"/>
  </r>
  <r>
    <x v="33"/>
    <x v="0"/>
    <s v="J0295"/>
    <s v="J0295-DR-XXL"/>
    <s v="171-4142404-0182710"/>
    <x v="0"/>
    <x v="2"/>
    <n v="1"/>
    <n v="859"/>
    <n v="400605"/>
  </r>
  <r>
    <x v="33"/>
    <x v="0"/>
    <s v="JNE3800"/>
    <s v="JNE3800-KR-XXL"/>
    <s v="403-3324326-6622748"/>
    <x v="0"/>
    <x v="2"/>
    <n v="1"/>
    <n v="724"/>
    <n v="122001"/>
  </r>
  <r>
    <x v="33"/>
    <x v="0"/>
    <s v="J0339"/>
    <s v="J0339-DR-XXL"/>
    <s v="404-6266581-1537925"/>
    <x v="0"/>
    <x v="2"/>
    <n v="1"/>
    <n v="743"/>
    <n v="400703"/>
  </r>
  <r>
    <x v="33"/>
    <x v="0"/>
    <s v="J0339"/>
    <s v="J0339-DR-XXL"/>
    <s v="404-5698293-4437969"/>
    <x v="0"/>
    <x v="2"/>
    <n v="1"/>
    <n v="743"/>
    <n v="571211"/>
  </r>
  <r>
    <x v="3"/>
    <x v="0"/>
    <s v="JNE3800"/>
    <s v="JNE3800-KR-XL"/>
    <s v="405-8260862-4615515"/>
    <x v="0"/>
    <x v="5"/>
    <n v="1"/>
    <n v="735"/>
    <n v="500089"/>
  </r>
  <r>
    <x v="27"/>
    <x v="0"/>
    <s v="JNE3800"/>
    <s v="JNE3800-KR-L"/>
    <s v="405-5913565-3410751"/>
    <x v="0"/>
    <x v="4"/>
    <n v="1"/>
    <n v="724"/>
    <n v="457001"/>
  </r>
  <r>
    <x v="27"/>
    <x v="0"/>
    <s v="JNE3798"/>
    <s v="JNE3798-KR-L"/>
    <s v="405-5913565-3410751"/>
    <x v="0"/>
    <x v="4"/>
    <n v="1"/>
    <n v="724"/>
    <n v="457001"/>
  </r>
  <r>
    <x v="27"/>
    <x v="0"/>
    <s v="JNE3881"/>
    <s v="JNE3881-DR-XXXL"/>
    <s v="171-0171858-1117152"/>
    <x v="0"/>
    <x v="1"/>
    <n v="1"/>
    <n v="825"/>
    <n v="400081"/>
  </r>
  <r>
    <x v="27"/>
    <x v="0"/>
    <s v="JNE3710"/>
    <s v="JNE3710-DR-M"/>
    <s v="408-7687426-8849922"/>
    <x v="0"/>
    <x v="0"/>
    <n v="1"/>
    <n v="690"/>
    <n v="600126"/>
  </r>
  <r>
    <x v="27"/>
    <x v="0"/>
    <s v="J0401"/>
    <s v="J0401-DR-L"/>
    <s v="403-7279810-9041903"/>
    <x v="0"/>
    <x v="4"/>
    <n v="1"/>
    <n v="832"/>
    <n v="400062"/>
  </r>
  <r>
    <x v="27"/>
    <x v="0"/>
    <s v="J0335"/>
    <s v="J0335-DR-XXXL"/>
    <s v="408-3633226-8277908"/>
    <x v="0"/>
    <x v="1"/>
    <n v="1"/>
    <n v="859"/>
    <n v="110017"/>
  </r>
  <r>
    <x v="27"/>
    <x v="0"/>
    <s v="J0335"/>
    <s v="J0335-DR-XXL"/>
    <s v="408-4481908-3581111"/>
    <x v="0"/>
    <x v="2"/>
    <n v="1"/>
    <n v="859"/>
    <n v="110017"/>
  </r>
  <r>
    <x v="27"/>
    <x v="0"/>
    <s v="J0341"/>
    <s v="J0341-DR-M"/>
    <s v="403-5898827-8458720"/>
    <x v="0"/>
    <x v="0"/>
    <n v="1"/>
    <n v="791"/>
    <n v="560043"/>
  </r>
  <r>
    <x v="27"/>
    <x v="0"/>
    <s v="JNE3881"/>
    <s v="JNE3881-DR-XXXL"/>
    <s v="402-0966586-4141902"/>
    <x v="0"/>
    <x v="1"/>
    <n v="1"/>
    <n v="825"/>
    <n v="411001"/>
  </r>
  <r>
    <x v="27"/>
    <x v="0"/>
    <s v="J0332"/>
    <s v="J0332-DR-XXL"/>
    <s v="171-2610310-6489930"/>
    <x v="0"/>
    <x v="2"/>
    <n v="1"/>
    <n v="699"/>
    <n v="201301"/>
  </r>
  <r>
    <x v="3"/>
    <x v="0"/>
    <s v="JNE3798"/>
    <s v="JNE3798-KR-XL"/>
    <s v="405-5120336-6038756"/>
    <x v="0"/>
    <x v="5"/>
    <n v="1"/>
    <n v="735"/>
    <n v="421302"/>
  </r>
  <r>
    <x v="27"/>
    <x v="0"/>
    <s v="JNE3710"/>
    <s v="JNE3710-DR-M"/>
    <s v="408-4575032-6182767"/>
    <x v="0"/>
    <x v="0"/>
    <n v="1"/>
    <n v="690"/>
    <n v="500046"/>
  </r>
  <r>
    <x v="27"/>
    <x v="0"/>
    <s v="JNE3905"/>
    <s v="JNE3905-DR-M"/>
    <s v="402-7612915-9163508"/>
    <x v="0"/>
    <x v="0"/>
    <n v="1"/>
    <n v="869"/>
    <n v="560100"/>
  </r>
  <r>
    <x v="3"/>
    <x v="0"/>
    <s v="JNE3798"/>
    <s v="JNE3798-KR-XL"/>
    <s v="407-4820606-6961140"/>
    <x v="0"/>
    <x v="5"/>
    <n v="1"/>
    <n v="735"/>
    <n v="208001"/>
  </r>
  <r>
    <x v="27"/>
    <x v="0"/>
    <s v="J0341"/>
    <s v="J0341-DR-M"/>
    <s v="404-2981256-2083530"/>
    <x v="0"/>
    <x v="0"/>
    <n v="1"/>
    <n v="791"/>
    <n v="524341"/>
  </r>
  <r>
    <x v="27"/>
    <x v="0"/>
    <s v="J0335"/>
    <s v="J0335-DR-XXXL"/>
    <s v="402-7929899-2453964"/>
    <x v="0"/>
    <x v="1"/>
    <n v="1"/>
    <n v="859"/>
    <n v="700019"/>
  </r>
  <r>
    <x v="27"/>
    <x v="0"/>
    <s v="JNE3798"/>
    <s v="JNE3798-KR-L"/>
    <s v="405-6061275-3253159"/>
    <x v="0"/>
    <x v="4"/>
    <n v="1"/>
    <n v="771"/>
    <n v="628002"/>
  </r>
  <r>
    <x v="27"/>
    <x v="0"/>
    <s v="JNE3800"/>
    <s v="JNE3800-KR-XXL"/>
    <s v="402-7282311-7396350"/>
    <x v="0"/>
    <x v="2"/>
    <n v="1"/>
    <n v="771"/>
    <n v="580023"/>
  </r>
  <r>
    <x v="27"/>
    <x v="0"/>
    <s v="JNE3881"/>
    <s v="JNE3881-DR-M"/>
    <s v="408-4249824-7357115"/>
    <x v="0"/>
    <x v="0"/>
    <n v="1"/>
    <n v="825"/>
    <n v="403401"/>
  </r>
  <r>
    <x v="27"/>
    <x v="0"/>
    <s v="JNE3881"/>
    <s v="JNE3881-DR-L"/>
    <s v="408-4249824-7357115"/>
    <x v="0"/>
    <x v="4"/>
    <n v="1"/>
    <n v="825"/>
    <n v="403401"/>
  </r>
  <r>
    <x v="27"/>
    <x v="0"/>
    <s v="J0341"/>
    <s v="J0341-DR-M"/>
    <s v="407-1742000-8805130"/>
    <x v="0"/>
    <x v="0"/>
    <n v="1"/>
    <n v="791"/>
    <n v="607002"/>
  </r>
  <r>
    <x v="27"/>
    <x v="0"/>
    <s v="J0217"/>
    <s v="J0217-BL-S"/>
    <s v="403-0963753-3857121"/>
    <x v="1"/>
    <x v="3"/>
    <n v="1"/>
    <n v="665"/>
    <n v="302026"/>
  </r>
  <r>
    <x v="3"/>
    <x v="0"/>
    <s v="JNE3798"/>
    <s v="JNE3798-KR-XL"/>
    <s v="171-6977235-8766761"/>
    <x v="0"/>
    <x v="5"/>
    <n v="1"/>
    <n v="735"/>
    <n v="560098"/>
  </r>
  <r>
    <x v="27"/>
    <x v="0"/>
    <s v="JNE3800"/>
    <s v="JNE3800-KR-XXL"/>
    <s v="171-9793550-5997957"/>
    <x v="0"/>
    <x v="2"/>
    <n v="1"/>
    <n v="771"/>
    <n v="711227"/>
  </r>
  <r>
    <x v="27"/>
    <x v="0"/>
    <s v="JNE3798"/>
    <s v="JNE3798-KR-L"/>
    <s v="408-0103032-6028344"/>
    <x v="0"/>
    <x v="4"/>
    <n v="1"/>
    <n v="771"/>
    <n v="534004"/>
  </r>
  <r>
    <x v="3"/>
    <x v="1"/>
    <s v="JNE3798"/>
    <s v="JNE3798-KR-XL"/>
    <s v="408-2453639-8562749"/>
    <x v="0"/>
    <x v="5"/>
    <n v="1"/>
    <n v="735"/>
    <n v="410504"/>
  </r>
  <r>
    <x v="27"/>
    <x v="0"/>
    <s v="JNE3625"/>
    <s v="JNE3625-DR-L"/>
    <s v="402-7502781-4982716"/>
    <x v="0"/>
    <x v="4"/>
    <n v="1"/>
    <n v="453"/>
    <n v="560015"/>
  </r>
  <r>
    <x v="27"/>
    <x v="0"/>
    <s v="J0339"/>
    <s v="J0339-DR-XXL"/>
    <s v="406-0134560-7514747"/>
    <x v="0"/>
    <x v="2"/>
    <n v="1"/>
    <n v="791"/>
    <n v="122004"/>
  </r>
  <r>
    <x v="27"/>
    <x v="0"/>
    <s v="JNE3710"/>
    <s v="JNE3710-DR-XXXL"/>
    <s v="403-4208413-7433157"/>
    <x v="0"/>
    <x v="1"/>
    <n v="1"/>
    <n v="690"/>
    <n v="141013"/>
  </r>
  <r>
    <x v="3"/>
    <x v="1"/>
    <s v="JNE3800"/>
    <s v="JNE3800-KR-XL"/>
    <s v="404-0273252-7325954"/>
    <x v="0"/>
    <x v="5"/>
    <n v="1"/>
    <n v="735"/>
    <n v="500020"/>
  </r>
  <r>
    <x v="27"/>
    <x v="0"/>
    <s v="J0152"/>
    <s v="J0152-DR-XXL"/>
    <s v="406-2595355-3937958"/>
    <x v="0"/>
    <x v="2"/>
    <n v="1"/>
    <n v="885"/>
    <n v="533401"/>
  </r>
  <r>
    <x v="27"/>
    <x v="0"/>
    <s v="J0401"/>
    <s v="J0401-DR-L"/>
    <s v="406-1226580-5541119"/>
    <x v="0"/>
    <x v="4"/>
    <n v="1"/>
    <n v="885"/>
    <n v="390009"/>
  </r>
  <r>
    <x v="27"/>
    <x v="0"/>
    <s v="JNE3706"/>
    <s v="JNE3706-DR-XS"/>
    <s v="404-7944133-5992302"/>
    <x v="0"/>
    <x v="6"/>
    <n v="1"/>
    <n v="413"/>
    <n v="742148"/>
  </r>
  <r>
    <x v="27"/>
    <x v="0"/>
    <s v="J0341"/>
    <s v="J0341-DR-M"/>
    <s v="405-1008719-0996337"/>
    <x v="0"/>
    <x v="0"/>
    <n v="1"/>
    <n v="791"/>
    <n v="400051"/>
  </r>
  <r>
    <x v="27"/>
    <x v="0"/>
    <s v="JNE3798"/>
    <s v="JNE3798-KR-L"/>
    <s v="402-4309329-2537912"/>
    <x v="0"/>
    <x v="4"/>
    <n v="1"/>
    <n v="771"/>
    <n v="743422"/>
  </r>
  <r>
    <x v="4"/>
    <x v="1"/>
    <s v="JNE3798"/>
    <s v="JNE3798-KR-XL"/>
    <s v="406-202202196-6325102"/>
    <x v="0"/>
    <x v="5"/>
    <n v="1"/>
    <n v="735"/>
    <n v="500019"/>
  </r>
  <r>
    <x v="1"/>
    <x v="0"/>
    <s v="JNE3869"/>
    <s v="JNE3869-DR-M"/>
    <s v="404-9334337-4545125"/>
    <x v="0"/>
    <x v="0"/>
    <n v="1"/>
    <n v="948"/>
    <n v="680652"/>
  </r>
  <r>
    <x v="1"/>
    <x v="0"/>
    <s v="JNE3709"/>
    <s v="JNE3709-DR-S"/>
    <s v="171-3477628-5729928"/>
    <x v="0"/>
    <x v="3"/>
    <n v="1"/>
    <n v="792"/>
    <n v="400605"/>
  </r>
  <r>
    <x v="1"/>
    <x v="0"/>
    <s v="JNE3800"/>
    <s v="JNE3800-KR-A-XXXL"/>
    <s v="403-4682204-3156367"/>
    <x v="0"/>
    <x v="1"/>
    <n v="1"/>
    <n v="725"/>
    <n v="560025"/>
  </r>
  <r>
    <x v="4"/>
    <x v="0"/>
    <s v="JNE3798"/>
    <s v="JNE3798-KR-XL"/>
    <s v="406-9423965-2430722"/>
    <x v="0"/>
    <x v="5"/>
    <n v="1"/>
    <n v="735"/>
    <n v="400095"/>
  </r>
  <r>
    <x v="1"/>
    <x v="0"/>
    <s v="JNE3800"/>
    <s v="JNE3800-KR-XXL"/>
    <s v="402-9934979-8018709"/>
    <x v="0"/>
    <x v="2"/>
    <n v="1"/>
    <n v="735"/>
    <n v="600052"/>
  </r>
  <r>
    <x v="1"/>
    <x v="0"/>
    <s v="J0341"/>
    <s v="J0341-DR-L"/>
    <s v="407-6582229-6312334"/>
    <x v="0"/>
    <x v="4"/>
    <n v="1"/>
    <n v="1168"/>
    <n v="612002"/>
  </r>
  <r>
    <x v="1"/>
    <x v="0"/>
    <s v="J0005"/>
    <s v="J0005-DR-M"/>
    <s v="404-3601801-8433932"/>
    <x v="0"/>
    <x v="0"/>
    <n v="1"/>
    <n v="899"/>
    <n v="273202"/>
  </r>
  <r>
    <x v="1"/>
    <x v="0"/>
    <s v="JNE3905"/>
    <s v="JNE3905-DR-XXXL"/>
    <s v="171-1114528-7785103"/>
    <x v="0"/>
    <x v="1"/>
    <n v="1"/>
    <n v="625"/>
    <n v="400058"/>
  </r>
  <r>
    <x v="1"/>
    <x v="0"/>
    <s v="JNE3798"/>
    <s v="JNE3798-KR-S"/>
    <s v="403-1332699-6029966"/>
    <x v="0"/>
    <x v="3"/>
    <n v="1"/>
    <n v="771"/>
    <n v="600097"/>
  </r>
  <r>
    <x v="1"/>
    <x v="0"/>
    <s v="JNE3800"/>
    <s v="JNE3800-KR-A-L"/>
    <s v="402-1901818-1951550"/>
    <x v="0"/>
    <x v="4"/>
    <n v="1"/>
    <n v="735"/>
    <n v="411021"/>
  </r>
  <r>
    <x v="1"/>
    <x v="0"/>
    <s v="JNE3710"/>
    <s v="JNE3710-DR-L"/>
    <s v="402-3545611-8393945"/>
    <x v="0"/>
    <x v="4"/>
    <n v="1"/>
    <n v="690"/>
    <n v="600099"/>
  </r>
  <r>
    <x v="1"/>
    <x v="0"/>
    <s v="JNE3798"/>
    <s v="JNE3798-KR-XXXL"/>
    <s v="403-8189894-2991527"/>
    <x v="0"/>
    <x v="1"/>
    <n v="1"/>
    <n v="725"/>
    <n v="360004"/>
  </r>
  <r>
    <x v="4"/>
    <x v="0"/>
    <s v="JNE3798"/>
    <s v="JNE3798-KR-XL"/>
    <s v="408-3771800-4035561"/>
    <x v="0"/>
    <x v="5"/>
    <n v="1"/>
    <n v="735"/>
    <n v="600100"/>
  </r>
  <r>
    <x v="1"/>
    <x v="0"/>
    <s v="BL104"/>
    <s v="BL104-M"/>
    <s v="406-6747505-1381166"/>
    <x v="1"/>
    <x v="0"/>
    <n v="1"/>
    <n v="493"/>
    <n v="700047"/>
  </r>
  <r>
    <x v="1"/>
    <x v="0"/>
    <s v="JNE3905"/>
    <s v="JNE3905-DR-L"/>
    <s v="405-2414470-5994749"/>
    <x v="0"/>
    <x v="4"/>
    <n v="1"/>
    <n v="625"/>
    <n v="400052"/>
  </r>
  <r>
    <x v="1"/>
    <x v="0"/>
    <s v="JNE3798"/>
    <s v="JNE3798-KR-M"/>
    <s v="403-0254325-5207528"/>
    <x v="0"/>
    <x v="0"/>
    <n v="1"/>
    <n v="735"/>
    <n v="560043"/>
  </r>
  <r>
    <x v="1"/>
    <x v="0"/>
    <s v="JNE3798"/>
    <s v="JNE3798-KR-L"/>
    <s v="404-8063948-202231569"/>
    <x v="0"/>
    <x v="4"/>
    <n v="1"/>
    <n v="735"/>
    <n v="800011"/>
  </r>
  <r>
    <x v="34"/>
    <x v="0"/>
    <s v="JNE3800"/>
    <s v="JNE3800-KR-XL"/>
    <s v="406-8840038-3145140"/>
    <x v="0"/>
    <x v="5"/>
    <n v="1"/>
    <n v="735"/>
    <n v="226016"/>
  </r>
  <r>
    <x v="1"/>
    <x v="0"/>
    <s v="JNE3905"/>
    <s v="JNE3905-DR-XXXL"/>
    <s v="403-2009851-4817933"/>
    <x v="0"/>
    <x v="1"/>
    <n v="1"/>
    <n v="625"/>
    <n v="110078"/>
  </r>
  <r>
    <x v="1"/>
    <x v="0"/>
    <s v="JNE3798"/>
    <s v="JNE3798-KR-L"/>
    <s v="407-8215845-4720330"/>
    <x v="0"/>
    <x v="4"/>
    <n v="1"/>
    <n v="735"/>
    <n v="600091"/>
  </r>
  <r>
    <x v="34"/>
    <x v="0"/>
    <s v="JNE3800"/>
    <s v="JNE3800-KR-XL"/>
    <s v="402-9453615-4129124"/>
    <x v="0"/>
    <x v="5"/>
    <n v="1"/>
    <n v="735"/>
    <n v="560076"/>
  </r>
  <r>
    <x v="1"/>
    <x v="0"/>
    <s v="JNE3798"/>
    <s v="JNE3798-KR-L"/>
    <s v="171-0630525-0842725"/>
    <x v="0"/>
    <x v="4"/>
    <n v="1"/>
    <n v="735"/>
    <n v="400708"/>
  </r>
  <r>
    <x v="14"/>
    <x v="0"/>
    <s v="JNE3800"/>
    <s v="JNE3800-KR-XL"/>
    <s v="402-0346097-3559573"/>
    <x v="0"/>
    <x v="5"/>
    <n v="1"/>
    <n v="735"/>
    <n v="641035"/>
  </r>
  <r>
    <x v="16"/>
    <x v="0"/>
    <s v="JNE3800"/>
    <s v="JNE3800-KR-XL"/>
    <s v="406-0721876-7542705"/>
    <x v="0"/>
    <x v="5"/>
    <n v="1"/>
    <n v="735"/>
    <n v="560070"/>
  </r>
  <r>
    <x v="1"/>
    <x v="1"/>
    <s v="JNE3798"/>
    <s v="JNE3798-KR-XXXL"/>
    <s v="171-6639029-0595535"/>
    <x v="0"/>
    <x v="1"/>
    <n v="1"/>
    <n v="725"/>
    <n v="756001"/>
  </r>
  <r>
    <x v="1"/>
    <x v="1"/>
    <s v="J0333"/>
    <s v="J0333-DR-XXXL"/>
    <s v="402-9661542-3097968"/>
    <x v="0"/>
    <x v="1"/>
    <n v="1"/>
    <n v="885"/>
    <n v="500075"/>
  </r>
  <r>
    <x v="1"/>
    <x v="0"/>
    <s v="JNE3798"/>
    <s v="JNE3798-KR-L"/>
    <s v="406-2838893-7195567"/>
    <x v="0"/>
    <x v="4"/>
    <n v="1"/>
    <n v="735"/>
    <n v="411033"/>
  </r>
  <r>
    <x v="16"/>
    <x v="0"/>
    <s v="JNE3800"/>
    <s v="JNE3800-KR-XL"/>
    <s v="402-4342424-3819513"/>
    <x v="0"/>
    <x v="5"/>
    <n v="1"/>
    <n v="735"/>
    <n v="226021"/>
  </r>
  <r>
    <x v="1"/>
    <x v="0"/>
    <s v="JNE3905"/>
    <s v="JNE3905-DR-XXL"/>
    <s v="404-3445216-2609959"/>
    <x v="0"/>
    <x v="2"/>
    <n v="1"/>
    <n v="625"/>
    <n v="400068"/>
  </r>
  <r>
    <x v="1"/>
    <x v="0"/>
    <s v="JNE3905"/>
    <s v="JNE3905-DR-XXL"/>
    <s v="404-0103538-0087535"/>
    <x v="0"/>
    <x v="2"/>
    <n v="1"/>
    <n v="625"/>
    <n v="360007"/>
  </r>
  <r>
    <x v="16"/>
    <x v="0"/>
    <s v="JNE3800"/>
    <s v="JNE3800-KR-XL"/>
    <s v="403-5286655-3171568"/>
    <x v="0"/>
    <x v="5"/>
    <n v="1"/>
    <n v="735"/>
    <n v="481661"/>
  </r>
  <r>
    <x v="16"/>
    <x v="1"/>
    <s v="JNE3800"/>
    <s v="JNE3800-KR-XL"/>
    <s v="405-5340355-4722715"/>
    <x v="0"/>
    <x v="5"/>
    <n v="1"/>
    <n v="735"/>
    <n v="600054"/>
  </r>
  <r>
    <x v="30"/>
    <x v="0"/>
    <s v="JNE3800"/>
    <s v="JNE3800-KR-XL"/>
    <s v="171-9738633-1753110"/>
    <x v="0"/>
    <x v="5"/>
    <n v="1"/>
    <n v="735"/>
    <n v="403501"/>
  </r>
  <r>
    <x v="28"/>
    <x v="0"/>
    <s v="JNE3798"/>
    <s v="JNE3798-KR-M"/>
    <s v="407-7649178-4413900"/>
    <x v="0"/>
    <x v="0"/>
    <n v="1"/>
    <n v="735"/>
    <n v="502319"/>
  </r>
  <r>
    <x v="28"/>
    <x v="0"/>
    <s v="JNE3800"/>
    <s v="JNE3800-KR-A-M"/>
    <s v="407-7649178-4413900"/>
    <x v="0"/>
    <x v="0"/>
    <n v="1"/>
    <n v="725"/>
    <n v="502319"/>
  </r>
  <r>
    <x v="28"/>
    <x v="1"/>
    <s v="JNE3709"/>
    <s v="JNE3709-DR-S"/>
    <s v="404-0974753-3554753"/>
    <x v="0"/>
    <x v="3"/>
    <n v="1"/>
    <n v="792"/>
    <n v="626106"/>
  </r>
  <r>
    <x v="28"/>
    <x v="0"/>
    <s v="JNE3798"/>
    <s v="JNE3798-KR-XXXL"/>
    <s v="406-1364249-5041908"/>
    <x v="0"/>
    <x v="1"/>
    <n v="1"/>
    <n v="725"/>
    <n v="711104"/>
  </r>
  <r>
    <x v="28"/>
    <x v="1"/>
    <s v="JNE3709"/>
    <s v="JNE3709-DR-XXL"/>
    <s v="405-7968418-5761924"/>
    <x v="0"/>
    <x v="2"/>
    <n v="1"/>
    <n v="792"/>
    <n v="690531"/>
  </r>
  <r>
    <x v="28"/>
    <x v="0"/>
    <s v="JNE3800"/>
    <s v="JNE3800-KR-A-XXL"/>
    <s v="403-4295639-0207504"/>
    <x v="0"/>
    <x v="2"/>
    <n v="1"/>
    <n v="771"/>
    <n v="560022"/>
  </r>
  <r>
    <x v="28"/>
    <x v="0"/>
    <s v="JNE3905"/>
    <s v="JNE3905-DR-L"/>
    <s v="408-5241776-0977924"/>
    <x v="0"/>
    <x v="4"/>
    <n v="1"/>
    <n v="625"/>
    <n v="400078"/>
  </r>
  <r>
    <x v="28"/>
    <x v="0"/>
    <s v="J0157"/>
    <s v="J0157-DR-S"/>
    <s v="404-9834862-8636343"/>
    <x v="0"/>
    <x v="3"/>
    <n v="1"/>
    <n v="908"/>
    <n v="800024"/>
  </r>
  <r>
    <x v="28"/>
    <x v="0"/>
    <s v="JNE3709"/>
    <s v="JNE3709-DR-S"/>
    <s v="171-1452392-2824304"/>
    <x v="0"/>
    <x v="3"/>
    <n v="1"/>
    <n v="792"/>
    <n v="689626"/>
  </r>
  <r>
    <x v="30"/>
    <x v="0"/>
    <s v="JNE3798"/>
    <s v="JNE3798-KR-XL"/>
    <s v="407-7443919-5644306"/>
    <x v="0"/>
    <x v="5"/>
    <n v="1"/>
    <n v="735"/>
    <n v="570008"/>
  </r>
  <r>
    <x v="28"/>
    <x v="0"/>
    <s v="JNE3798"/>
    <s v="JNE3798-KR-M"/>
    <s v="171-9312008-2123563"/>
    <x v="0"/>
    <x v="0"/>
    <n v="1"/>
    <n v="735"/>
    <n v="560083"/>
  </r>
  <r>
    <x v="28"/>
    <x v="0"/>
    <s v="JNE3798"/>
    <s v="JNE3798-KR-S"/>
    <s v="403-8742269-1693947"/>
    <x v="0"/>
    <x v="3"/>
    <n v="1"/>
    <n v="771"/>
    <n v="683106"/>
  </r>
  <r>
    <x v="28"/>
    <x v="0"/>
    <s v="J0341"/>
    <s v="J0341-DR-XXL"/>
    <s v="408-1247386-2157109"/>
    <x v="0"/>
    <x v="2"/>
    <n v="1"/>
    <n v="1168"/>
    <n v="500033"/>
  </r>
  <r>
    <x v="28"/>
    <x v="1"/>
    <s v="JNE3798"/>
    <s v="JNE3798-KR-M"/>
    <s v="404-3317335-6395525"/>
    <x v="0"/>
    <x v="0"/>
    <n v="1"/>
    <n v="735"/>
    <n v="560097"/>
  </r>
  <r>
    <x v="28"/>
    <x v="0"/>
    <s v="JNE3905"/>
    <s v="JNE3905-DR-XXXL"/>
    <s v="405-6376780-1702759"/>
    <x v="0"/>
    <x v="1"/>
    <n v="1"/>
    <n v="625"/>
    <n v="110078"/>
  </r>
  <r>
    <x v="28"/>
    <x v="0"/>
    <s v="JNE3798"/>
    <s v="JNE3798-KR-M"/>
    <s v="402-4542921-8005114"/>
    <x v="0"/>
    <x v="0"/>
    <n v="1"/>
    <n v="735"/>
    <n v="685584"/>
  </r>
  <r>
    <x v="28"/>
    <x v="0"/>
    <s v="JNE3798"/>
    <s v="JNE3798-KR-M"/>
    <s v="404-2376006-4677950"/>
    <x v="0"/>
    <x v="0"/>
    <n v="1"/>
    <n v="735"/>
    <n v="403601"/>
  </r>
  <r>
    <x v="28"/>
    <x v="0"/>
    <s v="J0005"/>
    <s v="J0005-DR-M"/>
    <s v="404-6559787-8905107"/>
    <x v="0"/>
    <x v="0"/>
    <n v="1"/>
    <n v="899"/>
    <n v="201005"/>
  </r>
  <r>
    <x v="28"/>
    <x v="0"/>
    <s v="JNE3791"/>
    <s v="JNE3791-DR-XXL"/>
    <s v="404-3891368-7556317"/>
    <x v="2"/>
    <x v="2"/>
    <n v="1"/>
    <n v="399"/>
    <n v="400705"/>
  </r>
  <r>
    <x v="9"/>
    <x v="0"/>
    <s v="JNE3798"/>
    <s v="JNE3798-KR-XL"/>
    <s v="171-7173124-7979515"/>
    <x v="0"/>
    <x v="5"/>
    <n v="1"/>
    <n v="735"/>
    <n v="411057"/>
  </r>
  <r>
    <x v="28"/>
    <x v="0"/>
    <s v="J0341"/>
    <s v="J0341-DR-M"/>
    <s v="405-4311714-8296338"/>
    <x v="0"/>
    <x v="0"/>
    <n v="1"/>
    <n v="1168"/>
    <n v="302012"/>
  </r>
  <r>
    <x v="28"/>
    <x v="1"/>
    <s v="JNE3798"/>
    <s v="JNE3798-KR-L"/>
    <s v="402-8949868-6186741"/>
    <x v="0"/>
    <x v="4"/>
    <n v="1"/>
    <n v="735"/>
    <n v="500090"/>
  </r>
  <r>
    <x v="28"/>
    <x v="0"/>
    <s v="JNE3800"/>
    <s v="JNE3800-KR-A-M"/>
    <s v="405-0598615-5144324"/>
    <x v="0"/>
    <x v="0"/>
    <n v="1"/>
    <n v="725"/>
    <n v="380009"/>
  </r>
  <r>
    <x v="28"/>
    <x v="0"/>
    <s v="JNE3798"/>
    <s v="JNE3798-KR-L"/>
    <s v="403-0151001-6841953"/>
    <x v="0"/>
    <x v="4"/>
    <n v="1"/>
    <n v="735"/>
    <n v="181202"/>
  </r>
  <r>
    <x v="28"/>
    <x v="0"/>
    <s v="JNE3798"/>
    <s v="JNE3798-KR-M"/>
    <s v="402-7922727-2468354"/>
    <x v="0"/>
    <x v="0"/>
    <n v="1"/>
    <n v="735"/>
    <n v="560068"/>
  </r>
  <r>
    <x v="28"/>
    <x v="0"/>
    <s v="JNE3798"/>
    <s v="JNE3798-KR-L"/>
    <s v="403-2750298-5011506"/>
    <x v="0"/>
    <x v="4"/>
    <n v="1"/>
    <n v="735"/>
    <n v="517002"/>
  </r>
  <r>
    <x v="28"/>
    <x v="0"/>
    <s v="J0341"/>
    <s v="J0341-DR-S"/>
    <s v="405-9848715-7705966"/>
    <x v="0"/>
    <x v="3"/>
    <n v="1"/>
    <n v="1168"/>
    <n v="246149"/>
  </r>
  <r>
    <x v="28"/>
    <x v="0"/>
    <s v="JNE3798"/>
    <s v="JNE3798-KR-XXXL"/>
    <s v="402-0349491-4103563"/>
    <x v="0"/>
    <x v="1"/>
    <n v="1"/>
    <n v="725"/>
    <n v="421503"/>
  </r>
  <r>
    <x v="28"/>
    <x v="0"/>
    <s v="J0295"/>
    <s v="J0295-DR-XXXL"/>
    <s v="402-4852877-2582750"/>
    <x v="0"/>
    <x v="1"/>
    <n v="1"/>
    <n v="1196"/>
    <n v="302034"/>
  </r>
  <r>
    <x v="28"/>
    <x v="0"/>
    <s v="J0157"/>
    <s v="J0157-DR-S"/>
    <s v="405-8235461-3933152"/>
    <x v="0"/>
    <x v="3"/>
    <n v="1"/>
    <n v="908"/>
    <n v="413004"/>
  </r>
  <r>
    <x v="28"/>
    <x v="1"/>
    <s v="JNE3798"/>
    <s v="JNE3798-KR-M"/>
    <s v="404-1242113-5062713"/>
    <x v="0"/>
    <x v="0"/>
    <n v="1"/>
    <n v="735"/>
    <n v="211013"/>
  </r>
  <r>
    <x v="19"/>
    <x v="0"/>
    <s v="JNE3800"/>
    <s v="JNE3800-KR-A-M"/>
    <s v="403-2548952-7609967"/>
    <x v="0"/>
    <x v="0"/>
    <n v="1"/>
    <n v="725"/>
    <n v="160019"/>
  </r>
  <r>
    <x v="19"/>
    <x v="0"/>
    <s v="JNE3800"/>
    <s v="JNE3800-KR-A-S"/>
    <s v="404-8928651-8074706"/>
    <x v="0"/>
    <x v="3"/>
    <n v="1"/>
    <n v="725"/>
    <n v="781029"/>
  </r>
  <r>
    <x v="19"/>
    <x v="0"/>
    <s v="J0415"/>
    <s v="J0415-DR-XXXL"/>
    <s v="406-0874097-7190726"/>
    <x v="0"/>
    <x v="1"/>
    <n v="1"/>
    <n v="1187"/>
    <n v="400064"/>
  </r>
  <r>
    <x v="19"/>
    <x v="0"/>
    <s v="JNE3800"/>
    <s v="JNE3800-KR-A-XS"/>
    <s v="171-3837852-2729915"/>
    <x v="0"/>
    <x v="6"/>
    <n v="1"/>
    <n v="725"/>
    <n v="695003"/>
  </r>
  <r>
    <x v="19"/>
    <x v="0"/>
    <s v="J0207"/>
    <s v="J0207-DR-XXL"/>
    <s v="402-1706632-4085914"/>
    <x v="0"/>
    <x v="2"/>
    <n v="1"/>
    <n v="1168"/>
    <n v="500037"/>
  </r>
  <r>
    <x v="31"/>
    <x v="0"/>
    <s v="JNE3800"/>
    <s v="JNE3800-KR-A-XL"/>
    <s v="403-0896901-6269156"/>
    <x v="0"/>
    <x v="5"/>
    <n v="1"/>
    <n v="725"/>
    <n v="673580"/>
  </r>
  <r>
    <x v="19"/>
    <x v="0"/>
    <s v="JNE3798"/>
    <s v="JNE3798-KR-A-M"/>
    <s v="402-4971299-3916332"/>
    <x v="0"/>
    <x v="0"/>
    <n v="1"/>
    <n v="771"/>
    <n v="201301"/>
  </r>
  <r>
    <x v="19"/>
    <x v="0"/>
    <s v="JNE3798"/>
    <s v="JNE3798-KR-XXXL"/>
    <s v="406-0248825-3232344"/>
    <x v="0"/>
    <x v="1"/>
    <n v="1"/>
    <n v="725"/>
    <n v="122001"/>
  </r>
  <r>
    <x v="19"/>
    <x v="0"/>
    <s v="JNE3800"/>
    <s v="JNE3800-KR-XXXL"/>
    <s v="406-0248825-3232344"/>
    <x v="0"/>
    <x v="1"/>
    <n v="1"/>
    <n v="735"/>
    <n v="122001"/>
  </r>
  <r>
    <x v="31"/>
    <x v="0"/>
    <s v="JNE3800"/>
    <s v="JNE3800-KR-XL"/>
    <s v="404-3255030-8005924"/>
    <x v="0"/>
    <x v="5"/>
    <n v="1"/>
    <n v="725"/>
    <n v="110041"/>
  </r>
  <r>
    <x v="19"/>
    <x v="0"/>
    <s v="JNE3798"/>
    <s v="JNE3798-KR-XXXL"/>
    <s v="404-4165685-6901945"/>
    <x v="0"/>
    <x v="1"/>
    <n v="1"/>
    <n v="725"/>
    <n v="560077"/>
  </r>
  <r>
    <x v="19"/>
    <x v="0"/>
    <s v="JNE3800"/>
    <s v="JNE3800-KR-A-S"/>
    <s v="407-4092029-1173116"/>
    <x v="0"/>
    <x v="3"/>
    <n v="1"/>
    <n v="725"/>
    <n v="530018"/>
  </r>
  <r>
    <x v="19"/>
    <x v="0"/>
    <s v="JNE3798"/>
    <s v="JNE3798-KR-M"/>
    <s v="171-2075393-1538750"/>
    <x v="0"/>
    <x v="0"/>
    <n v="1"/>
    <n v="735"/>
    <n v="500032"/>
  </r>
  <r>
    <x v="19"/>
    <x v="0"/>
    <s v="JNE3800"/>
    <s v="JNE3800-KR-A-L"/>
    <s v="405-8671879-0440314"/>
    <x v="0"/>
    <x v="4"/>
    <n v="1"/>
    <n v="735"/>
    <n v="160047"/>
  </r>
  <r>
    <x v="19"/>
    <x v="0"/>
    <s v="JNE3800"/>
    <s v="JNE3800-KR-A-L"/>
    <s v="402-6959888-3627567"/>
    <x v="0"/>
    <x v="4"/>
    <n v="1"/>
    <n v="735"/>
    <n v="560078"/>
  </r>
  <r>
    <x v="19"/>
    <x v="0"/>
    <s v="JNE3798"/>
    <s v="JNE3798-KR-M"/>
    <s v="405-4384623-0464369"/>
    <x v="0"/>
    <x v="0"/>
    <n v="1"/>
    <n v="735"/>
    <n v="560060"/>
  </r>
  <r>
    <x v="19"/>
    <x v="1"/>
    <s v="J0341"/>
    <s v="J0341-DR-S"/>
    <s v="407-3688547-6780326"/>
    <x v="0"/>
    <x v="3"/>
    <n v="1"/>
    <n v="1168"/>
    <n v="600048"/>
  </r>
  <r>
    <x v="19"/>
    <x v="0"/>
    <s v="JNE3798"/>
    <s v="JNE3798-KR-L"/>
    <s v="403-6483941-8663531"/>
    <x v="0"/>
    <x v="4"/>
    <n v="1"/>
    <n v="735"/>
    <n v="380061"/>
  </r>
  <r>
    <x v="8"/>
    <x v="0"/>
    <s v="JNE3800"/>
    <s v="JNE3800-KR-XL"/>
    <s v="402-3165611-7027559"/>
    <x v="0"/>
    <x v="5"/>
    <n v="1"/>
    <n v="725"/>
    <n v="509208"/>
  </r>
  <r>
    <x v="19"/>
    <x v="0"/>
    <s v="JNE3798"/>
    <s v="JNE3798-KR-XXL"/>
    <s v="407-2686502-4680351"/>
    <x v="0"/>
    <x v="2"/>
    <n v="1"/>
    <n v="735"/>
    <n v="600073"/>
  </r>
  <r>
    <x v="28"/>
    <x v="0"/>
    <s v="JNE3800"/>
    <s v="JNE3800-KR-A-XL"/>
    <s v="404-1967359-2574736"/>
    <x v="0"/>
    <x v="5"/>
    <n v="1"/>
    <n v="725"/>
    <n v="500029"/>
  </r>
  <r>
    <x v="19"/>
    <x v="0"/>
    <s v="JNE3706"/>
    <s v="JNE3706-DR-XXL"/>
    <s v="406-2792809-7236312"/>
    <x v="0"/>
    <x v="2"/>
    <n v="1"/>
    <n v="413"/>
    <n v="382721"/>
  </r>
  <r>
    <x v="2"/>
    <x v="0"/>
    <s v="J0212"/>
    <s v="J0212-DR-S"/>
    <s v="405-4089185-2561167"/>
    <x v="2"/>
    <x v="3"/>
    <n v="1"/>
    <n v="1099"/>
    <n v="175001"/>
  </r>
  <r>
    <x v="2"/>
    <x v="0"/>
    <s v="JNE3905"/>
    <s v="JNE3905-DR-XXXL"/>
    <s v="405-7947897-0657162"/>
    <x v="0"/>
    <x v="1"/>
    <n v="1"/>
    <n v="869"/>
    <n v="110049"/>
  </r>
  <r>
    <x v="3"/>
    <x v="0"/>
    <s v="JNE3800"/>
    <s v="JNE3800-KR-A-XL"/>
    <s v="403-0406825-4372315"/>
    <x v="0"/>
    <x v="5"/>
    <n v="1"/>
    <n v="725"/>
    <n v="680701"/>
  </r>
  <r>
    <x v="2"/>
    <x v="0"/>
    <s v="JNE3800"/>
    <s v="JNE3800-KR-A-S"/>
    <s v="407-1455315-5726715"/>
    <x v="0"/>
    <x v="3"/>
    <n v="1"/>
    <n v="725"/>
    <n v="560100"/>
  </r>
  <r>
    <x v="2"/>
    <x v="0"/>
    <s v="JNE3800"/>
    <s v="JNE3800-KR-A-S"/>
    <s v="405-6234764-6194764"/>
    <x v="0"/>
    <x v="3"/>
    <n v="1"/>
    <n v="725"/>
    <n v="110091"/>
  </r>
  <r>
    <x v="2"/>
    <x v="0"/>
    <s v="JNE3800"/>
    <s v="JNE3800-KR-A-XXXL"/>
    <s v="403-7846570-7048320"/>
    <x v="0"/>
    <x v="1"/>
    <n v="1"/>
    <n v="725"/>
    <n v="560097"/>
  </r>
  <r>
    <x v="2"/>
    <x v="0"/>
    <s v="J0005"/>
    <s v="J0005-DR-B-M"/>
    <s v="406-0689159-0242757"/>
    <x v="0"/>
    <x v="0"/>
    <n v="1"/>
    <n v="899"/>
    <n v="263136"/>
  </r>
  <r>
    <x v="2"/>
    <x v="1"/>
    <s v="J0305"/>
    <s v="J0305-DR-XS"/>
    <s v="407-4857583-202209165"/>
    <x v="0"/>
    <x v="6"/>
    <n v="1"/>
    <n v="730"/>
    <n v="600040"/>
  </r>
  <r>
    <x v="2"/>
    <x v="0"/>
    <s v="JNE3800"/>
    <s v="JNE3800-KR-A-S"/>
    <s v="404-6898603-4829903"/>
    <x v="0"/>
    <x v="3"/>
    <n v="1"/>
    <n v="725"/>
    <n v="492007"/>
  </r>
  <r>
    <x v="2"/>
    <x v="0"/>
    <s v="JNE3798"/>
    <s v="JNE3798-KR-M"/>
    <s v="406-8472224-3077137"/>
    <x v="0"/>
    <x v="0"/>
    <n v="1"/>
    <n v="735"/>
    <n v="755001"/>
  </r>
  <r>
    <x v="4"/>
    <x v="0"/>
    <s v="JNE3800"/>
    <s v="JNE3800-KR-A-XL"/>
    <s v="405-2383296-3131567"/>
    <x v="0"/>
    <x v="5"/>
    <n v="1"/>
    <n v="725"/>
    <n v="531021"/>
  </r>
  <r>
    <x v="2"/>
    <x v="0"/>
    <s v="JNE3800"/>
    <s v="JNE3800-KR-A-XXXL"/>
    <s v="405-1600509-4142756"/>
    <x v="0"/>
    <x v="1"/>
    <n v="1"/>
    <n v="725"/>
    <n v="500049"/>
  </r>
  <r>
    <x v="35"/>
    <x v="0"/>
    <s v="JNE3800"/>
    <s v="JNE3800-KR-A-XL"/>
    <s v="406-9265647-6802749"/>
    <x v="0"/>
    <x v="5"/>
    <n v="1"/>
    <n v="725"/>
    <n v="500011"/>
  </r>
  <r>
    <x v="2"/>
    <x v="0"/>
    <s v="J0157"/>
    <s v="J0157-DR-L"/>
    <s v="404-9277712-0274753"/>
    <x v="0"/>
    <x v="4"/>
    <n v="1"/>
    <n v="956"/>
    <n v="785013"/>
  </r>
  <r>
    <x v="2"/>
    <x v="0"/>
    <s v="JNE3791"/>
    <s v="JNE3791-DR-XS"/>
    <s v="408-7145734-8929165"/>
    <x v="2"/>
    <x v="6"/>
    <n v="1"/>
    <n v="399"/>
    <n v="415002"/>
  </r>
  <r>
    <x v="35"/>
    <x v="0"/>
    <s v="JNE3800"/>
    <s v="JNE3800-KR-A-XL"/>
    <s v="404-7582960-4685104"/>
    <x v="0"/>
    <x v="5"/>
    <n v="1"/>
    <n v="725"/>
    <n v="224190"/>
  </r>
  <r>
    <x v="3"/>
    <x v="0"/>
    <s v="JNE3798"/>
    <s v="JNE3798-KR-S"/>
    <s v="408-3292144-2149913"/>
    <x v="0"/>
    <x v="3"/>
    <n v="1"/>
    <n v="771"/>
    <n v="506003"/>
  </r>
  <r>
    <x v="3"/>
    <x v="1"/>
    <s v="J0341"/>
    <s v="J0341-DR-S"/>
    <s v="406-6701161-1759501"/>
    <x v="0"/>
    <x v="3"/>
    <n v="1"/>
    <n v="1168"/>
    <n v="520008"/>
  </r>
  <r>
    <x v="34"/>
    <x v="0"/>
    <s v="JNE3800"/>
    <s v="JNE3800-KR-A-XL"/>
    <s v="403-8529721-8657963"/>
    <x v="0"/>
    <x v="5"/>
    <n v="1"/>
    <n v="725"/>
    <n v="401202"/>
  </r>
  <r>
    <x v="3"/>
    <x v="0"/>
    <s v="JNE3800"/>
    <s v="JNE3800-KR-A-M"/>
    <s v="405-6903577-7248367"/>
    <x v="0"/>
    <x v="0"/>
    <n v="1"/>
    <n v="725"/>
    <n v="263126"/>
  </r>
  <r>
    <x v="14"/>
    <x v="0"/>
    <s v="JNE3800"/>
    <s v="JNE3800-KR-A-XL"/>
    <s v="404-2159704-1634704"/>
    <x v="0"/>
    <x v="5"/>
    <n v="1"/>
    <n v="725"/>
    <n v="190012"/>
  </r>
  <r>
    <x v="3"/>
    <x v="0"/>
    <s v="JNE3800"/>
    <s v="JNE3800-KR-A-XXL"/>
    <s v="402-5758364-3901944"/>
    <x v="0"/>
    <x v="2"/>
    <n v="1"/>
    <n v="771"/>
    <n v="682017"/>
  </r>
  <r>
    <x v="30"/>
    <x v="0"/>
    <s v="JNE3800"/>
    <s v="JNE3800-KR-A-XL"/>
    <s v="171-5429018-2472344"/>
    <x v="0"/>
    <x v="5"/>
    <n v="1"/>
    <n v="725"/>
    <n v="673571"/>
  </r>
  <r>
    <x v="3"/>
    <x v="0"/>
    <s v="JNE3869"/>
    <s v="JNE3869-DR-L"/>
    <s v="402-4399555-3152306"/>
    <x v="0"/>
    <x v="4"/>
    <n v="1"/>
    <n v="948"/>
    <n v="500073"/>
  </r>
  <r>
    <x v="9"/>
    <x v="0"/>
    <s v="JNE3800"/>
    <s v="JNE3800-KR-A-XL"/>
    <s v="403-4515771-3237931"/>
    <x v="0"/>
    <x v="5"/>
    <n v="1"/>
    <n v="725"/>
    <n v="500018"/>
  </r>
  <r>
    <x v="8"/>
    <x v="0"/>
    <s v="JNE3798"/>
    <s v="JNE3798-KR-XL"/>
    <s v="405-0863793-5096316"/>
    <x v="0"/>
    <x v="5"/>
    <n v="1"/>
    <n v="724"/>
    <n v="364001"/>
  </r>
  <r>
    <x v="3"/>
    <x v="0"/>
    <s v="J0332"/>
    <s v="J0332-DR-S"/>
    <s v="404-9188379-0275560"/>
    <x v="0"/>
    <x v="3"/>
    <n v="1"/>
    <n v="828"/>
    <n v="682006"/>
  </r>
  <r>
    <x v="20"/>
    <x v="0"/>
    <s v="JNE3800"/>
    <s v="JNE3800-KR-XL"/>
    <s v="408-8765163-6278703"/>
    <x v="0"/>
    <x v="5"/>
    <n v="1"/>
    <n v="724"/>
    <n v="360311"/>
  </r>
  <r>
    <x v="20"/>
    <x v="0"/>
    <s v="JNE3800"/>
    <s v="JNE3800-KR-XL"/>
    <s v="407-6936627-6032327"/>
    <x v="0"/>
    <x v="5"/>
    <n v="1"/>
    <n v="724"/>
    <n v="421201"/>
  </r>
  <r>
    <x v="20"/>
    <x v="0"/>
    <s v="JNE3800"/>
    <s v="JNE3800-KR-XL"/>
    <s v="402-4006823-6516353"/>
    <x v="0"/>
    <x v="5"/>
    <n v="1"/>
    <n v="724"/>
    <n v="560100"/>
  </r>
  <r>
    <x v="3"/>
    <x v="0"/>
    <s v="JNE3798"/>
    <s v="JNE3798-KR-A-XXL"/>
    <s v="171-2843718-4730729"/>
    <x v="0"/>
    <x v="2"/>
    <n v="1"/>
    <n v="771"/>
    <n v="845305"/>
  </r>
  <r>
    <x v="3"/>
    <x v="0"/>
    <s v="JNE3800"/>
    <s v="JNE3800-KR-XXL"/>
    <s v="408-8027078-0917139"/>
    <x v="0"/>
    <x v="2"/>
    <n v="1"/>
    <n v="735"/>
    <n v="248001"/>
  </r>
  <r>
    <x v="3"/>
    <x v="0"/>
    <s v="J0401"/>
    <s v="J0401-DR-S"/>
    <s v="403-6235640-0789954"/>
    <x v="0"/>
    <x v="3"/>
    <n v="1"/>
    <n v="1168"/>
    <n v="500047"/>
  </r>
  <r>
    <x v="3"/>
    <x v="0"/>
    <s v="J0413"/>
    <s v="J0413-DR-L"/>
    <s v="404-4830696-2589903"/>
    <x v="0"/>
    <x v="4"/>
    <n v="1"/>
    <n v="968"/>
    <n v="500049"/>
  </r>
  <r>
    <x v="3"/>
    <x v="0"/>
    <s v="J0159"/>
    <s v="J0159-DR-L"/>
    <s v="406-1899984-9288350"/>
    <x v="0"/>
    <x v="4"/>
    <n v="1"/>
    <n v="707"/>
    <n v="400049"/>
  </r>
  <r>
    <x v="3"/>
    <x v="0"/>
    <s v="JNE3800"/>
    <s v="JNE3800-KR-L"/>
    <s v="171-8417652-0689903"/>
    <x v="0"/>
    <x v="4"/>
    <n v="1"/>
    <n v="735"/>
    <n v="700120"/>
  </r>
  <r>
    <x v="20"/>
    <x v="0"/>
    <s v="JNE3798"/>
    <s v="JNE3798-KR-XL"/>
    <s v="402-2408993-6148358"/>
    <x v="0"/>
    <x v="5"/>
    <n v="1"/>
    <n v="724"/>
    <n v="560017"/>
  </r>
  <r>
    <x v="20"/>
    <x v="0"/>
    <s v="JNE3798"/>
    <s v="JNE3798-KR-XL"/>
    <s v="402-6616228-0047554"/>
    <x v="0"/>
    <x v="5"/>
    <n v="1"/>
    <n v="724"/>
    <n v="560084"/>
  </r>
  <r>
    <x v="3"/>
    <x v="0"/>
    <s v="J0413"/>
    <s v="J0413-DR-XS"/>
    <s v="403-4583408-5196309"/>
    <x v="0"/>
    <x v="6"/>
    <n v="1"/>
    <n v="968"/>
    <n v="560050"/>
  </r>
  <r>
    <x v="20"/>
    <x v="0"/>
    <s v="JNE3798"/>
    <s v="JNE3798-KR-XL"/>
    <s v="404-4055487-8125105"/>
    <x v="0"/>
    <x v="5"/>
    <n v="1"/>
    <n v="724"/>
    <n v="411033"/>
  </r>
  <r>
    <x v="3"/>
    <x v="0"/>
    <s v="JNE3869"/>
    <s v="JNE3869-DR-XXL"/>
    <s v="402-2771868-6328324"/>
    <x v="0"/>
    <x v="2"/>
    <n v="1"/>
    <n v="948"/>
    <n v="201005"/>
  </r>
  <r>
    <x v="3"/>
    <x v="0"/>
    <s v="J0157"/>
    <s v="J0157-DR-M"/>
    <s v="405-1444029-0734705"/>
    <x v="0"/>
    <x v="0"/>
    <n v="1"/>
    <n v="908"/>
    <n v="530048"/>
  </r>
  <r>
    <x v="3"/>
    <x v="0"/>
    <s v="JNE3869"/>
    <s v="JNE3869-DR-M"/>
    <s v="405-1444029-0734705"/>
    <x v="0"/>
    <x v="0"/>
    <n v="1"/>
    <n v="948"/>
    <n v="530048"/>
  </r>
  <r>
    <x v="32"/>
    <x v="0"/>
    <s v="JNE3800"/>
    <s v="JNE3800-KR-XL"/>
    <s v="403-9757265-8195504"/>
    <x v="0"/>
    <x v="5"/>
    <n v="1"/>
    <n v="724"/>
    <n v="560048"/>
  </r>
  <r>
    <x v="4"/>
    <x v="0"/>
    <s v="JNE3869"/>
    <s v="JNE3869-DR-L"/>
    <s v="406-5143513-9408323"/>
    <x v="0"/>
    <x v="4"/>
    <n v="1"/>
    <n v="998"/>
    <n v="201306"/>
  </r>
  <r>
    <x v="4"/>
    <x v="0"/>
    <s v="JNE3798"/>
    <s v="JNE3798-KR-XXXL"/>
    <s v="407-6929363-0719501"/>
    <x v="0"/>
    <x v="1"/>
    <n v="1"/>
    <n v="725"/>
    <n v="754112"/>
  </r>
  <r>
    <x v="33"/>
    <x v="0"/>
    <s v="JNE3798"/>
    <s v="JNE3798-KR-XL"/>
    <s v="407-0162651-3660310"/>
    <x v="0"/>
    <x v="5"/>
    <n v="1"/>
    <n v="724"/>
    <n v="401501"/>
  </r>
  <r>
    <x v="0"/>
    <x v="0"/>
    <s v="JNE3869"/>
    <s v="JNE3869-DR-XL"/>
    <s v="408-0290999-5302701"/>
    <x v="0"/>
    <x v="5"/>
    <n v="1"/>
    <n v="721"/>
    <n v="641022"/>
  </r>
  <r>
    <x v="4"/>
    <x v="0"/>
    <s v="J0341"/>
    <s v="J0341-DR-S"/>
    <s v="171-9100889-7650715"/>
    <x v="0"/>
    <x v="3"/>
    <n v="1"/>
    <n v="1168"/>
    <n v="121006"/>
  </r>
  <r>
    <x v="4"/>
    <x v="0"/>
    <s v="JNE3798"/>
    <s v="JNE3798-KR-M"/>
    <s v="406-6386351-0848349"/>
    <x v="0"/>
    <x v="0"/>
    <n v="1"/>
    <n v="735"/>
    <n v="226016"/>
  </r>
  <r>
    <x v="4"/>
    <x v="0"/>
    <s v="JNE3869"/>
    <s v="JNE3869-DR-L"/>
    <s v="405-7330207-4437963"/>
    <x v="0"/>
    <x v="4"/>
    <n v="1"/>
    <n v="948"/>
    <n v="533002"/>
  </r>
  <r>
    <x v="4"/>
    <x v="0"/>
    <s v="JNE3798"/>
    <s v="JNE3798-KR-M"/>
    <s v="403-5636547-4971530"/>
    <x v="0"/>
    <x v="0"/>
    <n v="1"/>
    <n v="735"/>
    <n v="411048"/>
  </r>
  <r>
    <x v="0"/>
    <x v="0"/>
    <s v="JNE3870"/>
    <s v="JNE3870-DR-XL"/>
    <s v="407-9143448-0039516"/>
    <x v="0"/>
    <x v="5"/>
    <n v="1"/>
    <n v="721"/>
    <n v="639006"/>
  </r>
  <r>
    <x v="10"/>
    <x v="0"/>
    <s v="JNE3869"/>
    <s v="JNE3869-DR-XL"/>
    <s v="407-0649202-0251504"/>
    <x v="0"/>
    <x v="5"/>
    <n v="1"/>
    <n v="721"/>
    <n v="500010"/>
  </r>
  <r>
    <x v="4"/>
    <x v="0"/>
    <s v="JNE3791"/>
    <s v="JNE3791-DR-L"/>
    <s v="403-0170268-9205151"/>
    <x v="2"/>
    <x v="4"/>
    <n v="1"/>
    <n v="399"/>
    <n v="531173"/>
  </r>
  <r>
    <x v="4"/>
    <x v="1"/>
    <s v="JNE3798"/>
    <s v="JNE3798-KR-A-L"/>
    <s v="406-2917105-0289101"/>
    <x v="0"/>
    <x v="4"/>
    <n v="1"/>
    <n v="771"/>
    <n v="641654"/>
  </r>
  <r>
    <x v="4"/>
    <x v="0"/>
    <s v="JNE3800"/>
    <s v="JNE3800-KR-A-XXL"/>
    <s v="171-2089824-7230750"/>
    <x v="0"/>
    <x v="2"/>
    <n v="1"/>
    <n v="771"/>
    <n v="679329"/>
  </r>
  <r>
    <x v="13"/>
    <x v="0"/>
    <s v="JNE3870"/>
    <s v="JNE3870-DR-XL"/>
    <s v="405-0990816-1418769"/>
    <x v="0"/>
    <x v="5"/>
    <n v="1"/>
    <n v="721"/>
    <n v="452001"/>
  </r>
  <r>
    <x v="15"/>
    <x v="0"/>
    <s v="JNE3869"/>
    <s v="JNE3869-DR-XL"/>
    <s v="404-3180875-1469123"/>
    <x v="0"/>
    <x v="5"/>
    <n v="1"/>
    <n v="721"/>
    <n v="403005"/>
  </r>
  <r>
    <x v="18"/>
    <x v="0"/>
    <s v="JNE3870"/>
    <s v="JNE3870-DR-XL"/>
    <s v="171-9755170-7978756"/>
    <x v="0"/>
    <x v="5"/>
    <n v="1"/>
    <n v="721"/>
    <n v="221007"/>
  </r>
  <r>
    <x v="4"/>
    <x v="0"/>
    <s v="JNE3800"/>
    <s v="JNE3800-KR-A-M"/>
    <s v="171-8539254-5098719"/>
    <x v="0"/>
    <x v="0"/>
    <n v="1"/>
    <n v="725"/>
    <n v="416008"/>
  </r>
  <r>
    <x v="4"/>
    <x v="0"/>
    <s v="JNE3709"/>
    <s v="JNE3709-DR-S"/>
    <s v="402-0503522-6434715"/>
    <x v="0"/>
    <x v="3"/>
    <n v="1"/>
    <n v="1013"/>
    <n v="643105"/>
  </r>
  <r>
    <x v="4"/>
    <x v="0"/>
    <s v="JNE3800"/>
    <s v="JNE3800-KR-A-M"/>
    <s v="404-0046230-0712344"/>
    <x v="0"/>
    <x v="0"/>
    <n v="1"/>
    <n v="725"/>
    <n v="577101"/>
  </r>
  <r>
    <x v="8"/>
    <x v="0"/>
    <s v="JNE3869"/>
    <s v="JNE3869-DR-XL"/>
    <s v="402-8198768-4997940"/>
    <x v="0"/>
    <x v="5"/>
    <n v="1"/>
    <n v="721"/>
    <n v="400606"/>
  </r>
  <r>
    <x v="4"/>
    <x v="1"/>
    <s v="JNE3798"/>
    <s v="JNE3798-KR-A-M"/>
    <s v="171-4854120-3289114"/>
    <x v="0"/>
    <x v="0"/>
    <n v="1"/>
    <n v="771"/>
    <n v="764001"/>
  </r>
  <r>
    <x v="4"/>
    <x v="0"/>
    <s v="JNE3800"/>
    <s v="JNE3800-KR-A-L"/>
    <s v="402-3710886-6233963"/>
    <x v="0"/>
    <x v="4"/>
    <n v="1"/>
    <n v="735"/>
    <n v="248009"/>
  </r>
  <r>
    <x v="4"/>
    <x v="0"/>
    <s v="JNE3709"/>
    <s v="JNE3709-DR-S"/>
    <s v="405-2402335-6370700"/>
    <x v="0"/>
    <x v="3"/>
    <n v="1"/>
    <n v="1013"/>
    <n v="401501"/>
  </r>
  <r>
    <x v="35"/>
    <x v="0"/>
    <s v="JNE3800"/>
    <s v="JNE3800-KR-L"/>
    <s v="408-7168540-2190735"/>
    <x v="0"/>
    <x v="4"/>
    <n v="1"/>
    <n v="735"/>
    <n v="805101"/>
  </r>
  <r>
    <x v="35"/>
    <x v="0"/>
    <s v="JNE3798"/>
    <s v="JNE3798-KR-XXXL"/>
    <s v="404-8942737-9125108"/>
    <x v="0"/>
    <x v="1"/>
    <n v="1"/>
    <n v="725"/>
    <n v="600073"/>
  </r>
  <r>
    <x v="35"/>
    <x v="0"/>
    <s v="J0298"/>
    <s v="J0298-DR-XS"/>
    <s v="402-8479833-8419551"/>
    <x v="0"/>
    <x v="6"/>
    <n v="1"/>
    <n v="614"/>
    <n v="560036"/>
  </r>
  <r>
    <x v="35"/>
    <x v="0"/>
    <s v="J0341"/>
    <s v="J0341-DR-L"/>
    <s v="403-3419994-7311500"/>
    <x v="0"/>
    <x v="4"/>
    <n v="1"/>
    <n v="1168"/>
    <n v="141001"/>
  </r>
  <r>
    <x v="35"/>
    <x v="0"/>
    <s v="JNE3798"/>
    <s v="JNE3798-KR-M"/>
    <s v="402-7289400-9295545"/>
    <x v="0"/>
    <x v="0"/>
    <n v="1"/>
    <n v="735"/>
    <n v="754004"/>
  </r>
  <r>
    <x v="35"/>
    <x v="0"/>
    <s v="JNE3800"/>
    <s v="JNE3800-KR-A-S"/>
    <s v="407-2584123-2818753"/>
    <x v="0"/>
    <x v="3"/>
    <n v="1"/>
    <n v="725"/>
    <n v="577201"/>
  </r>
  <r>
    <x v="35"/>
    <x v="0"/>
    <s v="J0341"/>
    <s v="J0341-DR-S"/>
    <s v="171-1558439-1570714"/>
    <x v="0"/>
    <x v="3"/>
    <n v="1"/>
    <n v="1168"/>
    <n v="400072"/>
  </r>
  <r>
    <x v="35"/>
    <x v="0"/>
    <s v="JNE3800"/>
    <s v="JNE3800-KR-L"/>
    <s v="408-2367497-1028350"/>
    <x v="0"/>
    <x v="4"/>
    <n v="1"/>
    <n v="735"/>
    <n v="401202"/>
  </r>
  <r>
    <x v="35"/>
    <x v="0"/>
    <s v="JNE3800"/>
    <s v="JNE3800-KR-S"/>
    <s v="171-3482098-0744332"/>
    <x v="0"/>
    <x v="3"/>
    <n v="1"/>
    <n v="735"/>
    <n v="560087"/>
  </r>
  <r>
    <x v="35"/>
    <x v="0"/>
    <s v="JNE3870"/>
    <s v="JNE3870-DR-M"/>
    <s v="407-0330187-7753927"/>
    <x v="0"/>
    <x v="0"/>
    <n v="1"/>
    <n v="948"/>
    <n v="509210"/>
  </r>
  <r>
    <x v="35"/>
    <x v="0"/>
    <s v="JNE3800"/>
    <s v="JNE3800-KR-A-S"/>
    <s v="407-9272124-1398743"/>
    <x v="0"/>
    <x v="3"/>
    <n v="1"/>
    <n v="725"/>
    <n v="673601"/>
  </r>
  <r>
    <x v="35"/>
    <x v="0"/>
    <s v="JNE3800"/>
    <s v="JNE3800-KR-L"/>
    <s v="405-202244385-2720353"/>
    <x v="0"/>
    <x v="4"/>
    <n v="1"/>
    <n v="735"/>
    <n v="678006"/>
  </r>
  <r>
    <x v="35"/>
    <x v="0"/>
    <s v="JNE3798"/>
    <s v="JNE3798-KR-M"/>
    <s v="407-7718771-4000323"/>
    <x v="0"/>
    <x v="0"/>
    <n v="1"/>
    <n v="735"/>
    <n v="560048"/>
  </r>
  <r>
    <x v="35"/>
    <x v="0"/>
    <s v="JNE3800"/>
    <s v="JNE3800-KR-A-S"/>
    <s v="171-8797327-2365964"/>
    <x v="0"/>
    <x v="3"/>
    <n v="1"/>
    <n v="725"/>
    <n v="282001"/>
  </r>
  <r>
    <x v="20"/>
    <x v="0"/>
    <s v="J0209"/>
    <s v="J0209-DR-XL"/>
    <s v="404-6708067-2528319"/>
    <x v="2"/>
    <x v="5"/>
    <n v="1"/>
    <n v="721"/>
    <n v="500044"/>
  </r>
  <r>
    <x v="20"/>
    <x v="0"/>
    <s v="J0332"/>
    <s v="J0332-DR-XL"/>
    <s v="404-6708067-2528319"/>
    <x v="0"/>
    <x v="5"/>
    <n v="1"/>
    <n v="699"/>
    <n v="500044"/>
  </r>
  <r>
    <x v="35"/>
    <x v="0"/>
    <s v="J0157"/>
    <s v="J0157-DR-L"/>
    <s v="407-6385365-6840359"/>
    <x v="0"/>
    <x v="4"/>
    <n v="1"/>
    <n v="956"/>
    <n v="411048"/>
  </r>
  <r>
    <x v="35"/>
    <x v="0"/>
    <s v="JNE3706"/>
    <s v="JNE3706-DR-L"/>
    <s v="408-0941661-7247534"/>
    <x v="0"/>
    <x v="4"/>
    <n v="1"/>
    <n v="413"/>
    <n v="500070"/>
  </r>
  <r>
    <x v="34"/>
    <x v="0"/>
    <s v="JNE3905"/>
    <s v="JNE3905-DR-XS"/>
    <s v="407-5228774-3973158"/>
    <x v="0"/>
    <x v="6"/>
    <n v="1"/>
    <n v="869"/>
    <n v="400001"/>
  </r>
  <r>
    <x v="8"/>
    <x v="0"/>
    <s v="J0306"/>
    <s v="J0306-DR-XL"/>
    <s v="403-0412139-5154749"/>
    <x v="0"/>
    <x v="5"/>
    <n v="1"/>
    <n v="690"/>
    <n v="201303"/>
  </r>
  <r>
    <x v="34"/>
    <x v="0"/>
    <s v="JNE3800"/>
    <s v="JNE3800-KR-A-L"/>
    <s v="403-6757052-6615526"/>
    <x v="0"/>
    <x v="4"/>
    <n v="1"/>
    <n v="735"/>
    <n v="333001"/>
  </r>
  <r>
    <x v="20"/>
    <x v="0"/>
    <s v="J0306"/>
    <s v="J0306-DR-XL"/>
    <s v="404-6708067-2528319"/>
    <x v="0"/>
    <x v="5"/>
    <n v="1"/>
    <n v="690"/>
    <n v="500044"/>
  </r>
  <r>
    <x v="34"/>
    <x v="0"/>
    <s v="J0157"/>
    <s v="J0157-DR-S"/>
    <s v="405-4436610-6545904"/>
    <x v="0"/>
    <x v="3"/>
    <n v="1"/>
    <n v="956"/>
    <n v="410210"/>
  </r>
  <r>
    <x v="34"/>
    <x v="0"/>
    <s v="J0005"/>
    <s v="J0005-DR-B-M"/>
    <s v="408-2875760-0024316"/>
    <x v="0"/>
    <x v="0"/>
    <n v="1"/>
    <n v="899"/>
    <n v="507167"/>
  </r>
  <r>
    <x v="34"/>
    <x v="0"/>
    <s v="JNE3800"/>
    <s v="JNE3800-KR-A-L"/>
    <s v="402-9471386-0005911"/>
    <x v="0"/>
    <x v="4"/>
    <n v="1"/>
    <n v="735"/>
    <n v="560037"/>
  </r>
  <r>
    <x v="20"/>
    <x v="1"/>
    <s v="J0306"/>
    <s v="J0306-DR-XL"/>
    <s v="403-7139397-7761168"/>
    <x v="0"/>
    <x v="5"/>
    <n v="1"/>
    <n v="690"/>
    <n v="201301"/>
  </r>
  <r>
    <x v="34"/>
    <x v="0"/>
    <s v="JNE3869"/>
    <s v="JNE3869-DR-S"/>
    <s v="402-7303406-9705953"/>
    <x v="0"/>
    <x v="3"/>
    <n v="1"/>
    <n v="948"/>
    <n v="110075"/>
  </r>
  <r>
    <x v="34"/>
    <x v="0"/>
    <s v="JNE3870"/>
    <s v="JNE3870-DR-M"/>
    <s v="402-7303406-9705953"/>
    <x v="0"/>
    <x v="0"/>
    <n v="1"/>
    <n v="948"/>
    <n v="110075"/>
  </r>
  <r>
    <x v="34"/>
    <x v="0"/>
    <s v="J0295"/>
    <s v="J0295-DR-S"/>
    <s v="403-6501365-8243522"/>
    <x v="0"/>
    <x v="3"/>
    <n v="1"/>
    <n v="1196"/>
    <n v="201301"/>
  </r>
  <r>
    <x v="34"/>
    <x v="0"/>
    <s v="JNE3800"/>
    <s v="JNE3800-KR-S"/>
    <s v="402-6975745-2191512"/>
    <x v="0"/>
    <x v="3"/>
    <n v="1"/>
    <n v="735"/>
    <n v="781354"/>
  </r>
  <r>
    <x v="34"/>
    <x v="0"/>
    <s v="J0157"/>
    <s v="J0157-DR-L"/>
    <s v="408-0160711-0268331"/>
    <x v="0"/>
    <x v="4"/>
    <n v="1"/>
    <n v="956"/>
    <n v="411037"/>
  </r>
  <r>
    <x v="34"/>
    <x v="0"/>
    <s v="J0210"/>
    <s v="J0210-DR-S"/>
    <s v="171-7130304-8285119"/>
    <x v="2"/>
    <x v="3"/>
    <n v="1"/>
    <n v="1125"/>
    <n v="400607"/>
  </r>
  <r>
    <x v="33"/>
    <x v="0"/>
    <s v="JNE3710"/>
    <s v="JNE3710-DR-XL"/>
    <s v="171-8009798-7330730"/>
    <x v="0"/>
    <x v="5"/>
    <n v="1"/>
    <n v="690"/>
    <n v="110075"/>
  </r>
  <r>
    <x v="14"/>
    <x v="0"/>
    <s v="JNE3800"/>
    <s v="JNE3800-KR-A-M"/>
    <s v="407-9881858-8588321"/>
    <x v="0"/>
    <x v="0"/>
    <n v="1"/>
    <n v="725"/>
    <n v="171005"/>
  </r>
  <r>
    <x v="14"/>
    <x v="0"/>
    <s v="JNE3798"/>
    <s v="JNE3798-KR-A-M"/>
    <s v="171-2036940-8783553"/>
    <x v="0"/>
    <x v="0"/>
    <n v="1"/>
    <n v="771"/>
    <n v="845305"/>
  </r>
  <r>
    <x v="14"/>
    <x v="0"/>
    <s v="JNE3800"/>
    <s v="JNE3800-KR-XXL"/>
    <s v="408-4374508-7999551"/>
    <x v="0"/>
    <x v="2"/>
    <n v="1"/>
    <n v="735"/>
    <n v="575008"/>
  </r>
  <r>
    <x v="9"/>
    <x v="0"/>
    <s v="JNE3870"/>
    <s v="JNE3870-DR-XL"/>
    <s v="404-2915626-5861958"/>
    <x v="0"/>
    <x v="5"/>
    <n v="1"/>
    <n v="688"/>
    <n v="679579"/>
  </r>
  <r>
    <x v="14"/>
    <x v="0"/>
    <s v="JNE3800"/>
    <s v="JNE3800-KR-A-M"/>
    <s v="408-1142382-6897125"/>
    <x v="0"/>
    <x v="0"/>
    <n v="1"/>
    <n v="725"/>
    <n v="500089"/>
  </r>
  <r>
    <x v="14"/>
    <x v="0"/>
    <s v="JNE3791"/>
    <s v="JNE3791-DR-XXXL"/>
    <s v="403-3025319-9105954"/>
    <x v="2"/>
    <x v="1"/>
    <n v="1"/>
    <n v="399"/>
    <n v="400078"/>
  </r>
  <r>
    <x v="33"/>
    <x v="0"/>
    <s v="JNE3870"/>
    <s v="JNE3870-DR-XL"/>
    <s v="171-7122562-3076303"/>
    <x v="0"/>
    <x v="5"/>
    <n v="1"/>
    <n v="677"/>
    <n v="403401"/>
  </r>
  <r>
    <x v="14"/>
    <x v="0"/>
    <s v="JNE3800"/>
    <s v="JNE3800-KR-A-S"/>
    <s v="406-8905769-1524302"/>
    <x v="0"/>
    <x v="3"/>
    <n v="1"/>
    <n v="725"/>
    <n v="400051"/>
  </r>
  <r>
    <x v="14"/>
    <x v="0"/>
    <s v="JNE3798"/>
    <s v="JNE3798-KR-A-XS"/>
    <s v="408-2039615-5087518"/>
    <x v="0"/>
    <x v="6"/>
    <n v="1"/>
    <n v="771"/>
    <n v="495330"/>
  </r>
  <r>
    <x v="14"/>
    <x v="0"/>
    <s v="J0341"/>
    <s v="J0341-DR-L"/>
    <s v="407-3768422-4773133"/>
    <x v="0"/>
    <x v="4"/>
    <n v="1"/>
    <n v="1168"/>
    <n v="122009"/>
  </r>
  <r>
    <x v="14"/>
    <x v="0"/>
    <s v="BL104"/>
    <s v="BL104-M"/>
    <s v="407-8641020-9652353"/>
    <x v="1"/>
    <x v="0"/>
    <n v="1"/>
    <n v="698"/>
    <n v="400072"/>
  </r>
  <r>
    <x v="14"/>
    <x v="0"/>
    <s v="J0332"/>
    <s v="J0332-DR-S"/>
    <s v="402-5819685-1366710"/>
    <x v="0"/>
    <x v="3"/>
    <n v="1"/>
    <n v="828"/>
    <n v="400053"/>
  </r>
  <r>
    <x v="14"/>
    <x v="0"/>
    <s v="J0415"/>
    <s v="J0415-DR-L"/>
    <s v="402-8857623-6483536"/>
    <x v="0"/>
    <x v="4"/>
    <n v="1"/>
    <n v="1187"/>
    <n v="412101"/>
  </r>
  <r>
    <x v="14"/>
    <x v="0"/>
    <s v="J0305"/>
    <s v="J0305-DR-XS"/>
    <s v="402-4360034-9281135"/>
    <x v="0"/>
    <x v="6"/>
    <n v="1"/>
    <n v="730"/>
    <n v="811214"/>
  </r>
  <r>
    <x v="14"/>
    <x v="0"/>
    <s v="JNE3800"/>
    <s v="JNE3800-KR-A-M"/>
    <s v="408-8286310-4935563"/>
    <x v="0"/>
    <x v="0"/>
    <n v="1"/>
    <n v="725"/>
    <n v="682020"/>
  </r>
  <r>
    <x v="14"/>
    <x v="0"/>
    <s v="JNE3709"/>
    <s v="JNE3709-DR-XS"/>
    <s v="403-8371068-9569953"/>
    <x v="0"/>
    <x v="6"/>
    <n v="1"/>
    <n v="1013"/>
    <n v="400064"/>
  </r>
  <r>
    <x v="14"/>
    <x v="0"/>
    <s v="JNE3800"/>
    <s v="JNE3800-KR-A-M"/>
    <s v="407-2817185-6936367"/>
    <x v="0"/>
    <x v="0"/>
    <n v="1"/>
    <n v="725"/>
    <n v="624204"/>
  </r>
  <r>
    <x v="27"/>
    <x v="0"/>
    <s v="J0217"/>
    <s v="J0217-BL-XL"/>
    <s v="171-2010598-6721139"/>
    <x v="1"/>
    <x v="5"/>
    <n v="1"/>
    <n v="665"/>
    <n v="600082"/>
  </r>
  <r>
    <x v="16"/>
    <x v="0"/>
    <s v="JNE3800"/>
    <s v="JNE3800-KR-L"/>
    <s v="408-0923242-5385957"/>
    <x v="0"/>
    <x v="4"/>
    <n v="1"/>
    <n v="735"/>
    <n v="673307"/>
  </r>
  <r>
    <x v="16"/>
    <x v="0"/>
    <s v="J0341"/>
    <s v="J0341-DR-S"/>
    <s v="408-2837969-3351545"/>
    <x v="0"/>
    <x v="3"/>
    <n v="1"/>
    <n v="1168"/>
    <n v="480001"/>
  </r>
  <r>
    <x v="30"/>
    <x v="1"/>
    <s v="J0157"/>
    <s v="J0157-DR-XL"/>
    <s v="403-0415596-9854755"/>
    <x v="0"/>
    <x v="5"/>
    <n v="1"/>
    <n v="659"/>
    <n v="521108"/>
  </r>
  <r>
    <x v="16"/>
    <x v="0"/>
    <s v="JNE3800"/>
    <s v="JNE3800-KR-A-M"/>
    <s v="402-6590291-6716362"/>
    <x v="0"/>
    <x v="0"/>
    <n v="1"/>
    <n v="725"/>
    <n v="700008"/>
  </r>
  <r>
    <x v="16"/>
    <x v="0"/>
    <s v="JNE3870"/>
    <s v="JNE3870-DR-XS"/>
    <s v="408-2026580-1631509"/>
    <x v="0"/>
    <x v="6"/>
    <n v="1"/>
    <n v="998"/>
    <n v="500006"/>
  </r>
  <r>
    <x v="16"/>
    <x v="0"/>
    <s v="JNE3800"/>
    <s v="JNE3800-KR-XXL"/>
    <s v="407-6987529-0757906"/>
    <x v="0"/>
    <x v="2"/>
    <n v="1"/>
    <n v="735"/>
    <n v="683108"/>
  </r>
  <r>
    <x v="30"/>
    <x v="0"/>
    <s v="J0157"/>
    <s v="J0157-DR-XL"/>
    <s v="405-6462079-8005902"/>
    <x v="0"/>
    <x v="5"/>
    <n v="1"/>
    <n v="659"/>
    <n v="700136"/>
  </r>
  <r>
    <x v="30"/>
    <x v="0"/>
    <s v="J0157"/>
    <s v="J0157-DR-XL"/>
    <s v="404-4158727-7949903"/>
    <x v="0"/>
    <x v="5"/>
    <n v="1"/>
    <n v="659"/>
    <n v="421202"/>
  </r>
  <r>
    <x v="16"/>
    <x v="0"/>
    <s v="JNE3798"/>
    <s v="JNE3798-KR-A-XS"/>
    <s v="402-2455810-5973901"/>
    <x v="0"/>
    <x v="6"/>
    <n v="1"/>
    <n v="771"/>
    <n v="500045"/>
  </r>
  <r>
    <x v="16"/>
    <x v="0"/>
    <s v="JNE3798"/>
    <s v="JNE3798-KR-XS"/>
    <s v="407-9484687-1069165"/>
    <x v="0"/>
    <x v="6"/>
    <n v="1"/>
    <n v="735"/>
    <n v="626003"/>
  </r>
  <r>
    <x v="16"/>
    <x v="0"/>
    <s v="J0295"/>
    <s v="J0295-DR-L"/>
    <s v="404-1361981-4334711"/>
    <x v="0"/>
    <x v="4"/>
    <n v="1"/>
    <n v="1136"/>
    <n v="500040"/>
  </r>
  <r>
    <x v="16"/>
    <x v="0"/>
    <s v="JNE3800"/>
    <s v="JNE3800-KR-A-L"/>
    <s v="406-9027238-8081100"/>
    <x v="0"/>
    <x v="4"/>
    <n v="1"/>
    <n v="735"/>
    <n v="689582"/>
  </r>
  <r>
    <x v="16"/>
    <x v="0"/>
    <s v="JNE3800"/>
    <s v="JNE3800-KR-A-L"/>
    <s v="403-7761682-6368320"/>
    <x v="0"/>
    <x v="4"/>
    <n v="1"/>
    <n v="735"/>
    <n v="682005"/>
  </r>
  <r>
    <x v="9"/>
    <x v="0"/>
    <s v="J0157"/>
    <s v="J0157-DR-XL"/>
    <s v="406-0136471-3911555"/>
    <x v="0"/>
    <x v="5"/>
    <n v="1"/>
    <n v="659"/>
    <n v="560048"/>
  </r>
  <r>
    <x v="16"/>
    <x v="0"/>
    <s v="JNE3798"/>
    <s v="JNE3798-KR-A-M"/>
    <s v="402-5268292-0394711"/>
    <x v="0"/>
    <x v="0"/>
    <n v="1"/>
    <n v="771"/>
    <n v="560079"/>
  </r>
  <r>
    <x v="16"/>
    <x v="0"/>
    <s v="JNE3870"/>
    <s v="JNE3870-DR-XS"/>
    <s v="408-1288869-4865937"/>
    <x v="0"/>
    <x v="6"/>
    <n v="1"/>
    <n v="998"/>
    <n v="245205"/>
  </r>
  <r>
    <x v="16"/>
    <x v="0"/>
    <s v="JNE3798"/>
    <s v="JNE3798-KR-M"/>
    <s v="406-2523338-1535507"/>
    <x v="0"/>
    <x v="0"/>
    <n v="1"/>
    <n v="735"/>
    <n v="515001"/>
  </r>
  <r>
    <x v="16"/>
    <x v="0"/>
    <s v="J0005"/>
    <s v="J0005-DR-L"/>
    <s v="403-9489316-9849152"/>
    <x v="0"/>
    <x v="4"/>
    <n v="1"/>
    <n v="899"/>
    <n v="712232"/>
  </r>
  <r>
    <x v="16"/>
    <x v="0"/>
    <s v="JNE3798"/>
    <s v="JNE3798-KR-A-S"/>
    <s v="171-8473229-8252335"/>
    <x v="0"/>
    <x v="3"/>
    <n v="1"/>
    <n v="771"/>
    <n v="686539"/>
  </r>
  <r>
    <x v="16"/>
    <x v="0"/>
    <s v="JNE3798"/>
    <s v="JNE3798-KR-L"/>
    <s v="408-8885973-1357108"/>
    <x v="0"/>
    <x v="4"/>
    <n v="1"/>
    <n v="735"/>
    <n v="209625"/>
  </r>
  <r>
    <x v="9"/>
    <x v="0"/>
    <s v="J0157"/>
    <s v="J0157-DR-XL"/>
    <s v="404-9259755-1991519"/>
    <x v="0"/>
    <x v="5"/>
    <n v="1"/>
    <n v="659"/>
    <n v="400607"/>
  </r>
  <r>
    <x v="16"/>
    <x v="0"/>
    <s v="JNE3798"/>
    <s v="JNE3798-KR-XS"/>
    <s v="403-1397993-6701163"/>
    <x v="0"/>
    <x v="6"/>
    <n v="1"/>
    <n v="735"/>
    <n v="600091"/>
  </r>
  <r>
    <x v="16"/>
    <x v="0"/>
    <s v="J0157"/>
    <s v="J0157-DR-S"/>
    <s v="171-7979925-3018755"/>
    <x v="0"/>
    <x v="3"/>
    <n v="1"/>
    <n v="659"/>
    <n v="600059"/>
  </r>
  <r>
    <x v="16"/>
    <x v="0"/>
    <s v="J0341"/>
    <s v="J0341-DR-XXL"/>
    <s v="402-9578313-3909159"/>
    <x v="0"/>
    <x v="2"/>
    <n v="1"/>
    <n v="842"/>
    <n v="711204"/>
  </r>
  <r>
    <x v="30"/>
    <x v="0"/>
    <s v="J0397"/>
    <s v="J0397-DR-XS"/>
    <s v="405-7279618-0009923"/>
    <x v="0"/>
    <x v="6"/>
    <n v="1"/>
    <n v="999"/>
    <n v="503185"/>
  </r>
  <r>
    <x v="30"/>
    <x v="0"/>
    <s v="J0332"/>
    <s v="J0332-DR-XS"/>
    <s v="405-7279618-0009923"/>
    <x v="0"/>
    <x v="6"/>
    <n v="1"/>
    <n v="648"/>
    <n v="503185"/>
  </r>
  <r>
    <x v="30"/>
    <x v="0"/>
    <s v="J0400"/>
    <s v="J0400-DR-S"/>
    <s v="407-1002953-202293935"/>
    <x v="0"/>
    <x v="3"/>
    <n v="1"/>
    <n v="859"/>
    <n v="243403"/>
  </r>
  <r>
    <x v="9"/>
    <x v="0"/>
    <s v="J0157"/>
    <s v="J0157-DR-XL"/>
    <s v="402-1213791-7909109"/>
    <x v="0"/>
    <x v="5"/>
    <n v="1"/>
    <n v="659"/>
    <n v="201005"/>
  </r>
  <r>
    <x v="30"/>
    <x v="0"/>
    <s v="J0332"/>
    <s v="J0332-DR-S"/>
    <s v="407-2960363-2119524"/>
    <x v="0"/>
    <x v="3"/>
    <n v="1"/>
    <n v="648"/>
    <n v="560061"/>
  </r>
  <r>
    <x v="30"/>
    <x v="0"/>
    <s v="JNE3798"/>
    <s v="JNE3798-KR-L"/>
    <s v="407-6816459-4897965"/>
    <x v="0"/>
    <x v="4"/>
    <n v="1"/>
    <n v="735"/>
    <n v="244901"/>
  </r>
  <r>
    <x v="15"/>
    <x v="0"/>
    <s v="J0081"/>
    <s v="J0081-DR-XL"/>
    <s v="403-4958886-9343506"/>
    <x v="0"/>
    <x v="5"/>
    <n v="1"/>
    <n v="658"/>
    <n v="695301"/>
  </r>
  <r>
    <x v="30"/>
    <x v="0"/>
    <s v="JNE3798"/>
    <s v="JNE3798-KR-L"/>
    <s v="171-2063866-4820350"/>
    <x v="0"/>
    <x v="4"/>
    <n v="1"/>
    <n v="735"/>
    <n v="560076"/>
  </r>
  <r>
    <x v="30"/>
    <x v="0"/>
    <s v="J0212"/>
    <s v="J0212-DR-M"/>
    <s v="403-1789346-8009132"/>
    <x v="2"/>
    <x v="0"/>
    <n v="1"/>
    <n v="744"/>
    <n v="751003"/>
  </r>
  <r>
    <x v="30"/>
    <x v="0"/>
    <s v="JNE3625"/>
    <s v="JNE3625-DR-XXXL"/>
    <s v="407-5068953-4772310"/>
    <x v="0"/>
    <x v="1"/>
    <n v="1"/>
    <n v="434"/>
    <n v="560103"/>
  </r>
  <r>
    <x v="30"/>
    <x v="0"/>
    <s v="JNE3800"/>
    <s v="JNE3800-KR-A-M"/>
    <s v="407-3405948-6370719"/>
    <x v="0"/>
    <x v="0"/>
    <n v="1"/>
    <n v="725"/>
    <n v="201005"/>
  </r>
  <r>
    <x v="30"/>
    <x v="0"/>
    <s v="JNE3709"/>
    <s v="JNE3709-DR-XXL"/>
    <s v="403-6094171-8832305"/>
    <x v="0"/>
    <x v="2"/>
    <n v="1"/>
    <n v="792"/>
    <n v="521201"/>
  </r>
  <r>
    <x v="7"/>
    <x v="0"/>
    <s v="JNE3905"/>
    <s v="JNE3905-DR-XL"/>
    <s v="403-2894081-8567515"/>
    <x v="0"/>
    <x v="5"/>
    <n v="1"/>
    <n v="625"/>
    <n v="560067"/>
  </r>
  <r>
    <x v="1"/>
    <x v="0"/>
    <s v="J0216"/>
    <s v="J0216-BL-XL"/>
    <s v="404-9456793-6360353"/>
    <x v="1"/>
    <x v="5"/>
    <n v="1"/>
    <n v="625"/>
    <n v="480441"/>
  </r>
  <r>
    <x v="24"/>
    <x v="0"/>
    <s v="J0219"/>
    <s v="J0219-BL-XL"/>
    <s v="408-6078220-3112354"/>
    <x v="1"/>
    <x v="5"/>
    <n v="1"/>
    <n v="599"/>
    <n v="600043"/>
  </r>
  <r>
    <x v="30"/>
    <x v="0"/>
    <s v="J0105"/>
    <s v="J0105-KR-L"/>
    <s v="405-5188439-4944303"/>
    <x v="0"/>
    <x v="4"/>
    <n v="1"/>
    <n v="999"/>
    <n v="411046"/>
  </r>
  <r>
    <x v="30"/>
    <x v="0"/>
    <s v="J0333"/>
    <s v="J0333-DR-XXL"/>
    <s v="403-4830389-1123505"/>
    <x v="0"/>
    <x v="2"/>
    <n v="1"/>
    <n v="885"/>
    <n v="411038"/>
  </r>
  <r>
    <x v="30"/>
    <x v="0"/>
    <s v="J0401"/>
    <s v="J0401-DR-XXXL"/>
    <s v="405-4915253-1559528"/>
    <x v="0"/>
    <x v="1"/>
    <n v="1"/>
    <n v="832"/>
    <n v="122011"/>
  </r>
  <r>
    <x v="30"/>
    <x v="0"/>
    <s v="J0400"/>
    <s v="J0400-DR-XXXL"/>
    <s v="405-7255929-6845163"/>
    <x v="0"/>
    <x v="1"/>
    <n v="1"/>
    <n v="859"/>
    <n v="122011"/>
  </r>
  <r>
    <x v="30"/>
    <x v="0"/>
    <s v="J0401"/>
    <s v="J0401-DR-XXXL"/>
    <s v="405-7770995-3574723"/>
    <x v="0"/>
    <x v="1"/>
    <n v="1"/>
    <n v="832"/>
    <n v="122011"/>
  </r>
  <r>
    <x v="30"/>
    <x v="0"/>
    <s v="JNE3798"/>
    <s v="JNE3798-KR-M"/>
    <s v="406-9975124-7121968"/>
    <x v="0"/>
    <x v="0"/>
    <n v="1"/>
    <n v="735"/>
    <n v="560073"/>
  </r>
  <r>
    <x v="30"/>
    <x v="0"/>
    <s v="JNE3709"/>
    <s v="JNE3709-DR-S"/>
    <s v="404-1221967-8122717"/>
    <x v="0"/>
    <x v="3"/>
    <n v="1"/>
    <n v="792"/>
    <n v="573201"/>
  </r>
  <r>
    <x v="30"/>
    <x v="1"/>
    <s v="JNE3800"/>
    <s v="JNE3800-KR-A-XS"/>
    <s v="406-0910383-0461105"/>
    <x v="0"/>
    <x v="6"/>
    <n v="1"/>
    <n v="725"/>
    <n v="431136"/>
  </r>
  <r>
    <x v="30"/>
    <x v="0"/>
    <s v="J0413"/>
    <s v="J0413-DR-XS"/>
    <s v="407-3581702-6269120"/>
    <x v="0"/>
    <x v="6"/>
    <n v="1"/>
    <n v="741"/>
    <n v="500048"/>
  </r>
  <r>
    <x v="30"/>
    <x v="0"/>
    <s v="JNE3798"/>
    <s v="JNE3798-KR-XS"/>
    <s v="408-5833311-0811511"/>
    <x v="0"/>
    <x v="6"/>
    <n v="1"/>
    <n v="735"/>
    <n v="609110"/>
  </r>
  <r>
    <x v="30"/>
    <x v="0"/>
    <s v="JNE3800"/>
    <s v="JNE3800-KR-A-L"/>
    <s v="402-3166551-9940316"/>
    <x v="0"/>
    <x v="4"/>
    <n v="1"/>
    <n v="735"/>
    <n v="416008"/>
  </r>
  <r>
    <x v="30"/>
    <x v="0"/>
    <s v="J0157"/>
    <s v="J0157-DR-XXL"/>
    <s v="403-2003390-3218743"/>
    <x v="0"/>
    <x v="2"/>
    <n v="1"/>
    <n v="659"/>
    <n v="482011"/>
  </r>
  <r>
    <x v="30"/>
    <x v="0"/>
    <s v="JNE3706"/>
    <s v="JNE3706-DR-XXL"/>
    <s v="408-5352926-8225956"/>
    <x v="0"/>
    <x v="2"/>
    <n v="1"/>
    <n v="443"/>
    <n v="122001"/>
  </r>
  <r>
    <x v="30"/>
    <x v="0"/>
    <s v="JNE3800"/>
    <s v="JNE3800-KR-A-M"/>
    <s v="171-3507679-1428317"/>
    <x v="0"/>
    <x v="0"/>
    <n v="1"/>
    <n v="725"/>
    <n v="560100"/>
  </r>
  <r>
    <x v="16"/>
    <x v="0"/>
    <s v="JNE3904"/>
    <s v="JNE3904-DR-XL"/>
    <s v="402-9640716-3845900"/>
    <x v="0"/>
    <x v="5"/>
    <n v="1"/>
    <n v="599"/>
    <n v="313001"/>
  </r>
  <r>
    <x v="30"/>
    <x v="0"/>
    <s v="JNE3800"/>
    <s v="JNE3800-KR-L"/>
    <s v="403-9568843-3653132"/>
    <x v="0"/>
    <x v="4"/>
    <n v="1"/>
    <n v="735"/>
    <n v="382481"/>
  </r>
  <r>
    <x v="30"/>
    <x v="0"/>
    <s v="J0341"/>
    <s v="J0341-DR-L"/>
    <s v="402-0977325-3504341"/>
    <x v="0"/>
    <x v="4"/>
    <n v="1"/>
    <n v="842"/>
    <n v="500084"/>
  </r>
  <r>
    <x v="30"/>
    <x v="0"/>
    <s v="J0005"/>
    <s v="J0005-DR-XS"/>
    <s v="405-4589935-3865908"/>
    <x v="0"/>
    <x v="6"/>
    <n v="1"/>
    <n v="899"/>
    <n v="560037"/>
  </r>
  <r>
    <x v="30"/>
    <x v="0"/>
    <s v="JNE3800"/>
    <s v="JNE3800-KR-L"/>
    <s v="406-4024976-8273955"/>
    <x v="0"/>
    <x v="4"/>
    <n v="1"/>
    <n v="735"/>
    <n v="560100"/>
  </r>
  <r>
    <x v="30"/>
    <x v="0"/>
    <s v="JNE3905"/>
    <s v="JNE3905-DR-M"/>
    <s v="406-2921455-3327555"/>
    <x v="0"/>
    <x v="0"/>
    <n v="1"/>
    <n v="625"/>
    <n v="411006"/>
  </r>
  <r>
    <x v="30"/>
    <x v="0"/>
    <s v="JNE3904"/>
    <s v="JNE3904-DR-XL"/>
    <s v="405-0028632-1550719"/>
    <x v="0"/>
    <x v="5"/>
    <n v="1"/>
    <n v="599"/>
    <n v="560043"/>
  </r>
  <r>
    <x v="30"/>
    <x v="1"/>
    <s v="JNE3800"/>
    <s v="JNE3800-KR-XXXL"/>
    <s v="406-2112275-7491536"/>
    <x v="0"/>
    <x v="1"/>
    <n v="1"/>
    <n v="735"/>
    <n v="600024"/>
  </r>
  <r>
    <x v="9"/>
    <x v="0"/>
    <s v="JNE3904"/>
    <s v="JNE3904-DR-XL"/>
    <s v="406-0450133-9129127"/>
    <x v="0"/>
    <x v="5"/>
    <n v="1"/>
    <n v="599"/>
    <n v="201303"/>
  </r>
  <r>
    <x v="9"/>
    <x v="0"/>
    <s v="JNE3904"/>
    <s v="JNE3904-DR-XL"/>
    <s v="407-1545931-9597956"/>
    <x v="0"/>
    <x v="5"/>
    <n v="1"/>
    <n v="599"/>
    <n v="388120"/>
  </r>
  <r>
    <x v="30"/>
    <x v="0"/>
    <s v="JNE3800"/>
    <s v="JNE3800-KR-L"/>
    <s v="171-7308471-3795553"/>
    <x v="0"/>
    <x v="4"/>
    <n v="1"/>
    <n v="735"/>
    <n v="781007"/>
  </r>
  <r>
    <x v="30"/>
    <x v="0"/>
    <s v="JNE3905"/>
    <s v="JNE3905-DR-M"/>
    <s v="406-6338024-2969162"/>
    <x v="0"/>
    <x v="0"/>
    <n v="1"/>
    <n v="625"/>
    <n v="400071"/>
  </r>
  <r>
    <x v="30"/>
    <x v="0"/>
    <s v="JNE3798"/>
    <s v="JNE3798-KR-A-L"/>
    <s v="403-9147095-8637919"/>
    <x v="0"/>
    <x v="4"/>
    <n v="1"/>
    <n v="771"/>
    <n v="441601"/>
  </r>
  <r>
    <x v="30"/>
    <x v="0"/>
    <s v="JNE3870"/>
    <s v="JNE3870-DR-XXXL"/>
    <s v="405-6244123-8306728"/>
    <x v="0"/>
    <x v="1"/>
    <n v="1"/>
    <n v="688"/>
    <n v="412101"/>
  </r>
  <r>
    <x v="30"/>
    <x v="0"/>
    <s v="J0341"/>
    <s v="J0341-DR-M"/>
    <s v="171-5533998-6808330"/>
    <x v="0"/>
    <x v="0"/>
    <n v="1"/>
    <n v="842"/>
    <n v="517502"/>
  </r>
  <r>
    <x v="9"/>
    <x v="0"/>
    <s v="JNE3904"/>
    <s v="JNE3904-DR-XL"/>
    <s v="404-1755109-4698716"/>
    <x v="0"/>
    <x v="5"/>
    <n v="1"/>
    <n v="599"/>
    <n v="390008"/>
  </r>
  <r>
    <x v="30"/>
    <x v="0"/>
    <s v="J0401"/>
    <s v="J0401-DR-XXXL"/>
    <s v="407-0909855-6593161"/>
    <x v="0"/>
    <x v="1"/>
    <n v="1"/>
    <n v="832"/>
    <n v="403602"/>
  </r>
  <r>
    <x v="9"/>
    <x v="0"/>
    <s v="J0339"/>
    <s v="J0339-DR-M"/>
    <s v="403-9110437-6761151"/>
    <x v="0"/>
    <x v="0"/>
    <n v="1"/>
    <n v="786"/>
    <n v="600090"/>
  </r>
  <r>
    <x v="9"/>
    <x v="0"/>
    <s v="JNE3800"/>
    <s v="JNE3800-KR-L"/>
    <s v="403-1604799-2169943"/>
    <x v="0"/>
    <x v="4"/>
    <n v="1"/>
    <n v="735"/>
    <n v="812002"/>
  </r>
  <r>
    <x v="9"/>
    <x v="0"/>
    <s v="JNE3800"/>
    <s v="JNE3800-KR-A-L"/>
    <s v="405-0865124-7865913"/>
    <x v="0"/>
    <x v="4"/>
    <n v="1"/>
    <n v="735"/>
    <n v="560035"/>
  </r>
  <r>
    <x v="9"/>
    <x v="0"/>
    <s v="J0157"/>
    <s v="J0157-DR-XXXL"/>
    <s v="171-9411999-0186729"/>
    <x v="0"/>
    <x v="1"/>
    <n v="1"/>
    <n v="659"/>
    <n v="534201"/>
  </r>
  <r>
    <x v="9"/>
    <x v="0"/>
    <s v="JNE3710"/>
    <s v="JNE3710-DR-S"/>
    <s v="403-3385852-7038757"/>
    <x v="0"/>
    <x v="3"/>
    <n v="1"/>
    <n v="699"/>
    <n v="695104"/>
  </r>
  <r>
    <x v="0"/>
    <x v="0"/>
    <s v="J0157"/>
    <s v="J0157-DR-XL"/>
    <s v="407-9419615-8996338"/>
    <x v="0"/>
    <x v="5"/>
    <n v="1"/>
    <n v="588"/>
    <n v="122011"/>
  </r>
  <r>
    <x v="9"/>
    <x v="0"/>
    <s v="JNE3800"/>
    <s v="JNE3800-KR-M"/>
    <s v="402-2508857-8135568"/>
    <x v="0"/>
    <x v="0"/>
    <n v="1"/>
    <n v="735"/>
    <n v="201005"/>
  </r>
  <r>
    <x v="9"/>
    <x v="1"/>
    <s v="JNE3800"/>
    <s v="JNE3800-KR-XXL"/>
    <s v="406-1826313-4037946"/>
    <x v="0"/>
    <x v="2"/>
    <n v="1"/>
    <n v="735"/>
    <n v="500049"/>
  </r>
  <r>
    <x v="9"/>
    <x v="0"/>
    <s v="J0207"/>
    <s v="J0207-DR-L"/>
    <s v="403-3521154-6112340"/>
    <x v="0"/>
    <x v="4"/>
    <n v="1"/>
    <n v="885"/>
    <n v="422009"/>
  </r>
  <r>
    <x v="9"/>
    <x v="1"/>
    <s v="JNE3709"/>
    <s v="JNE3709-DR-L"/>
    <s v="406-9863508-8157920"/>
    <x v="0"/>
    <x v="4"/>
    <n v="1"/>
    <n v="792"/>
    <n v="131021"/>
  </r>
  <r>
    <x v="9"/>
    <x v="0"/>
    <s v="JNE3869"/>
    <s v="JNE3869-DR-S"/>
    <s v="405-5964602-6276302"/>
    <x v="0"/>
    <x v="3"/>
    <n v="1"/>
    <n v="688"/>
    <n v="522302"/>
  </r>
  <r>
    <x v="9"/>
    <x v="0"/>
    <s v="J0153"/>
    <s v="J0153-DR-S"/>
    <s v="405-1674021-3365164"/>
    <x v="0"/>
    <x v="3"/>
    <n v="1"/>
    <n v="443"/>
    <n v="560100"/>
  </r>
  <r>
    <x v="9"/>
    <x v="0"/>
    <s v="J0207"/>
    <s v="J0207-DR-S"/>
    <s v="405-1674021-3365164"/>
    <x v="0"/>
    <x v="3"/>
    <n v="1"/>
    <n v="832"/>
    <n v="560100"/>
  </r>
  <r>
    <x v="9"/>
    <x v="0"/>
    <s v="J0243"/>
    <s v="J0243-DR-XXXL"/>
    <s v="171-7251825-1943539"/>
    <x v="2"/>
    <x v="1"/>
    <n v="1"/>
    <n v="939"/>
    <n v="560068"/>
  </r>
  <r>
    <x v="5"/>
    <x v="0"/>
    <s v="J0157"/>
    <s v="J0157-DR-XL"/>
    <s v="407-5060001-1777913"/>
    <x v="0"/>
    <x v="5"/>
    <n v="1"/>
    <n v="588"/>
    <n v="509339"/>
  </r>
  <r>
    <x v="9"/>
    <x v="0"/>
    <s v="JNE3709"/>
    <s v="JNE3709-DR-L"/>
    <s v="404-7628686-4275502"/>
    <x v="0"/>
    <x v="4"/>
    <n v="1"/>
    <n v="792"/>
    <n v="324010"/>
  </r>
  <r>
    <x v="9"/>
    <x v="0"/>
    <s v="JNE3709"/>
    <s v="JNE3709-DR-S"/>
    <s v="406-4726224-4889945"/>
    <x v="0"/>
    <x v="3"/>
    <n v="1"/>
    <n v="792"/>
    <n v="400058"/>
  </r>
  <r>
    <x v="9"/>
    <x v="0"/>
    <s v="J0341"/>
    <s v="J0341-DR-XXXL"/>
    <s v="408-6869309-5921945"/>
    <x v="0"/>
    <x v="1"/>
    <n v="1"/>
    <n v="842"/>
    <n v="201009"/>
  </r>
  <r>
    <x v="9"/>
    <x v="0"/>
    <s v="JNE3800"/>
    <s v="JNE3800-KR-A-L"/>
    <s v="171-7173124-7979515"/>
    <x v="0"/>
    <x v="4"/>
    <n v="1"/>
    <n v="735"/>
    <n v="411057"/>
  </r>
  <r>
    <x v="5"/>
    <x v="0"/>
    <s v="J0157"/>
    <s v="J0157-DR-XL"/>
    <s v="402-9932799-0701155"/>
    <x v="0"/>
    <x v="5"/>
    <n v="1"/>
    <n v="588"/>
    <n v="411030"/>
  </r>
  <r>
    <x v="9"/>
    <x v="0"/>
    <s v="JNE3709"/>
    <s v="JNE3709-DR-L"/>
    <s v="171-3661052-5239500"/>
    <x v="0"/>
    <x v="4"/>
    <n v="1"/>
    <n v="792"/>
    <n v="110008"/>
  </r>
  <r>
    <x v="9"/>
    <x v="0"/>
    <s v="JNE3800"/>
    <s v="JNE3800-KR-M"/>
    <s v="402-9141729-5885106"/>
    <x v="0"/>
    <x v="0"/>
    <n v="1"/>
    <n v="735"/>
    <n v="560016"/>
  </r>
  <r>
    <x v="33"/>
    <x v="0"/>
    <s v="J0215"/>
    <s v="J0215-BL-XL"/>
    <s v="171-6612796-6982738"/>
    <x v="1"/>
    <x v="5"/>
    <n v="1"/>
    <n v="545"/>
    <n v="421302"/>
  </r>
  <r>
    <x v="9"/>
    <x v="0"/>
    <s v="J0157"/>
    <s v="J0157-DR-XXXL"/>
    <s v="407-3686529-6338708"/>
    <x v="0"/>
    <x v="1"/>
    <n v="1"/>
    <n v="659"/>
    <n v="400066"/>
  </r>
  <r>
    <x v="9"/>
    <x v="0"/>
    <s v="JNE3800"/>
    <s v="JNE3800-KR-S"/>
    <s v="408-5678950-5836326"/>
    <x v="0"/>
    <x v="3"/>
    <n v="1"/>
    <n v="735"/>
    <n v="751014"/>
  </r>
  <r>
    <x v="9"/>
    <x v="0"/>
    <s v="JNE3905"/>
    <s v="JNE3905-DR-M"/>
    <s v="406-5661253-7244369"/>
    <x v="0"/>
    <x v="0"/>
    <n v="1"/>
    <n v="625"/>
    <n v="201001"/>
  </r>
  <r>
    <x v="9"/>
    <x v="0"/>
    <s v="JNE3709"/>
    <s v="JNE3709-DR-S"/>
    <s v="406-4630970-5537151"/>
    <x v="0"/>
    <x v="3"/>
    <n v="1"/>
    <n v="792"/>
    <n v="390010"/>
  </r>
  <r>
    <x v="2"/>
    <x v="0"/>
    <s v="JNE3625"/>
    <s v="JNE3625-DR-XL"/>
    <s v="171-4919908-2348366"/>
    <x v="0"/>
    <x v="5"/>
    <n v="1"/>
    <n v="530"/>
    <n v="273015"/>
  </r>
  <r>
    <x v="9"/>
    <x v="0"/>
    <s v="J0152"/>
    <s v="J0152-DR-XXL"/>
    <s v="406-8966677-4482712"/>
    <x v="0"/>
    <x v="2"/>
    <n v="1"/>
    <n v="899"/>
    <n v="400049"/>
  </r>
  <r>
    <x v="9"/>
    <x v="0"/>
    <s v="JNE3800"/>
    <s v="JNE3800-KR-A-S"/>
    <s v="408-8995810-1477919"/>
    <x v="0"/>
    <x v="3"/>
    <n v="1"/>
    <n v="725"/>
    <n v="501218"/>
  </r>
  <r>
    <x v="9"/>
    <x v="0"/>
    <s v="JNE3800"/>
    <s v="JNE3800-KR-M"/>
    <s v="403-2397404-4941100"/>
    <x v="0"/>
    <x v="0"/>
    <n v="1"/>
    <n v="735"/>
    <n v="411041"/>
  </r>
  <r>
    <x v="15"/>
    <x v="0"/>
    <s v="J0153"/>
    <s v="J0153-DR-XL"/>
    <s v="405-2501789-1695507"/>
    <x v="0"/>
    <x v="5"/>
    <n v="1"/>
    <n v="443"/>
    <n v="700135"/>
  </r>
  <r>
    <x v="9"/>
    <x v="0"/>
    <s v="JNE3800"/>
    <s v="JNE3800-KR-S"/>
    <s v="402-0855641-3553130"/>
    <x v="0"/>
    <x v="3"/>
    <n v="1"/>
    <n v="735"/>
    <n v="412101"/>
  </r>
  <r>
    <x v="9"/>
    <x v="0"/>
    <s v="JNE3800"/>
    <s v="JNE3800-KR-S"/>
    <s v="407-1629806-8957944"/>
    <x v="0"/>
    <x v="3"/>
    <n v="1"/>
    <n v="735"/>
    <n v="473660"/>
  </r>
  <r>
    <x v="30"/>
    <x v="1"/>
    <s v="JNE3706"/>
    <s v="JNE3706-DR-XL"/>
    <s v="404-2391449-6341928"/>
    <x v="0"/>
    <x v="5"/>
    <n v="1"/>
    <n v="443"/>
    <n v="500007"/>
  </r>
  <r>
    <x v="9"/>
    <x v="0"/>
    <s v="J0341"/>
    <s v="J0341-DR-XXXL"/>
    <s v="171-4942109-5278701"/>
    <x v="0"/>
    <x v="1"/>
    <n v="1"/>
    <n v="842"/>
    <n v="600044"/>
  </r>
  <r>
    <x v="9"/>
    <x v="0"/>
    <s v="J0153"/>
    <s v="J0153-DR-S"/>
    <s v="407-1355249-4116304"/>
    <x v="0"/>
    <x v="3"/>
    <n v="1"/>
    <n v="443"/>
    <n v="600077"/>
  </r>
  <r>
    <x v="9"/>
    <x v="0"/>
    <s v="JNE3904"/>
    <s v="JNE3904-DR-M"/>
    <s v="402-7877358-6720301"/>
    <x v="0"/>
    <x v="0"/>
    <n v="1"/>
    <n v="599"/>
    <n v="795001"/>
  </r>
  <r>
    <x v="26"/>
    <x v="0"/>
    <s v="J0153"/>
    <s v="J0153-DR-XL"/>
    <s v="171-4320580-2142752"/>
    <x v="0"/>
    <x v="5"/>
    <n v="1"/>
    <n v="430"/>
    <n v="462016"/>
  </r>
  <r>
    <x v="9"/>
    <x v="0"/>
    <s v="J0341"/>
    <s v="J0341-DR-XXXL"/>
    <s v="405-7771154-1835549"/>
    <x v="0"/>
    <x v="1"/>
    <n v="1"/>
    <n v="842"/>
    <n v="522004"/>
  </r>
  <r>
    <x v="9"/>
    <x v="0"/>
    <s v="JNE3800"/>
    <s v="JNE3800-KR-A-M"/>
    <s v="406-2140959-1328366"/>
    <x v="0"/>
    <x v="0"/>
    <n v="1"/>
    <n v="725"/>
    <n v="507002"/>
  </r>
  <r>
    <x v="5"/>
    <x v="0"/>
    <s v="JNE3706"/>
    <s v="JNE3706-DR-XL"/>
    <s v="404-1465947-1734721"/>
    <x v="0"/>
    <x v="5"/>
    <n v="1"/>
    <n v="413"/>
    <n v="110027"/>
  </r>
  <r>
    <x v="9"/>
    <x v="0"/>
    <s v="J0413"/>
    <s v="J0413-DR-XS"/>
    <s v="405-4945057-9376333"/>
    <x v="0"/>
    <x v="6"/>
    <n v="1"/>
    <n v="741"/>
    <n v="411001"/>
  </r>
  <r>
    <x v="9"/>
    <x v="0"/>
    <s v="JNE3800"/>
    <s v="JNE3800-KR-XS"/>
    <s v="403-4356905-8220365"/>
    <x v="0"/>
    <x v="6"/>
    <n v="1"/>
    <n v="735"/>
    <n v="451001"/>
  </r>
  <r>
    <x v="9"/>
    <x v="0"/>
    <s v="J0207"/>
    <s v="J0207-DR-L"/>
    <s v="405-7462960-4728301"/>
    <x v="0"/>
    <x v="4"/>
    <n v="1"/>
    <n v="885"/>
    <n v="641031"/>
  </r>
  <r>
    <x v="9"/>
    <x v="0"/>
    <s v="JNE3904"/>
    <s v="JNE3904-DR-L"/>
    <s v="171-7122868-8135521"/>
    <x v="0"/>
    <x v="4"/>
    <n v="1"/>
    <n v="599"/>
    <n v="400007"/>
  </r>
  <r>
    <x v="10"/>
    <x v="0"/>
    <s v="JNE3706"/>
    <s v="JNE3706-DR-XL"/>
    <s v="405-9938041-9565130"/>
    <x v="0"/>
    <x v="5"/>
    <n v="1"/>
    <n v="413"/>
    <n v="695005"/>
  </r>
  <r>
    <x v="22"/>
    <x v="0"/>
    <s v="JNE3706"/>
    <s v="JNE3706-DR-XL"/>
    <s v="408-1466076-4962706"/>
    <x v="0"/>
    <x v="5"/>
    <n v="1"/>
    <n v="399"/>
    <n v="395009"/>
  </r>
  <r>
    <x v="9"/>
    <x v="1"/>
    <s v="JNE3709"/>
    <s v="JNE3709-DR-XS"/>
    <s v="171-7948891-2505145"/>
    <x v="0"/>
    <x v="6"/>
    <n v="1"/>
    <n v="792"/>
    <n v="683513"/>
  </r>
  <r>
    <x v="9"/>
    <x v="0"/>
    <s v="J0295"/>
    <s v="J0295-DR-L"/>
    <s v="402-2076783-3400333"/>
    <x v="0"/>
    <x v="4"/>
    <n v="1"/>
    <n v="817"/>
    <n v="689597"/>
  </r>
  <r>
    <x v="11"/>
    <x v="0"/>
    <s v="JNE3706"/>
    <s v="JNE3706-DR-XL"/>
    <s v="408-8490743-3028349"/>
    <x v="0"/>
    <x v="5"/>
    <n v="1"/>
    <n v="399"/>
    <n v="700042"/>
  </r>
  <r>
    <x v="9"/>
    <x v="0"/>
    <s v="J0341"/>
    <s v="J0341-DR-L"/>
    <s v="406-2798745-3128361"/>
    <x v="0"/>
    <x v="4"/>
    <n v="1"/>
    <n v="842"/>
    <n v="560077"/>
  </r>
  <r>
    <x v="9"/>
    <x v="0"/>
    <s v="J0157"/>
    <s v="J0157-DR-XS"/>
    <s v="407-0622210-6994741"/>
    <x v="0"/>
    <x v="6"/>
    <n v="1"/>
    <n v="690"/>
    <n v="533125"/>
  </r>
  <r>
    <x v="9"/>
    <x v="0"/>
    <s v="JNE3905"/>
    <s v="JNE3905-DR-XXL"/>
    <s v="407-7670498-3916345"/>
    <x v="0"/>
    <x v="2"/>
    <n v="1"/>
    <n v="625"/>
    <n v="410210"/>
  </r>
  <r>
    <x v="9"/>
    <x v="0"/>
    <s v="J0243"/>
    <s v="J0243-DR-S"/>
    <s v="405-4724097-1016369"/>
    <x v="2"/>
    <x v="3"/>
    <n v="1"/>
    <n v="999"/>
    <n v="5243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5B19CF-152F-4ADA-A015-C56EDD1BA44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9:F15" firstHeaderRow="1" firstDataRow="2" firstDataCol="1"/>
  <pivotFields count="5">
    <pivotField axis="axisRow" showAll="0">
      <items count="5">
        <item x="0"/>
        <item x="1"/>
        <item x="2"/>
        <item x="3"/>
        <item t="default"/>
      </items>
    </pivotField>
    <pivotField axis="axisCol" showAll="0">
      <items count="5">
        <item h="1" x="0"/>
        <item h="1" x="1"/>
        <item h="1" x="2"/>
        <item x="3"/>
        <item t="default"/>
      </items>
    </pivotField>
    <pivotField showAll="0"/>
    <pivotField numFmtId="164" showAll="0"/>
    <pivotField dataField="1" numFmtId="9" showAll="0"/>
  </pivotFields>
  <rowFields count="1">
    <field x="0"/>
  </rowFields>
  <rowItems count="5">
    <i>
      <x/>
    </i>
    <i>
      <x v="1"/>
    </i>
    <i>
      <x v="2"/>
    </i>
    <i>
      <x v="3"/>
    </i>
    <i t="grand">
      <x/>
    </i>
  </rowItems>
  <colFields count="1">
    <field x="1"/>
  </colFields>
  <colItems count="2">
    <i>
      <x v="3"/>
    </i>
    <i t="grand">
      <x/>
    </i>
  </colItems>
  <dataFields count="1">
    <dataField name="Average of Rating" fld="4" subtotal="average" baseField="0" baseItem="0" numFmtId="9"/>
  </dataFields>
  <chartFormats count="8">
    <chartFormat chart="11" format="0" series="1">
      <pivotArea type="data" outline="0" fieldPosition="0">
        <references count="2">
          <reference field="4294967294" count="1" selected="0">
            <x v="0"/>
          </reference>
          <reference field="1" count="1" selected="0">
            <x v="0"/>
          </reference>
        </references>
      </pivotArea>
    </chartFormat>
    <chartFormat chart="11" format="1" series="1">
      <pivotArea type="data" outline="0" fieldPosition="0">
        <references count="2">
          <reference field="4294967294" count="1" selected="0">
            <x v="0"/>
          </reference>
          <reference field="1" count="1" selected="0">
            <x v="1"/>
          </reference>
        </references>
      </pivotArea>
    </chartFormat>
    <chartFormat chart="11" format="2" series="1">
      <pivotArea type="data" outline="0" fieldPosition="0">
        <references count="2">
          <reference field="4294967294" count="1" selected="0">
            <x v="0"/>
          </reference>
          <reference field="1" count="1" selected="0">
            <x v="2"/>
          </reference>
        </references>
      </pivotArea>
    </chartFormat>
    <chartFormat chart="11" format="3" series="1">
      <pivotArea type="data" outline="0" fieldPosition="0">
        <references count="2">
          <reference field="4294967294" count="1" selected="0">
            <x v="0"/>
          </reference>
          <reference field="1" count="1" selected="0">
            <x v="3"/>
          </reference>
        </references>
      </pivotArea>
    </chartFormat>
    <chartFormat chart="14" format="8" series="1">
      <pivotArea type="data" outline="0" fieldPosition="0">
        <references count="2">
          <reference field="4294967294" count="1" selected="0">
            <x v="0"/>
          </reference>
          <reference field="1" count="1" selected="0">
            <x v="0"/>
          </reference>
        </references>
      </pivotArea>
    </chartFormat>
    <chartFormat chart="14" format="9" series="1">
      <pivotArea type="data" outline="0" fieldPosition="0">
        <references count="2">
          <reference field="4294967294" count="1" selected="0">
            <x v="0"/>
          </reference>
          <reference field="1" count="1" selected="0">
            <x v="1"/>
          </reference>
        </references>
      </pivotArea>
    </chartFormat>
    <chartFormat chart="14" format="10" series="1">
      <pivotArea type="data" outline="0" fieldPosition="0">
        <references count="2">
          <reference field="4294967294" count="1" selected="0">
            <x v="0"/>
          </reference>
          <reference field="1" count="1" selected="0">
            <x v="2"/>
          </reference>
        </references>
      </pivotArea>
    </chartFormat>
    <chartFormat chart="14"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273283-20D5-44C1-B934-69CD49FEE4D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1:F7" firstHeaderRow="1" firstDataRow="2" firstDataCol="1"/>
  <pivotFields count="5">
    <pivotField axis="axisRow" showAll="0">
      <items count="5">
        <item x="0"/>
        <item x="1"/>
        <item x="2"/>
        <item x="3"/>
        <item t="default"/>
      </items>
    </pivotField>
    <pivotField axis="axisCol" showAll="0">
      <items count="5">
        <item h="1" x="0"/>
        <item h="1" x="1"/>
        <item h="1" x="2"/>
        <item x="3"/>
        <item t="default"/>
      </items>
    </pivotField>
    <pivotField showAll="0"/>
    <pivotField dataField="1" numFmtId="164" showAll="0"/>
    <pivotField numFmtId="9" showAll="0"/>
  </pivotFields>
  <rowFields count="1">
    <field x="0"/>
  </rowFields>
  <rowItems count="5">
    <i>
      <x/>
    </i>
    <i>
      <x v="1"/>
    </i>
    <i>
      <x v="2"/>
    </i>
    <i>
      <x v="3"/>
    </i>
    <i t="grand">
      <x/>
    </i>
  </rowItems>
  <colFields count="1">
    <field x="1"/>
  </colFields>
  <colItems count="2">
    <i>
      <x v="3"/>
    </i>
    <i t="grand">
      <x/>
    </i>
  </colItems>
  <dataFields count="1">
    <dataField name="Sum of Sales" fld="3" baseField="2" baseItem="11" numFmtId="1"/>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0" format="8" series="1">
      <pivotArea type="data" outline="0" fieldPosition="0">
        <references count="2">
          <reference field="4294967294" count="1" selected="0">
            <x v="0"/>
          </reference>
          <reference field="1" count="1" selected="0">
            <x v="0"/>
          </reference>
        </references>
      </pivotArea>
    </chartFormat>
    <chartFormat chart="10" format="9" series="1">
      <pivotArea type="data" outline="0" fieldPosition="0">
        <references count="2">
          <reference field="4294967294" count="1" selected="0">
            <x v="0"/>
          </reference>
          <reference field="1" count="1" selected="0">
            <x v="1"/>
          </reference>
        </references>
      </pivotArea>
    </chartFormat>
    <chartFormat chart="10" format="10" series="1">
      <pivotArea type="data" outline="0" fieldPosition="0">
        <references count="2">
          <reference field="4294967294" count="1" selected="0">
            <x v="0"/>
          </reference>
          <reference field="1" count="1" selected="0">
            <x v="2"/>
          </reference>
        </references>
      </pivotArea>
    </chartFormat>
    <chartFormat chart="10" format="11" series="1">
      <pivotArea type="data" outline="0" fieldPosition="0">
        <references count="2">
          <reference field="4294967294" count="1" selected="0">
            <x v="0"/>
          </reference>
          <reference field="1" count="1" selected="0">
            <x v="3"/>
          </reference>
        </references>
      </pivotArea>
    </chartFormat>
    <chartFormat chart="11" format="12" series="1">
      <pivotArea type="data" outline="0" fieldPosition="0">
        <references count="2">
          <reference field="4294967294" count="1" selected="0">
            <x v="0"/>
          </reference>
          <reference field="1" count="1" selected="0">
            <x v="0"/>
          </reference>
        </references>
      </pivotArea>
    </chartFormat>
    <chartFormat chart="11" format="13" series="1">
      <pivotArea type="data" outline="0" fieldPosition="0">
        <references count="2">
          <reference field="4294967294" count="1" selected="0">
            <x v="0"/>
          </reference>
          <reference field="1" count="1" selected="0">
            <x v="1"/>
          </reference>
        </references>
      </pivotArea>
    </chartFormat>
    <chartFormat chart="11" format="14" series="1">
      <pivotArea type="data" outline="0" fieldPosition="0">
        <references count="2">
          <reference field="4294967294" count="1" selected="0">
            <x v="0"/>
          </reference>
          <reference field="1" count="1" selected="0">
            <x v="2"/>
          </reference>
        </references>
      </pivotArea>
    </chartFormat>
    <chartFormat chart="11" format="15"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EDBC76-4A57-4852-BF6C-DF7516B4A0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31" firstHeaderRow="1" firstDataRow="1" firstDataCol="1"/>
  <pivotFields count="5">
    <pivotField showAll="0">
      <items count="5">
        <item h="1" x="0"/>
        <item h="1" x="1"/>
        <item h="1" x="2"/>
        <item x="3"/>
        <item t="default"/>
      </items>
    </pivotField>
    <pivotField axis="axisRow" showAll="0">
      <items count="5">
        <item x="0"/>
        <item x="1"/>
        <item x="2"/>
        <item x="3"/>
        <item t="default"/>
      </items>
    </pivotField>
    <pivotField axis="axisRow" showAll="0">
      <items count="26">
        <item x="16"/>
        <item x="4"/>
        <item x="19"/>
        <item x="22"/>
        <item x="17"/>
        <item x="9"/>
        <item x="24"/>
        <item x="15"/>
        <item x="18"/>
        <item x="1"/>
        <item x="12"/>
        <item x="5"/>
        <item x="3"/>
        <item x="7"/>
        <item x="20"/>
        <item x="0"/>
        <item x="6"/>
        <item x="21"/>
        <item x="11"/>
        <item x="10"/>
        <item x="13"/>
        <item x="2"/>
        <item x="8"/>
        <item x="14"/>
        <item x="23"/>
        <item t="default"/>
      </items>
    </pivotField>
    <pivotField dataField="1" numFmtId="164" showAll="0"/>
    <pivotField numFmtId="9" showAll="0"/>
  </pivotFields>
  <rowFields count="2">
    <field x="1"/>
    <field x="2"/>
  </rowFields>
  <rowItems count="30">
    <i>
      <x/>
    </i>
    <i r="1">
      <x v="1"/>
    </i>
    <i r="1">
      <x v="9"/>
    </i>
    <i r="1">
      <x v="11"/>
    </i>
    <i r="1">
      <x v="12"/>
    </i>
    <i r="1">
      <x v="15"/>
    </i>
    <i r="1">
      <x v="21"/>
    </i>
    <i>
      <x v="1"/>
    </i>
    <i r="1">
      <x v="5"/>
    </i>
    <i r="1">
      <x v="13"/>
    </i>
    <i r="1">
      <x v="16"/>
    </i>
    <i r="1">
      <x v="22"/>
    </i>
    <i>
      <x v="2"/>
    </i>
    <i r="1">
      <x/>
    </i>
    <i r="1">
      <x v="4"/>
    </i>
    <i r="1">
      <x v="7"/>
    </i>
    <i r="1">
      <x v="10"/>
    </i>
    <i r="1">
      <x v="18"/>
    </i>
    <i r="1">
      <x v="19"/>
    </i>
    <i r="1">
      <x v="20"/>
    </i>
    <i r="1">
      <x v="23"/>
    </i>
    <i>
      <x v="3"/>
    </i>
    <i r="1">
      <x v="2"/>
    </i>
    <i r="1">
      <x v="3"/>
    </i>
    <i r="1">
      <x v="6"/>
    </i>
    <i r="1">
      <x v="8"/>
    </i>
    <i r="1">
      <x v="14"/>
    </i>
    <i r="1">
      <x v="17"/>
    </i>
    <i r="1">
      <x v="24"/>
    </i>
    <i t="grand">
      <x/>
    </i>
  </rowItems>
  <colItems count="1">
    <i/>
  </colItems>
  <dataFields count="1">
    <dataField name="Sum of Sales" fld="3" baseField="2" baseItem="11" numFmtId="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464D50-25CD-4AD8-9B6B-75F3F9D0BBF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17:L23" firstHeaderRow="1" firstDataRow="2" firstDataCol="1"/>
  <pivotFields count="5">
    <pivotField axis="axisRow" showAll="0">
      <items count="5">
        <item x="0"/>
        <item x="1"/>
        <item x="2"/>
        <item x="3"/>
        <item t="default"/>
      </items>
    </pivotField>
    <pivotField axis="axisCol" showAll="0">
      <items count="5">
        <item h="1" x="0"/>
        <item h="1" x="1"/>
        <item h="1" x="2"/>
        <item x="3"/>
        <item t="default"/>
      </items>
    </pivotField>
    <pivotField showAll="0"/>
    <pivotField dataField="1" numFmtId="164" showAll="0"/>
    <pivotField numFmtId="9" showAll="0"/>
  </pivotFields>
  <rowFields count="1">
    <field x="0"/>
  </rowFields>
  <rowItems count="5">
    <i>
      <x/>
    </i>
    <i>
      <x v="1"/>
    </i>
    <i>
      <x v="2"/>
    </i>
    <i>
      <x v="3"/>
    </i>
    <i t="grand">
      <x/>
    </i>
  </rowItems>
  <colFields count="1">
    <field x="1"/>
  </colFields>
  <colItems count="2">
    <i>
      <x v="3"/>
    </i>
    <i t="grand">
      <x/>
    </i>
  </colItems>
  <dataFields count="1">
    <dataField name="Sum of Sales" fld="3" showDataAs="percentDiff" baseField="0" baseItem="1048828" numFmtId="9"/>
  </dataFields>
  <chartFormats count="18">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10" format="8" series="1">
      <pivotArea type="data" outline="0" fieldPosition="0">
        <references count="2">
          <reference field="4294967294" count="1" selected="0">
            <x v="0"/>
          </reference>
          <reference field="1" count="1" selected="0">
            <x v="0"/>
          </reference>
        </references>
      </pivotArea>
    </chartFormat>
    <chartFormat chart="10" format="9" series="1">
      <pivotArea type="data" outline="0" fieldPosition="0">
        <references count="2">
          <reference field="4294967294" count="1" selected="0">
            <x v="0"/>
          </reference>
          <reference field="1" count="1" selected="0">
            <x v="1"/>
          </reference>
        </references>
      </pivotArea>
    </chartFormat>
    <chartFormat chart="10" format="10" series="1">
      <pivotArea type="data" outline="0" fieldPosition="0">
        <references count="2">
          <reference field="4294967294" count="1" selected="0">
            <x v="0"/>
          </reference>
          <reference field="1" count="1" selected="0">
            <x v="2"/>
          </reference>
        </references>
      </pivotArea>
    </chartFormat>
    <chartFormat chart="10" format="11" series="1">
      <pivotArea type="data" outline="0" fieldPosition="0">
        <references count="2">
          <reference field="4294967294" count="1" selected="0">
            <x v="0"/>
          </reference>
          <reference field="1" count="1" selected="0">
            <x v="3"/>
          </reference>
        </references>
      </pivotArea>
    </chartFormat>
    <chartFormat chart="11" format="0" series="1">
      <pivotArea type="data" outline="0" fieldPosition="0">
        <references count="2">
          <reference field="4294967294" count="1" selected="0">
            <x v="0"/>
          </reference>
          <reference field="1" count="1" selected="0">
            <x v="0"/>
          </reference>
        </references>
      </pivotArea>
    </chartFormat>
    <chartFormat chart="11" format="1" series="1">
      <pivotArea type="data" outline="0" fieldPosition="0">
        <references count="2">
          <reference field="4294967294" count="1" selected="0">
            <x v="0"/>
          </reference>
          <reference field="1" count="1" selected="0">
            <x v="1"/>
          </reference>
        </references>
      </pivotArea>
    </chartFormat>
    <chartFormat chart="11" format="2" series="1">
      <pivotArea type="data" outline="0" fieldPosition="0">
        <references count="2">
          <reference field="4294967294" count="1" selected="0">
            <x v="0"/>
          </reference>
          <reference field="1" count="1" selected="0">
            <x v="2"/>
          </reference>
        </references>
      </pivotArea>
    </chartFormat>
    <chartFormat chart="11" format="3" series="1">
      <pivotArea type="data" outline="0" fieldPosition="0">
        <references count="2">
          <reference field="4294967294" count="1" selected="0">
            <x v="0"/>
          </reference>
          <reference field="1" count="1" selected="0">
            <x v="3"/>
          </reference>
        </references>
      </pivotArea>
    </chartFormat>
    <chartFormat chart="14" format="8" series="1">
      <pivotArea type="data" outline="0" fieldPosition="0">
        <references count="2">
          <reference field="4294967294" count="1" selected="0">
            <x v="0"/>
          </reference>
          <reference field="1" count="1" selected="0">
            <x v="0"/>
          </reference>
        </references>
      </pivotArea>
    </chartFormat>
    <chartFormat chart="14" format="9" series="1">
      <pivotArea type="data" outline="0" fieldPosition="0">
        <references count="2">
          <reference field="4294967294" count="1" selected="0">
            <x v="0"/>
          </reference>
          <reference field="1" count="1" selected="0">
            <x v="1"/>
          </reference>
        </references>
      </pivotArea>
    </chartFormat>
    <chartFormat chart="14" format="10" series="1">
      <pivotArea type="data" outline="0" fieldPosition="0">
        <references count="2">
          <reference field="4294967294" count="1" selected="0">
            <x v="0"/>
          </reference>
          <reference field="1" count="1" selected="0">
            <x v="2"/>
          </reference>
        </references>
      </pivotArea>
    </chartFormat>
    <chartFormat chart="14"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30BB5B-3109-477B-A523-077521B1A52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J25:L31" firstHeaderRow="1" firstDataRow="2" firstDataCol="1"/>
  <pivotFields count="5">
    <pivotField axis="axisRow" showAll="0">
      <items count="5">
        <item x="0"/>
        <item x="1"/>
        <item x="2"/>
        <item x="3"/>
        <item t="default"/>
      </items>
    </pivotField>
    <pivotField axis="axisCol" showAll="0">
      <items count="5">
        <item h="1" x="0"/>
        <item h="1" x="1"/>
        <item h="1" x="2"/>
        <item x="3"/>
        <item t="default"/>
      </items>
    </pivotField>
    <pivotField showAll="0"/>
    <pivotField numFmtId="164" showAll="0"/>
    <pivotField dataField="1" numFmtId="9" showAll="0"/>
  </pivotFields>
  <rowFields count="1">
    <field x="0"/>
  </rowFields>
  <rowItems count="5">
    <i>
      <x/>
    </i>
    <i>
      <x v="1"/>
    </i>
    <i>
      <x v="2"/>
    </i>
    <i>
      <x v="3"/>
    </i>
    <i t="grand">
      <x/>
    </i>
  </rowItems>
  <colFields count="1">
    <field x="1"/>
  </colFields>
  <colItems count="2">
    <i>
      <x v="3"/>
    </i>
    <i t="grand">
      <x/>
    </i>
  </colItems>
  <dataFields count="1">
    <dataField name="Average of Rating" fld="4" subtotal="average" showDataAs="percentDiff" baseField="0" baseItem="1048828" numFmtId="9"/>
  </dataFields>
  <chartFormats count="24">
    <chartFormat chart="11" format="0" series="1">
      <pivotArea type="data" outline="0" fieldPosition="0">
        <references count="2">
          <reference field="4294967294" count="1" selected="0">
            <x v="0"/>
          </reference>
          <reference field="1" count="1" selected="0">
            <x v="0"/>
          </reference>
        </references>
      </pivotArea>
    </chartFormat>
    <chartFormat chart="11" format="1" series="1">
      <pivotArea type="data" outline="0" fieldPosition="0">
        <references count="2">
          <reference field="4294967294" count="1" selected="0">
            <x v="0"/>
          </reference>
          <reference field="1" count="1" selected="0">
            <x v="1"/>
          </reference>
        </references>
      </pivotArea>
    </chartFormat>
    <chartFormat chart="11" format="2" series="1">
      <pivotArea type="data" outline="0" fieldPosition="0">
        <references count="2">
          <reference field="4294967294" count="1" selected="0">
            <x v="0"/>
          </reference>
          <reference field="1" count="1" selected="0">
            <x v="2"/>
          </reference>
        </references>
      </pivotArea>
    </chartFormat>
    <chartFormat chart="11" format="3" series="1">
      <pivotArea type="data" outline="0" fieldPosition="0">
        <references count="2">
          <reference field="4294967294" count="1" selected="0">
            <x v="0"/>
          </reference>
          <reference field="1" count="1" selected="0">
            <x v="3"/>
          </reference>
        </references>
      </pivotArea>
    </chartFormat>
    <chartFormat chart="14" format="8" series="1">
      <pivotArea type="data" outline="0" fieldPosition="0">
        <references count="2">
          <reference field="4294967294" count="1" selected="0">
            <x v="0"/>
          </reference>
          <reference field="1" count="1" selected="0">
            <x v="0"/>
          </reference>
        </references>
      </pivotArea>
    </chartFormat>
    <chartFormat chart="14" format="9" series="1">
      <pivotArea type="data" outline="0" fieldPosition="0">
        <references count="2">
          <reference field="4294967294" count="1" selected="0">
            <x v="0"/>
          </reference>
          <reference field="1" count="1" selected="0">
            <x v="1"/>
          </reference>
        </references>
      </pivotArea>
    </chartFormat>
    <chartFormat chart="14" format="10" series="1">
      <pivotArea type="data" outline="0" fieldPosition="0">
        <references count="2">
          <reference field="4294967294" count="1" selected="0">
            <x v="0"/>
          </reference>
          <reference field="1" count="1" selected="0">
            <x v="2"/>
          </reference>
        </references>
      </pivotArea>
    </chartFormat>
    <chartFormat chart="14" format="11" series="1">
      <pivotArea type="data" outline="0" fieldPosition="0">
        <references count="2">
          <reference field="4294967294" count="1" selected="0">
            <x v="0"/>
          </reference>
          <reference field="1" count="1" selected="0">
            <x v="3"/>
          </reference>
        </references>
      </pivotArea>
    </chartFormat>
    <chartFormat chart="15" format="0" series="1">
      <pivotArea type="data" outline="0" fieldPosition="0">
        <references count="2">
          <reference field="4294967294" count="1" selected="0">
            <x v="0"/>
          </reference>
          <reference field="1" count="1" selected="0">
            <x v="0"/>
          </reference>
        </references>
      </pivotArea>
    </chartFormat>
    <chartFormat chart="15" format="1" series="1">
      <pivotArea type="data" outline="0" fieldPosition="0">
        <references count="2">
          <reference field="4294967294" count="1" selected="0">
            <x v="0"/>
          </reference>
          <reference field="1" count="1" selected="0">
            <x v="1"/>
          </reference>
        </references>
      </pivotArea>
    </chartFormat>
    <chartFormat chart="15" format="2" series="1">
      <pivotArea type="data" outline="0" fieldPosition="0">
        <references count="2">
          <reference field="4294967294" count="1" selected="0">
            <x v="0"/>
          </reference>
          <reference field="1" count="1" selected="0">
            <x v="2"/>
          </reference>
        </references>
      </pivotArea>
    </chartFormat>
    <chartFormat chart="15" format="3" series="1">
      <pivotArea type="data" outline="0" fieldPosition="0">
        <references count="2">
          <reference field="4294967294" count="1" selected="0">
            <x v="0"/>
          </reference>
          <reference field="1" count="1" selected="0">
            <x v="3"/>
          </reference>
        </references>
      </pivotArea>
    </chartFormat>
    <chartFormat chart="16" format="4" series="1">
      <pivotArea type="data" outline="0" fieldPosition="0">
        <references count="2">
          <reference field="4294967294" count="1" selected="0">
            <x v="0"/>
          </reference>
          <reference field="1" count="1" selected="0">
            <x v="0"/>
          </reference>
        </references>
      </pivotArea>
    </chartFormat>
    <chartFormat chart="16" format="5" series="1">
      <pivotArea type="data" outline="0" fieldPosition="0">
        <references count="2">
          <reference field="4294967294" count="1" selected="0">
            <x v="0"/>
          </reference>
          <reference field="1" count="1" selected="0">
            <x v="1"/>
          </reference>
        </references>
      </pivotArea>
    </chartFormat>
    <chartFormat chart="16" format="6" series="1">
      <pivotArea type="data" outline="0" fieldPosition="0">
        <references count="2">
          <reference field="4294967294" count="1" selected="0">
            <x v="0"/>
          </reference>
          <reference field="1" count="1" selected="0">
            <x v="2"/>
          </reference>
        </references>
      </pivotArea>
    </chartFormat>
    <chartFormat chart="16" format="7" series="1">
      <pivotArea type="data" outline="0" fieldPosition="0">
        <references count="2">
          <reference field="4294967294" count="1" selected="0">
            <x v="0"/>
          </reference>
          <reference field="1" count="1" selected="0">
            <x v="3"/>
          </reference>
        </references>
      </pivotArea>
    </chartFormat>
    <chartFormat chart="17" format="8" series="1">
      <pivotArea type="data" outline="0" fieldPosition="0">
        <references count="2">
          <reference field="4294967294" count="1" selected="0">
            <x v="0"/>
          </reference>
          <reference field="1" count="1" selected="0">
            <x v="0"/>
          </reference>
        </references>
      </pivotArea>
    </chartFormat>
    <chartFormat chart="17" format="9" series="1">
      <pivotArea type="data" outline="0" fieldPosition="0">
        <references count="2">
          <reference field="4294967294" count="1" selected="0">
            <x v="0"/>
          </reference>
          <reference field="1" count="1" selected="0">
            <x v="1"/>
          </reference>
        </references>
      </pivotArea>
    </chartFormat>
    <chartFormat chart="17" format="10" series="1">
      <pivotArea type="data" outline="0" fieldPosition="0">
        <references count="2">
          <reference field="4294967294" count="1" selected="0">
            <x v="0"/>
          </reference>
          <reference field="1" count="1" selected="0">
            <x v="2"/>
          </reference>
        </references>
      </pivotArea>
    </chartFormat>
    <chartFormat chart="17" format="11" series="1">
      <pivotArea type="data" outline="0" fieldPosition="0">
        <references count="2">
          <reference field="4294967294" count="1" selected="0">
            <x v="0"/>
          </reference>
          <reference field="1" count="1" selected="0">
            <x v="3"/>
          </reference>
        </references>
      </pivotArea>
    </chartFormat>
    <chartFormat chart="18" format="8" series="1">
      <pivotArea type="data" outline="0" fieldPosition="0">
        <references count="2">
          <reference field="4294967294" count="1" selected="0">
            <x v="0"/>
          </reference>
          <reference field="1" count="1" selected="0">
            <x v="0"/>
          </reference>
        </references>
      </pivotArea>
    </chartFormat>
    <chartFormat chart="18" format="9" series="1">
      <pivotArea type="data" outline="0" fieldPosition="0">
        <references count="2">
          <reference field="4294967294" count="1" selected="0">
            <x v="0"/>
          </reference>
          <reference field="1" count="1" selected="0">
            <x v="1"/>
          </reference>
        </references>
      </pivotArea>
    </chartFormat>
    <chartFormat chart="18" format="10" series="1">
      <pivotArea type="data" outline="0" fieldPosition="0">
        <references count="2">
          <reference field="4294967294" count="1" selected="0">
            <x v="0"/>
          </reference>
          <reference field="1" count="1" selected="0">
            <x v="2"/>
          </reference>
        </references>
      </pivotArea>
    </chartFormat>
    <chartFormat chart="18"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D3DB02-7BA0-4B96-9E0A-59053068FAB6}"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4:G11" firstHeaderRow="1" firstDataRow="2" firstDataCol="1"/>
  <pivotFields count="2">
    <pivotField axis="axisRow" showAll="0">
      <items count="6">
        <item x="2"/>
        <item x="4"/>
        <item x="1"/>
        <item x="0"/>
        <item x="3"/>
        <item t="default"/>
      </items>
    </pivotField>
    <pivotField axis="axisCol" dataField="1" showAll="0">
      <items count="6">
        <item x="0"/>
        <item x="4"/>
        <item x="2"/>
        <item x="3"/>
        <item x="1"/>
        <item t="default"/>
      </items>
    </pivotField>
  </pivotFields>
  <rowFields count="1">
    <field x="0"/>
  </rowFields>
  <rowItems count="6">
    <i>
      <x/>
    </i>
    <i>
      <x v="1"/>
    </i>
    <i>
      <x v="2"/>
    </i>
    <i>
      <x v="3"/>
    </i>
    <i>
      <x v="4"/>
    </i>
    <i t="grand">
      <x/>
    </i>
  </rowItems>
  <colFields count="1">
    <field x="1"/>
  </colFields>
  <colItems count="6">
    <i>
      <x/>
    </i>
    <i>
      <x v="1"/>
    </i>
    <i>
      <x v="2"/>
    </i>
    <i>
      <x v="3"/>
    </i>
    <i>
      <x v="4"/>
    </i>
    <i t="grand">
      <x/>
    </i>
  </colItems>
  <dataFields count="1">
    <dataField name="Count of Second Purchase" fld="1" subtotal="count"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06C57E-DE94-454E-A30D-34F47A342A6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16:N23" firstHeaderRow="1" firstDataRow="1" firstDataCol="1"/>
  <pivotFields count="10">
    <pivotField showAll="0"/>
    <pivotField showAll="0"/>
    <pivotField showAll="0"/>
    <pivotField showAll="0"/>
    <pivotField showAll="0"/>
    <pivotField axis="axisRow" showAll="0">
      <items count="5">
        <item x="1"/>
        <item x="2"/>
        <item x="0"/>
        <item x="3"/>
        <item t="default"/>
      </items>
    </pivotField>
    <pivotField axis="axisRow" showAll="0">
      <items count="9">
        <item h="1" x="1"/>
        <item h="1" x="4"/>
        <item h="1" x="0"/>
        <item x="3"/>
        <item h="1" x="5"/>
        <item h="1" x="6"/>
        <item h="1" x="2"/>
        <item h="1" x="7"/>
        <item t="default"/>
      </items>
    </pivotField>
    <pivotField showAll="0"/>
    <pivotField dataField="1" showAll="0">
      <items count="83">
        <item x="40"/>
        <item x="34"/>
        <item x="8"/>
        <item x="51"/>
        <item x="46"/>
        <item x="11"/>
        <item x="64"/>
        <item x="37"/>
        <item x="30"/>
        <item x="26"/>
        <item x="58"/>
        <item x="79"/>
        <item x="45"/>
        <item x="27"/>
        <item x="22"/>
        <item x="1"/>
        <item x="42"/>
        <item x="72"/>
        <item x="20"/>
        <item x="53"/>
        <item x="52"/>
        <item x="55"/>
        <item x="4"/>
        <item x="76"/>
        <item x="2"/>
        <item x="49"/>
        <item x="61"/>
        <item x="57"/>
        <item x="74"/>
        <item x="13"/>
        <item x="75"/>
        <item x="18"/>
        <item x="70"/>
        <item x="31"/>
        <item x="16"/>
        <item x="63"/>
        <item x="17"/>
        <item x="68"/>
        <item x="50"/>
        <item x="78"/>
        <item x="62"/>
        <item x="5"/>
        <item x="33"/>
        <item x="19"/>
        <item x="48"/>
        <item x="65"/>
        <item x="47"/>
        <item x="14"/>
        <item x="66"/>
        <item x="10"/>
        <item x="54"/>
        <item x="80"/>
        <item x="7"/>
        <item x="69"/>
        <item x="44"/>
        <item x="43"/>
        <item x="41"/>
        <item x="60"/>
        <item x="56"/>
        <item x="0"/>
        <item x="39"/>
        <item x="3"/>
        <item x="6"/>
        <item x="36"/>
        <item x="59"/>
        <item x="32"/>
        <item x="29"/>
        <item x="28"/>
        <item x="25"/>
        <item x="24"/>
        <item x="23"/>
        <item x="21"/>
        <item x="12"/>
        <item x="71"/>
        <item x="15"/>
        <item x="35"/>
        <item x="73"/>
        <item x="77"/>
        <item x="9"/>
        <item x="67"/>
        <item x="38"/>
        <item x="81"/>
        <item t="default"/>
      </items>
    </pivotField>
    <pivotField showAll="0"/>
  </pivotFields>
  <rowFields count="2">
    <field x="5"/>
    <field x="6"/>
  </rowFields>
  <rowItems count="7">
    <i>
      <x/>
    </i>
    <i r="1">
      <x v="3"/>
    </i>
    <i>
      <x v="1"/>
    </i>
    <i r="1">
      <x v="3"/>
    </i>
    <i>
      <x v="2"/>
    </i>
    <i r="1">
      <x v="3"/>
    </i>
    <i t="grand">
      <x/>
    </i>
  </rowItems>
  <colItems count="1">
    <i/>
  </colItems>
  <dataFields count="1">
    <dataField name="Sum of Amount" fld="8"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D1CCBB-9E4F-433F-A83D-3FF0F1488FC4}"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rowPageCount="1" colPageCount="1"/>
  <pivotFields count="11">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axis="axisRow" showAll="0">
      <items count="4">
        <item h="1" x="1"/>
        <item x="2"/>
        <item h="1" x="0"/>
        <item t="default"/>
      </items>
    </pivotField>
    <pivotField showAll="0"/>
    <pivotField showAll="0"/>
    <pivotField dataField="1" showAll="0"/>
    <pivotField showAll="0"/>
    <pivotField axis="axisPage" showAll="0">
      <items count="15">
        <item sd="0" x="0"/>
        <item sd="0" x="1"/>
        <item sd="0" x="2"/>
        <item sd="0" x="3"/>
        <item sd="0" x="4"/>
        <item sd="0" x="5"/>
        <item sd="0" x="6"/>
        <item sd="0" x="7"/>
        <item sd="0" x="8"/>
        <item sd="0" x="9"/>
        <item sd="0" x="10"/>
        <item sd="0" x="11"/>
        <item sd="0" x="12"/>
        <item sd="0" x="13"/>
        <item t="default"/>
      </items>
    </pivotField>
  </pivotFields>
  <rowFields count="2">
    <field x="5"/>
    <field x="0"/>
  </rowFields>
  <rowItems count="4">
    <i>
      <x v="1"/>
    </i>
    <i r="1">
      <x v="36"/>
    </i>
    <i r="1">
      <x v="37"/>
    </i>
    <i t="grand">
      <x/>
    </i>
  </rowItems>
  <colItems count="1">
    <i/>
  </colItems>
  <pageFields count="1">
    <pageField fld="10" item="2" hier="-1"/>
  </pageFields>
  <dataFields count="1">
    <dataField name="Sum of Amount" fld="8" baseField="0" baseItem="0" numFmtId="166"/>
  </dataFields>
  <formats count="2">
    <format dxfId="36">
      <pivotArea outline="0" collapsedLevelsAreSubtotals="1" fieldPosition="0"/>
    </format>
    <format dxfId="35">
      <pivotArea dataOnly="0" labelOnly="1" outline="0" axis="axisValues" fieldPosition="0"/>
    </format>
  </formats>
  <chartFormats count="1">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3FED80-79B8-49C8-9038-BDA7B9EA3660}"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H8" firstHeaderRow="1" firstDataRow="2" firstDataCol="1"/>
  <pivotFields count="11">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axis="axisCol" showAll="0" measureFilter="1">
      <items count="4">
        <item x="1"/>
        <item x="2"/>
        <item x="0"/>
        <item t="default"/>
      </items>
    </pivotField>
    <pivotField axis="axisRow" showAll="0" measureFilter="1">
      <items count="8">
        <item x="1"/>
        <item x="4"/>
        <item x="0"/>
        <item x="3"/>
        <item x="5"/>
        <item x="6"/>
        <item x="2"/>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4">
    <i>
      <x v="1"/>
    </i>
    <i>
      <x v="2"/>
    </i>
    <i>
      <x v="4"/>
    </i>
    <i t="grand">
      <x/>
    </i>
  </rowItems>
  <colFields count="1">
    <field x="5"/>
  </colFields>
  <colItems count="4">
    <i>
      <x/>
    </i>
    <i>
      <x v="1"/>
    </i>
    <i>
      <x v="2"/>
    </i>
    <i t="grand">
      <x/>
    </i>
  </colItems>
  <dataFields count="1">
    <dataField name="Sum of Amount" fld="8" baseField="6" baseItem="1" numFmtId="173"/>
  </dataFields>
  <formats count="3">
    <format dxfId="39">
      <pivotArea outline="0" collapsedLevelsAreSubtotals="1" fieldPosition="0"/>
    </format>
    <format dxfId="38">
      <pivotArea dataOnly="0" labelOnly="1" outline="0" axis="axisValues" fieldPosition="0"/>
    </format>
    <format dxfId="37">
      <pivotArea outline="0" fieldPosition="0">
        <references count="1">
          <reference field="4294967294" count="1">
            <x v="0"/>
          </reference>
        </references>
      </pivotArea>
    </format>
  </formats>
  <chartFormats count="8">
    <chartFormat chart="6" format="5" series="1">
      <pivotArea type="data" outline="0" fieldPosition="0">
        <references count="1">
          <reference field="4294967294" count="1" selected="0">
            <x v="0"/>
          </reference>
        </references>
      </pivotArea>
    </chartFormat>
    <chartFormat chart="8" format="0" series="1">
      <pivotArea type="data" outline="0" fieldPosition="0">
        <references count="2">
          <reference field="4294967294" count="1" selected="0">
            <x v="0"/>
          </reference>
          <reference field="5" count="1" selected="0">
            <x v="0"/>
          </reference>
        </references>
      </pivotArea>
    </chartFormat>
    <chartFormat chart="8" format="1" series="1">
      <pivotArea type="data" outline="0" fieldPosition="0">
        <references count="2">
          <reference field="4294967294" count="1" selected="0">
            <x v="0"/>
          </reference>
          <reference field="5" count="1" selected="0">
            <x v="1"/>
          </reference>
        </references>
      </pivotArea>
    </chartFormat>
    <chartFormat chart="8" format="2" series="1">
      <pivotArea type="data" outline="0" fieldPosition="0">
        <references count="2">
          <reference field="4294967294" count="1" selected="0">
            <x v="0"/>
          </reference>
          <reference field="5" count="1" selected="0">
            <x v="2"/>
          </reference>
        </references>
      </pivotArea>
    </chartFormat>
    <chartFormat chart="8" format="3" series="1">
      <pivotArea type="data" outline="0" fieldPosition="0">
        <references count="1">
          <reference field="4294967294" count="1" selected="0">
            <x v="0"/>
          </reference>
        </references>
      </pivotArea>
    </chartFormat>
    <chartFormat chart="11" format="7" series="1">
      <pivotArea type="data" outline="0" fieldPosition="0">
        <references count="2">
          <reference field="4294967294" count="1" selected="0">
            <x v="0"/>
          </reference>
          <reference field="5" count="1" selected="0">
            <x v="0"/>
          </reference>
        </references>
      </pivotArea>
    </chartFormat>
    <chartFormat chart="11" format="8" series="1">
      <pivotArea type="data" outline="0" fieldPosition="0">
        <references count="2">
          <reference field="4294967294" count="1" selected="0">
            <x v="0"/>
          </reference>
          <reference field="5" count="1" selected="0">
            <x v="1"/>
          </reference>
        </references>
      </pivotArea>
    </chartFormat>
    <chartFormat chart="11" format="9"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2">
    <filter fld="6" type="count" evalOrder="-1" id="7" iMeasureFld="0">
      <autoFilter ref="A1">
        <filterColumn colId="0">
          <top10 val="3" filterVal="3"/>
        </filterColumn>
      </autoFilter>
    </filter>
    <filter fld="5"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5039CB-4CD3-42CD-9A3E-E9F4A449BAA2}" autoFormatId="16" applyNumberFormats="0" applyBorderFormats="0" applyFontFormats="0" applyPatternFormats="0" applyAlignmentFormats="0" applyWidthHeightFormats="0">
  <queryTableRefresh nextId="4">
    <queryTableFields count="3">
      <queryTableField id="1" name="Salesperson" tableColumnId="1"/>
      <queryTableField id="2" name="Year" tableColumnId="2"/>
      <queryTableField id="3" name="Sale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37E4E09-395C-4236-9F1A-2606F566439A}" autoFormatId="16" applyNumberFormats="0" applyBorderFormats="0" applyFontFormats="0" applyPatternFormats="0" applyAlignmentFormats="0" applyWidthHeightFormats="0">
  <queryTableRefresh nextId="10">
    <queryTableFields count="9">
      <queryTableField id="1" name="Project Code" tableColumnId="1"/>
      <queryTableField id="2" name="Project Name" tableColumnId="2"/>
      <queryTableField id="3" name="Task Name" tableColumnId="3"/>
      <queryTableField id="4" name="Resource Name" tableColumnId="4"/>
      <queryTableField id="5" name="Resource Manager" tableColumnId="5"/>
      <queryTableField id="6" name="Type" tableColumnId="6"/>
      <queryTableField id="7" name="Month" tableColumnId="7"/>
      <queryTableField id="8" name="Act. Hours" tableColumnId="8"/>
      <queryTableField id="9" name="Act. Cost"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9E4D8D98-BB29-4FAC-BFB3-414C6B7E23D9}" autoFormatId="16" applyNumberFormats="0" applyBorderFormats="0" applyFontFormats="0" applyPatternFormats="0" applyAlignmentFormats="0" applyWidthHeightFormats="0">
  <queryTableRefresh nextId="10">
    <queryTableFields count="9">
      <queryTableField id="1" name="Project Code" tableColumnId="1"/>
      <queryTableField id="2" name="Project Name" tableColumnId="2"/>
      <queryTableField id="3" name="Task Name" tableColumnId="3"/>
      <queryTableField id="4" name="Resource Name" tableColumnId="4"/>
      <queryTableField id="5" name="Resource Manager" tableColumnId="5"/>
      <queryTableField id="6" name="Type" tableColumnId="6"/>
      <queryTableField id="7" name="Month" tableColumnId="7"/>
      <queryTableField id="8" name="Act Hours" tableColumnId="8"/>
      <queryTableField id="9" name="Act $"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58D165E-541F-45C6-A647-936B80BF3891}" sourceName="Year">
  <pivotTables>
    <pivotTable tabId="9" name="PivotTable1"/>
  </pivotTables>
  <data>
    <tabular pivotCacheId="2066379697">
      <items count="4">
        <i x="0"/>
        <i x="1"/>
        <i x="2"/>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DAB98FC-8D55-442D-A009-CB0009BFB662}" sourceName="Category">
  <pivotTables>
    <pivotTable tabId="9" name="PivotTable4"/>
    <pivotTable tabId="9" name="PivotTable5"/>
    <pivotTable tabId="9" name="PivotTable6"/>
    <pivotTable tabId="9" name="PivotTable7"/>
  </pivotTables>
  <data>
    <tabular pivotCacheId="2066379697">
      <items count="4">
        <i x="0"/>
        <i x="1"/>
        <i x="2"/>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6D9A585-9700-4CA1-A3A7-809E6BC4485B}" sourceName="Size">
  <data>
    <tabular pivotCacheId="104882355">
      <items count="8">
        <i x="1"/>
        <i x="4"/>
        <i x="0"/>
        <i x="3" s="1"/>
        <i x="5"/>
        <i x="6"/>
        <i x="2"/>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8ABADC4-A3CA-4209-BC6E-B6277883A3D6}" cache="Slicer_Year" caption="Year" columnCount="4" showCaption="0" style="Dark1 No Border" rowHeight="234950"/>
  <slicer name="Category" xr10:uid="{AE292E06-9F69-4600-88D9-6C50422CF68F}" cache="Slicer_Category" caption="Category" columnCount="4" showCaption="0" style="Dark1 No Bor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21158D9-F85F-4FEC-8619-36BFEC63C932}" cache="Slicer_Size" caption="Size"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B193AB-91E7-46D5-938F-901FEE39EFA0}" name="Table1" displayName="Table1" ref="A1:E101" totalsRowShown="0" headerRowDxfId="66">
  <autoFilter ref="A1:E101" xr:uid="{936DD8B1-AF0B-467D-ADD9-CF2D64A9EE24}"/>
  <sortState xmlns:xlrd2="http://schemas.microsoft.com/office/spreadsheetml/2017/richdata2" ref="A2:E101">
    <sortCondition ref="A2:A101"/>
    <sortCondition ref="B2:B101"/>
  </sortState>
  <tableColumns count="5">
    <tableColumn id="1" xr3:uid="{06563A0A-1D0D-4381-93EF-3DFD33E6B6DB}" name="Year" dataDxfId="65"/>
    <tableColumn id="2" xr3:uid="{48A5794B-ED9F-465A-B371-82F8740A4D6F}" name="Category" dataDxfId="64"/>
    <tableColumn id="3" xr3:uid="{1BA5755B-BCC5-42F0-9285-70E6E484047B}" name="Product" dataDxfId="63"/>
    <tableColumn id="4" xr3:uid="{63D516A8-0469-491A-8D3C-C758BF74A39A}" name="Sales" dataDxfId="62"/>
    <tableColumn id="5" xr3:uid="{4B07B2DA-DD81-46B0-8408-EAC4F4F92D12}" name="Rating" dataDxfId="6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1AF17-8D5D-4BC4-959D-0CBBD6F6DDC7}" name="SrcBasicUnpivot" displayName="SrcBasicUnpivot" ref="A1:F10" totalsRowShown="0">
  <autoFilter ref="A1:F10" xr:uid="{F1B1AF17-8D5D-4BC4-959D-0CBBD6F6DDC7}"/>
  <tableColumns count="6">
    <tableColumn id="1" xr3:uid="{ACEA651E-4FA4-4962-BDF0-6356A681596E}" name="Salesperson"/>
    <tableColumn id="2" xr3:uid="{E902BA6C-6675-41B8-9752-A337BDFCDF6C}" name="2013" dataDxfId="60"/>
    <tableColumn id="3" xr3:uid="{47A15A00-C98A-4E18-BD79-8362988516AA}" name="2014" dataDxfId="59"/>
    <tableColumn id="4" xr3:uid="{CCA3E64B-3B47-4690-8015-21678F3B5452}" name="2015" dataDxfId="58"/>
    <tableColumn id="6" xr3:uid="{8AF20ED5-D5CE-4918-BEF2-DA9C2F492871}" name="2016" dataDxfId="57">
      <calculatedColumnFormula>SrcBasicUnpivot[[#This Row],[2015]]*1.05</calculatedColumnFormula>
    </tableColumn>
    <tableColumn id="5" xr3:uid="{AB304863-5316-4EB1-97F1-CC6A7C07D15E}" name="Grand Total" dataDxfId="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F8A1A8-9EE4-4DDF-BE8A-B9ED8A147812}" name="SrcBasicUnpivot_2" displayName="SrcBasicUnpivot_2" ref="I1:K37" tableType="queryTable" totalsRowShown="0">
  <autoFilter ref="I1:K37" xr:uid="{9AF8A1A8-9EE4-4DDF-BE8A-B9ED8A147812}"/>
  <tableColumns count="3">
    <tableColumn id="1" xr3:uid="{EC942FCE-91B8-4588-A9F1-16F7E74E1ADD}" uniqueName="1" name="Salesperson" queryTableFieldId="1" dataDxfId="55"/>
    <tableColumn id="2" xr3:uid="{44774AC2-71C5-415B-B981-165B7B4636DA}" uniqueName="2" name="Year" queryTableFieldId="2"/>
    <tableColumn id="3" xr3:uid="{3C4CCA96-FDBC-4B44-B5E7-1FDBF025B64A}" uniqueName="3" name="Sales" queryTableFieldId="3"/>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09F911-C219-40F0-8554-53E2B98A393F}" name="SrcMultiColumns" displayName="SrcMultiColumns" ref="A1:J5" totalsRowShown="0">
  <autoFilter ref="A1:J5" xr:uid="{7109F911-C219-40F0-8554-53E2B98A393F}"/>
  <tableColumns count="10">
    <tableColumn id="1" xr3:uid="{2B2DCCB2-B685-4AEC-884F-F776428393F8}" name="Project Code"/>
    <tableColumn id="2" xr3:uid="{D454866D-7BDD-40EC-B16B-91547552AE47}" name="Project Name"/>
    <tableColumn id="3" xr3:uid="{820D756A-044F-4D6B-A0F9-1328857B60BB}" name="Task Name"/>
    <tableColumn id="4" xr3:uid="{5D1CC361-309E-457E-8BC2-DF4594609F50}" name="Resource Name"/>
    <tableColumn id="5" xr3:uid="{7EED79BC-5B35-43F7-88D0-81DADDC80D3A}" name="Resource Manager"/>
    <tableColumn id="6" xr3:uid="{07ED9A19-D4B7-4BA1-BA8B-DA216610E271}" name="Type"/>
    <tableColumn id="7" xr3:uid="{B4729824-1B7C-499C-82DA-B157750CC999}" name="Jan Act. Hours"/>
    <tableColumn id="8" xr3:uid="{058DBEF1-4F2F-4E59-BCDF-82807F5E64F2}" name="Feb Act. Hours"/>
    <tableColumn id="9" xr3:uid="{282A6FD2-832F-480C-AEC0-668E554A65CB}" name="Jan Act. Cost"/>
    <tableColumn id="10" xr3:uid="{CBC7FF98-5B97-4AEF-B13E-19081AE7414E}" name="Feb Act. Cos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4FD7BFB-B03B-499E-B493-E028343AFD8D}" name="SrcMultiColumns_2" displayName="SrcMultiColumns_2" ref="A8:I16" tableType="queryTable" totalsRowShown="0">
  <autoFilter ref="A8:I16" xr:uid="{44FD7BFB-B03B-499E-B493-E028343AFD8D}"/>
  <tableColumns count="9">
    <tableColumn id="1" xr3:uid="{F5E6D026-9376-49D6-8B50-06B6947315FE}" uniqueName="1" name="Project Code" queryTableFieldId="1" dataDxfId="54"/>
    <tableColumn id="2" xr3:uid="{3632859F-6116-494E-9CD2-9642BE8528A5}" uniqueName="2" name="Project Name" queryTableFieldId="2" dataDxfId="53"/>
    <tableColumn id="3" xr3:uid="{6F42A33F-511C-4454-8544-EC50576BCDF2}" uniqueName="3" name="Task Name" queryTableFieldId="3" dataDxfId="52"/>
    <tableColumn id="4" xr3:uid="{16F00C7B-A0F2-4CFF-A381-435A186A55BF}" uniqueName="4" name="Resource Name" queryTableFieldId="4" dataDxfId="51"/>
    <tableColumn id="5" xr3:uid="{3D0CFDD6-BBAF-4583-A3FA-D6C77953EC22}" uniqueName="5" name="Resource Manager" queryTableFieldId="5" dataDxfId="50"/>
    <tableColumn id="6" xr3:uid="{84C878C5-B590-4FCF-AA3A-0A9E87DB2136}" uniqueName="6" name="Type" queryTableFieldId="6" dataDxfId="49"/>
    <tableColumn id="7" xr3:uid="{882FC891-437A-4C6F-9109-1628FCF97659}" uniqueName="7" name="Month" queryTableFieldId="7" dataDxfId="48"/>
    <tableColumn id="8" xr3:uid="{523942D4-0877-4933-84F9-A58B404CBD9E}" uniqueName="8" name="Act. Hours" queryTableFieldId="8"/>
    <tableColumn id="9" xr3:uid="{7617F275-BEC5-444C-86E5-021BDF1ABCF4}" uniqueName="9" name="Act. Cost" queryTableFieldId="9"/>
  </tableColumns>
  <tableStyleInfo name="TableStyleMedium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1519A7-46B9-453C-9044-8FB330474F2F}" name="Table6" displayName="Table6" ref="A1:J7" totalsRowShown="0" headerRowDxfId="47">
  <autoFilter ref="A1:J7" xr:uid="{971519A7-46B9-453C-9044-8FB330474F2F}"/>
  <tableColumns count="10">
    <tableColumn id="1" xr3:uid="{9288CB33-6D3A-4A38-BB81-C7B851C16195}" name="Column1"/>
    <tableColumn id="2" xr3:uid="{6BBBF9EA-8F1E-45C2-AB5F-1F300D252158}" name="Column2"/>
    <tableColumn id="3" xr3:uid="{0EDAAF80-0D18-41F6-976F-6794F0A12B18}" name="Column3"/>
    <tableColumn id="4" xr3:uid="{3EB6F85C-FA02-4D4A-A78E-92175DFF09EA}" name="Column4"/>
    <tableColumn id="5" xr3:uid="{4FEE290D-934B-41D2-95B3-BB2C357F7DD3}" name="Column5"/>
    <tableColumn id="6" xr3:uid="{B8412C71-A599-45C8-BA44-1F81CB1BA633}" name="Column6"/>
    <tableColumn id="7" xr3:uid="{F3E63868-1342-41AB-B855-E4E9ABC54712}" name="Column7"/>
    <tableColumn id="8" xr3:uid="{959EE4F0-7728-4F10-83D4-39EB558FFAD1}" name="Column8"/>
    <tableColumn id="9" xr3:uid="{8C2DBD9B-F803-4E72-8EC4-24CB261148D9}" name="Column9"/>
    <tableColumn id="10" xr3:uid="{68409581-A108-44C0-BF9A-305A1C5CB219}" name="Column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BA4A0AC-0604-4260-BB1A-4EFED9F4F00A}" name="Table6_2" displayName="Table6_2" ref="B11:J19" tableType="queryTable" totalsRowShown="0">
  <autoFilter ref="B11:J19" xr:uid="{5BA4A0AC-0604-4260-BB1A-4EFED9F4F00A}"/>
  <tableColumns count="9">
    <tableColumn id="1" xr3:uid="{91C20BFD-E1F4-4F53-90BE-3DF5AAE08A73}" uniqueName="1" name="Project Code" queryTableFieldId="1" dataDxfId="46"/>
    <tableColumn id="2" xr3:uid="{C1FBD78D-A5AA-488A-A651-32A0EBB2029B}" uniqueName="2" name="Project Name" queryTableFieldId="2" dataDxfId="45"/>
    <tableColumn id="3" xr3:uid="{EE382C63-F52E-4B30-BBC2-374FE74A7D76}" uniqueName="3" name="Task Name" queryTableFieldId="3" dataDxfId="44"/>
    <tableColumn id="4" xr3:uid="{224D61AF-8AEA-4C89-A82F-E568DAC7D9BB}" uniqueName="4" name="Resource Name" queryTableFieldId="4" dataDxfId="43"/>
    <tableColumn id="5" xr3:uid="{AD4159AA-E955-4643-9B24-680396554082}" uniqueName="5" name="Resource Manager" queryTableFieldId="5" dataDxfId="42"/>
    <tableColumn id="6" xr3:uid="{0FFE9FB8-3C99-4E5E-8E83-3D91CE1EAED3}" uniqueName="6" name="Type" queryTableFieldId="6" dataDxfId="41"/>
    <tableColumn id="7" xr3:uid="{9E6966F1-730F-4A72-BF28-8299A7AB68F6}" uniqueName="7" name="Month" queryTableFieldId="7" dataDxfId="40"/>
    <tableColumn id="8" xr3:uid="{755F7BDF-BC7D-40F4-BFC5-D923D080CF71}" uniqueName="8" name="Act Hours" queryTableFieldId="8"/>
    <tableColumn id="9" xr3:uid="{5FDD6E3C-89DF-4623-893C-2ADC26493D18}" uniqueName="9" name="Act $" queryTableFieldId="9"/>
  </tableColumns>
  <tableStyleInfo name="TableStyleMedium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9417583-99C7-4CAA-94D7-867E96F47EFC}" name="Table46" displayName="Table46" ref="B10:F16" totalsRowShown="0" headerRowDxfId="34" dataDxfId="33">
  <tableColumns count="5">
    <tableColumn id="1" xr3:uid="{9BD616F9-D73F-4E04-AAFE-686985FFEC0A}" name="Order ID" dataDxfId="32"/>
    <tableColumn id="2" xr3:uid="{35F56675-B2DF-4334-A10A-26FAD14530A4}" name="Category" dataDxfId="31">
      <calculatedColumnFormula>VLOOKUP(B11,[3]DATASET!E:J,2,FALSE)</calculatedColumnFormula>
    </tableColumn>
    <tableColumn id="3" xr3:uid="{58BD6CF0-24FB-4972-BAB5-67045312C9FD}" name="Size" dataDxfId="30">
      <calculatedColumnFormula>VLOOKUP(B11,[3]DATASET!E:J,3,FALSE)</calculatedColumnFormula>
    </tableColumn>
    <tableColumn id="4" xr3:uid="{4506FB16-C75E-4F0E-BF6C-3AC47A162FE1}" name="Qty" dataDxfId="29">
      <calculatedColumnFormula>VLOOKUP(B11,[3]DATASET!E:J,4,FALSE)</calculatedColumnFormula>
    </tableColumn>
    <tableColumn id="5" xr3:uid="{7AAF4E84-8458-4F96-B395-0EC0F75BE6DF}" name="Amount" dataDxfId="28">
      <calculatedColumnFormula>VLOOKUP(B11,[3]DATASET!E:J,5,FALSE)</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458AAA3-BC58-4D42-BF46-C48211C70B55}" name="Table615" displayName="Table615" ref="B19:F20" totalsRowShown="0" headerRowDxfId="27" dataDxfId="26" tableBorderDxfId="25">
  <autoFilter ref="B19:F20" xr:uid="{4458AAA3-BC58-4D42-BF46-C48211C70B55}"/>
  <tableColumns count="5">
    <tableColumn id="1" xr3:uid="{5C14B3C0-2D4B-4B23-8099-6C01244AE753}" name="Product SKU" dataDxfId="24"/>
    <tableColumn id="2" xr3:uid="{9E4FFBE2-CDB1-498A-B2CC-6AF043E6DBC3}" name="J0341-DR-S" dataDxfId="23"/>
    <tableColumn id="3" xr3:uid="{698359F4-DB91-49FE-A9AE-E5DC9381225B}" name="J0339-DR-M" dataDxfId="22"/>
    <tableColumn id="4" xr3:uid="{AD23478D-8192-4DA0-BFE7-AC7D62E67AB7}" name="J0333-DR-XXXL" dataDxfId="21"/>
    <tableColumn id="5" xr3:uid="{8AD839EA-7C45-412B-8A2E-25FD4856CCBB}" name="JNE3870-DR-XL" dataDxfId="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98F0B78-1A0F-4F3D-BAFC-DDE9B72BA55F}" name="Table4" displayName="Table4" ref="B4:F16" totalsRowShown="0" headerRowDxfId="19" dataDxfId="18">
  <tableColumns count="5">
    <tableColumn id="1" xr3:uid="{56C6A888-7253-4B7C-8339-E55226340C9F}" name="Order ID" dataDxfId="17"/>
    <tableColumn id="2" xr3:uid="{63222DC3-EEE9-4186-8C38-ACE613311A44}" name="Date" dataDxfId="16">
      <calculatedColumnFormula>INDEX([3]DATASET!A:A,MATCH(B5,[3]DATASET!E:E,0))</calculatedColumnFormula>
    </tableColumn>
    <tableColumn id="3" xr3:uid="{6926CFEA-CAA1-4F5D-B900-EBE150898069}" name="SKU" dataDxfId="15">
      <calculatedColumnFormula>INDEX([3]DATASET!D:D,MATCH(B5,[3]DATASET!E:E,0))</calculatedColumnFormula>
    </tableColumn>
    <tableColumn id="4" xr3:uid="{EB8D4AC2-FC17-4626-9BAF-4E54638E95B0}" name="Style" dataDxfId="14">
      <calculatedColumnFormula>INDEX([3]DATASET!C:C,MATCH(B5,[3]DATASET!E:E,0))</calculatedColumnFormula>
    </tableColumn>
    <tableColumn id="5" xr3:uid="{D6BD449A-703C-4C96-BA72-B55D3F39C2D8}" name="Status" dataDxfId="13">
      <calculatedColumnFormula>INDEX([3]DATASET!B:B,MATCH(B5,[3]DATASET!E:E,0))</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B648BDF-2E8C-463A-971C-32A34D81804D}" name="Table116" displayName="Table116" ref="A1:L3063" totalsRowShown="0">
  <autoFilter ref="A1:L3063" xr:uid="{4B648BDF-2E8C-463A-971C-32A34D81804D}"/>
  <tableColumns count="12">
    <tableColumn id="1" xr3:uid="{15BB64AC-98EC-4287-A61E-1251D6947E46}" name="id"/>
    <tableColumn id="2" xr3:uid="{97CB48F6-6645-45E8-B335-CBDAC2E34AA7}" name="date" dataDxfId="11"/>
    <tableColumn id="13" xr3:uid="{9522B206-2EEC-403E-8F5D-25D984ED48D7}" name="Column1" dataDxfId="10"/>
    <tableColumn id="3" xr3:uid="{02DC3D95-E1B1-4139-BE85-041DA0D214AD}" name="member_id"/>
    <tableColumn id="4" xr3:uid="{5CB4F2A3-B1F3-407D-B549-49092143852F}" name="gender_num"/>
    <tableColumn id="5" xr3:uid="{D4433397-7B1F-4145-BA00-33D80556BE58}" name="gender"/>
    <tableColumn id="6" xr3:uid="{3BFE0FB0-E6FA-4046-956B-CF8AE379D0C9}" name="monthly_budget"/>
    <tableColumn id="7" xr3:uid="{69B8423C-72F2-4EBF-B09A-021887B31CAB}" name="restaurant_id"/>
    <tableColumn id="8" xr3:uid="{21D997CF-F279-4132-8C0E-42B2F9DEBA30}" name="res_city "/>
    <tableColumn id="9" xr3:uid="{CB364657-7CC9-4145-A252-539F0A6D18FD}" name="food_type"/>
    <tableColumn id="10" xr3:uid="{17BBB3AF-E0F7-4D05-9BD9-84DFBABF14FE}" name="num_of_meals"/>
    <tableColumn id="11" xr3:uid="{39E2AFF5-6EE3-4317-B7D6-6F2879058E3D}" name="total_order"/>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A8BC190-995D-4DF4-918D-9C152125085B}" name="Table117" displayName="Table117" ref="J2:K25" totalsRowShown="0">
  <autoFilter ref="J2:K25" xr:uid="{1A8BC190-995D-4DF4-918D-9C152125085B}"/>
  <tableColumns count="2">
    <tableColumn id="1" xr3:uid="{E583D048-8CFF-4E41-95F3-48511CC685F2}" name="Month"/>
    <tableColumn id="2" xr3:uid="{374F0119-7835-43DA-AF5A-BD4C8B549C7E}" name="Total Enrolment"/>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2BD75E2-4256-44C1-80C0-D19358D8108F}" name="Table18" displayName="Table18" ref="A1:E23" totalsRowShown="0">
  <autoFilter ref="A1:E23" xr:uid="{12BD75E2-4256-44C1-80C0-D19358D8108F}"/>
  <tableColumns count="5">
    <tableColumn id="1" xr3:uid="{ADBB74E2-91F4-4473-9975-D9C9C00A70B5}" name="Timeline" dataDxfId="9"/>
    <tableColumn id="2" xr3:uid="{911ACAC3-1D62-4EE6-AE69-787082D9D3FA}" name="Values"/>
    <tableColumn id="3" xr3:uid="{40DFAD62-7741-48A4-8A73-83AFB157C3CB}" name="Forecast(Values)">
      <calculatedColumnFormula>_xlfn.FORECAST.ETS(A2,$B$2:$B$18,$A$2:$A$18,1,1)</calculatedColumnFormula>
    </tableColumn>
    <tableColumn id="4" xr3:uid="{87F4C315-D262-47C7-8CFB-EAB5328119E5}" name="Lower Confidence Bound(Values)" dataDxfId="8">
      <calculatedColumnFormula>C2-_xlfn.FORECAST.ETS.CONFINT(A2,$B$2:$B$18,$A$2:$A$18,0.95,1,1)</calculatedColumnFormula>
    </tableColumn>
    <tableColumn id="5" xr3:uid="{043751C2-A57D-4667-B423-3E4B9B0E5D0F}" name="Upper Confidence Bound(Values)" dataDxfId="7">
      <calculatedColumnFormula>C2+_xlfn.FORECAST.ETS.CONFINT(A2,$B$2:$B$18,$A$2:$A$18,0.95,1,1)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DBA21D4-9514-4FDD-AF95-6456C6651C21}" name="Table3" displayName="Table3" ref="A1:E24" totalsRowShown="0">
  <autoFilter ref="A1:E24" xr:uid="{DDBA21D4-9514-4FDD-AF95-6456C6651C21}"/>
  <tableColumns count="5">
    <tableColumn id="1" xr3:uid="{09247279-C0C6-49E4-BE25-E2B4E6DE3D29}" name="Timeline" dataDxfId="6"/>
    <tableColumn id="2" xr3:uid="{F179EF50-2D2E-417B-9095-44A2AE11FDD9}" name="Values"/>
    <tableColumn id="3" xr3:uid="{7EDCE775-C86B-47A3-8703-1D47C8CCA78A}" name="Forecast">
      <calculatedColumnFormula>_xlfn.FORECAST.ETS(A2,$B$2:$B$18,$A$2:$A$18,1,1)</calculatedColumnFormula>
    </tableColumn>
    <tableColumn id="4" xr3:uid="{5F6FF385-4198-4E08-ABC7-F86BAD2FA2BA}" name="Lower Confidence Bound" dataDxfId="5">
      <calculatedColumnFormula>C2-_xlfn.FORECAST.ETS.CONFINT(A2,$B$2:$B$18,$A$2:$A$18,0.95,1,1)</calculatedColumnFormula>
    </tableColumn>
    <tableColumn id="5" xr3:uid="{E7D170EA-0122-444D-9097-F346C90EB4F1}" name="Upper Confidence Bound" dataDxfId="4">
      <calculatedColumnFormula>C2+_xlfn.FORECAST.ETS.CONFINT(A2,$B$2:$B$18,$A$2:$A$18,0.95,1,1)</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EED9E0A-3D6B-4C8F-A467-1A75F695B576}" name="Table19" displayName="Table19" ref="A1:E13" totalsRowShown="0">
  <autoFilter ref="A1:E13" xr:uid="{7EED9E0A-3D6B-4C8F-A467-1A75F695B576}"/>
  <tableColumns count="5">
    <tableColumn id="1" xr3:uid="{CA55DC71-4ED6-479E-81BD-24C4F8E6F283}" name="Month" dataDxfId="3"/>
    <tableColumn id="2" xr3:uid="{39446D97-C957-4CF6-B5FC-735BCB59006A}" name="Total Unit Sold"/>
    <tableColumn id="3" xr3:uid="{991BE676-C324-4EA8-9696-E4212548F066}" name="Forecast(Total Unit Sold)"/>
    <tableColumn id="4" xr3:uid="{E43374DA-C245-4495-AB34-CC409F1A767D}" name="Lower Confidence Bound(Total Unit Sold)" dataDxfId="2"/>
    <tableColumn id="5" xr3:uid="{2EDD06F5-4F58-4881-8D08-CDF8E75A166E}" name="Upper Confidence Bound(Total Unit Sol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4.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ivotTable" Target="../pivotTables/pivot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4.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5.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dimension ref="A1:G101"/>
  <sheetViews>
    <sheetView topLeftCell="AA1" workbookViewId="0">
      <selection activeCell="H78" sqref="H78"/>
    </sheetView>
  </sheetViews>
  <sheetFormatPr defaultRowHeight="14.4" x14ac:dyDescent="0.3"/>
  <cols>
    <col min="1" max="1" width="7.33203125" bestFit="1" customWidth="1"/>
    <col min="2" max="2" width="12.33203125" bestFit="1" customWidth="1"/>
    <col min="3" max="3" width="15.5546875" bestFit="1" customWidth="1"/>
    <col min="4" max="4" width="9" bestFit="1" customWidth="1"/>
    <col min="5" max="5" width="8.88671875" bestFit="1" customWidth="1"/>
    <col min="7" max="7" width="11.5546875" bestFit="1" customWidth="1"/>
  </cols>
  <sheetData>
    <row r="1" spans="1:5" x14ac:dyDescent="0.3">
      <c r="A1" t="s">
        <v>0</v>
      </c>
      <c r="B1" t="s">
        <v>1</v>
      </c>
      <c r="C1" t="s">
        <v>2</v>
      </c>
      <c r="D1" t="s">
        <v>3</v>
      </c>
      <c r="E1" t="s">
        <v>4</v>
      </c>
    </row>
    <row r="2" spans="1:5" x14ac:dyDescent="0.3">
      <c r="A2">
        <v>2017</v>
      </c>
      <c r="B2" t="s">
        <v>16</v>
      </c>
      <c r="C2" t="s">
        <v>27</v>
      </c>
      <c r="D2" s="1">
        <v>700</v>
      </c>
      <c r="E2" s="2">
        <v>0.1</v>
      </c>
    </row>
    <row r="3" spans="1:5" x14ac:dyDescent="0.3">
      <c r="A3">
        <v>2017</v>
      </c>
      <c r="B3" t="s">
        <v>16</v>
      </c>
      <c r="C3" t="s">
        <v>17</v>
      </c>
      <c r="D3" s="1">
        <v>8300</v>
      </c>
      <c r="E3" s="2">
        <v>0.99</v>
      </c>
    </row>
    <row r="4" spans="1:5" x14ac:dyDescent="0.3">
      <c r="A4">
        <v>2017</v>
      </c>
      <c r="B4" t="s">
        <v>16</v>
      </c>
      <c r="C4" t="s">
        <v>23</v>
      </c>
      <c r="D4" s="1">
        <v>8700</v>
      </c>
      <c r="E4" s="2">
        <v>0.9</v>
      </c>
    </row>
    <row r="5" spans="1:5" x14ac:dyDescent="0.3">
      <c r="A5">
        <v>2017</v>
      </c>
      <c r="B5" t="s">
        <v>16</v>
      </c>
      <c r="C5" t="s">
        <v>19</v>
      </c>
      <c r="D5" s="1">
        <v>10000</v>
      </c>
      <c r="E5" s="2">
        <v>0.85</v>
      </c>
    </row>
    <row r="6" spans="1:5" x14ac:dyDescent="0.3">
      <c r="A6">
        <v>2017</v>
      </c>
      <c r="B6" t="s">
        <v>16</v>
      </c>
      <c r="C6" t="s">
        <v>25</v>
      </c>
      <c r="D6" s="1">
        <v>300</v>
      </c>
      <c r="E6" s="2">
        <v>0.05</v>
      </c>
    </row>
    <row r="7" spans="1:5" x14ac:dyDescent="0.3">
      <c r="A7">
        <v>2017</v>
      </c>
      <c r="B7" t="s">
        <v>16</v>
      </c>
      <c r="C7" t="s">
        <v>18</v>
      </c>
      <c r="D7" s="1">
        <v>1300</v>
      </c>
      <c r="E7" s="2">
        <v>0.9</v>
      </c>
    </row>
    <row r="8" spans="1:5" x14ac:dyDescent="0.3">
      <c r="A8">
        <v>2017</v>
      </c>
      <c r="B8" t="s">
        <v>14</v>
      </c>
      <c r="C8" t="s">
        <v>22</v>
      </c>
      <c r="D8" s="1">
        <v>3500</v>
      </c>
      <c r="E8" s="2">
        <v>0.5</v>
      </c>
    </row>
    <row r="9" spans="1:5" x14ac:dyDescent="0.3">
      <c r="A9">
        <v>2017</v>
      </c>
      <c r="B9" t="s">
        <v>14</v>
      </c>
      <c r="C9" t="s">
        <v>15</v>
      </c>
      <c r="D9" s="1">
        <v>3100</v>
      </c>
      <c r="E9" s="2">
        <v>0.35</v>
      </c>
    </row>
    <row r="10" spans="1:5" x14ac:dyDescent="0.3">
      <c r="A10">
        <v>2017</v>
      </c>
      <c r="B10" t="s">
        <v>14</v>
      </c>
      <c r="C10" t="s">
        <v>29</v>
      </c>
      <c r="D10" s="1">
        <v>500</v>
      </c>
      <c r="E10" s="2">
        <v>0.22</v>
      </c>
    </row>
    <row r="11" spans="1:5" x14ac:dyDescent="0.3">
      <c r="A11">
        <v>2017</v>
      </c>
      <c r="B11" t="s">
        <v>14</v>
      </c>
      <c r="C11" t="s">
        <v>24</v>
      </c>
      <c r="D11" s="1">
        <v>3200</v>
      </c>
      <c r="E11" s="2">
        <v>0.48</v>
      </c>
    </row>
    <row r="12" spans="1:5" x14ac:dyDescent="0.3">
      <c r="A12">
        <v>2017</v>
      </c>
      <c r="B12" t="s">
        <v>7</v>
      </c>
      <c r="C12" t="s">
        <v>8</v>
      </c>
      <c r="D12" s="1">
        <v>3700</v>
      </c>
      <c r="E12" s="2">
        <v>0.22</v>
      </c>
    </row>
    <row r="13" spans="1:5" x14ac:dyDescent="0.3">
      <c r="A13">
        <v>2017</v>
      </c>
      <c r="B13" t="s">
        <v>7</v>
      </c>
      <c r="C13" t="s">
        <v>10</v>
      </c>
      <c r="D13" s="1">
        <v>13300</v>
      </c>
      <c r="E13" s="2">
        <v>0.56000000000000005</v>
      </c>
    </row>
    <row r="14" spans="1:5" x14ac:dyDescent="0.3">
      <c r="A14">
        <v>2017</v>
      </c>
      <c r="B14" t="s">
        <v>7</v>
      </c>
      <c r="C14" t="s">
        <v>21</v>
      </c>
      <c r="D14" s="1">
        <v>6700</v>
      </c>
      <c r="E14" s="2">
        <v>0.05</v>
      </c>
    </row>
    <row r="15" spans="1:5" x14ac:dyDescent="0.3">
      <c r="A15">
        <v>2017</v>
      </c>
      <c r="B15" t="s">
        <v>7</v>
      </c>
      <c r="C15" t="s">
        <v>11</v>
      </c>
      <c r="D15" s="1">
        <v>3300</v>
      </c>
      <c r="E15" s="2">
        <v>0.3</v>
      </c>
    </row>
    <row r="16" spans="1:5" x14ac:dyDescent="0.3">
      <c r="A16">
        <v>2017</v>
      </c>
      <c r="B16" t="s">
        <v>7</v>
      </c>
      <c r="C16" t="s">
        <v>30</v>
      </c>
      <c r="D16" s="1">
        <v>3300</v>
      </c>
      <c r="E16" s="2">
        <v>0.36</v>
      </c>
    </row>
    <row r="17" spans="1:5" x14ac:dyDescent="0.3">
      <c r="A17">
        <v>2017</v>
      </c>
      <c r="B17" t="s">
        <v>7</v>
      </c>
      <c r="C17" t="s">
        <v>32</v>
      </c>
      <c r="D17" s="1">
        <v>13300</v>
      </c>
      <c r="E17" s="2">
        <v>0.5</v>
      </c>
    </row>
    <row r="18" spans="1:5" x14ac:dyDescent="0.3">
      <c r="A18">
        <v>2017</v>
      </c>
      <c r="B18" t="s">
        <v>7</v>
      </c>
      <c r="C18" t="s">
        <v>9</v>
      </c>
      <c r="D18" s="1">
        <v>700</v>
      </c>
      <c r="E18" s="2">
        <v>0.28000000000000003</v>
      </c>
    </row>
    <row r="19" spans="1:5" x14ac:dyDescent="0.3">
      <c r="A19">
        <v>2017</v>
      </c>
      <c r="B19" t="s">
        <v>7</v>
      </c>
      <c r="C19" t="s">
        <v>26</v>
      </c>
      <c r="D19" s="1">
        <v>500</v>
      </c>
      <c r="E19" s="2">
        <v>0.5</v>
      </c>
    </row>
    <row r="20" spans="1:5" x14ac:dyDescent="0.3">
      <c r="A20">
        <v>2017</v>
      </c>
      <c r="B20" t="s">
        <v>5</v>
      </c>
      <c r="C20" t="s">
        <v>12</v>
      </c>
      <c r="D20" s="1">
        <v>2300</v>
      </c>
      <c r="E20" s="2">
        <v>0.35</v>
      </c>
    </row>
    <row r="21" spans="1:5" x14ac:dyDescent="0.3">
      <c r="A21">
        <v>2017</v>
      </c>
      <c r="B21" t="s">
        <v>5</v>
      </c>
      <c r="C21" t="s">
        <v>20</v>
      </c>
      <c r="D21" s="1">
        <v>500</v>
      </c>
      <c r="E21" s="2">
        <v>0.35</v>
      </c>
    </row>
    <row r="22" spans="1:5" x14ac:dyDescent="0.3">
      <c r="A22">
        <v>2017</v>
      </c>
      <c r="B22" t="s">
        <v>5</v>
      </c>
      <c r="C22" t="s">
        <v>31</v>
      </c>
      <c r="D22" s="1">
        <v>800</v>
      </c>
      <c r="E22" s="2">
        <v>0.36</v>
      </c>
    </row>
    <row r="23" spans="1:5" x14ac:dyDescent="0.3">
      <c r="A23">
        <v>2017</v>
      </c>
      <c r="B23" t="s">
        <v>5</v>
      </c>
      <c r="C23" t="s">
        <v>33</v>
      </c>
      <c r="D23" s="1">
        <v>2100</v>
      </c>
      <c r="E23" s="2">
        <v>0.49</v>
      </c>
    </row>
    <row r="24" spans="1:5" x14ac:dyDescent="0.3">
      <c r="A24">
        <v>2017</v>
      </c>
      <c r="B24" t="s">
        <v>5</v>
      </c>
      <c r="C24" t="s">
        <v>13</v>
      </c>
      <c r="D24" s="1">
        <v>2300</v>
      </c>
      <c r="E24" s="2">
        <v>0.34</v>
      </c>
    </row>
    <row r="25" spans="1:5" x14ac:dyDescent="0.3">
      <c r="A25">
        <v>2017</v>
      </c>
      <c r="B25" t="s">
        <v>5</v>
      </c>
      <c r="C25" t="s">
        <v>28</v>
      </c>
      <c r="D25" s="1">
        <v>10000</v>
      </c>
      <c r="E25" s="2">
        <v>0.66</v>
      </c>
    </row>
    <row r="26" spans="1:5" x14ac:dyDescent="0.3">
      <c r="A26">
        <v>2017</v>
      </c>
      <c r="B26" t="s">
        <v>5</v>
      </c>
      <c r="C26" t="s">
        <v>6</v>
      </c>
      <c r="D26" s="1">
        <v>8700</v>
      </c>
      <c r="E26" s="2">
        <v>0.92</v>
      </c>
    </row>
    <row r="27" spans="1:5" x14ac:dyDescent="0.3">
      <c r="A27">
        <v>2018</v>
      </c>
      <c r="B27" t="s">
        <v>16</v>
      </c>
      <c r="C27" t="s">
        <v>17</v>
      </c>
      <c r="D27" s="1">
        <v>17000</v>
      </c>
      <c r="E27" s="2">
        <v>0.9</v>
      </c>
    </row>
    <row r="28" spans="1:5" x14ac:dyDescent="0.3">
      <c r="A28">
        <v>2018</v>
      </c>
      <c r="B28" t="s">
        <v>16</v>
      </c>
      <c r="C28" t="s">
        <v>18</v>
      </c>
      <c r="D28" s="1">
        <v>21600</v>
      </c>
      <c r="E28" s="2">
        <v>0.9</v>
      </c>
    </row>
    <row r="29" spans="1:5" x14ac:dyDescent="0.3">
      <c r="A29">
        <v>2018</v>
      </c>
      <c r="B29" t="s">
        <v>16</v>
      </c>
      <c r="C29" t="s">
        <v>19</v>
      </c>
      <c r="D29" s="1">
        <v>29800</v>
      </c>
      <c r="E29" s="2">
        <v>0.9</v>
      </c>
    </row>
    <row r="30" spans="1:5" x14ac:dyDescent="0.3">
      <c r="A30">
        <v>2018</v>
      </c>
      <c r="B30" t="s">
        <v>16</v>
      </c>
      <c r="C30" t="s">
        <v>27</v>
      </c>
      <c r="D30" s="1">
        <v>16400</v>
      </c>
      <c r="E30" s="2">
        <v>0.8</v>
      </c>
    </row>
    <row r="31" spans="1:5" x14ac:dyDescent="0.3">
      <c r="A31">
        <v>2018</v>
      </c>
      <c r="B31" t="s">
        <v>16</v>
      </c>
      <c r="C31" t="s">
        <v>25</v>
      </c>
      <c r="D31" s="1">
        <v>22100</v>
      </c>
      <c r="E31" s="2">
        <v>0.9</v>
      </c>
    </row>
    <row r="32" spans="1:5" x14ac:dyDescent="0.3">
      <c r="A32">
        <v>2018</v>
      </c>
      <c r="B32" t="s">
        <v>16</v>
      </c>
      <c r="C32" t="s">
        <v>23</v>
      </c>
      <c r="D32" s="1">
        <v>13800</v>
      </c>
      <c r="E32" s="2">
        <v>0.85</v>
      </c>
    </row>
    <row r="33" spans="1:5" x14ac:dyDescent="0.3">
      <c r="A33">
        <v>2018</v>
      </c>
      <c r="B33" t="s">
        <v>14</v>
      </c>
      <c r="C33" t="s">
        <v>15</v>
      </c>
      <c r="D33" s="1">
        <v>6300</v>
      </c>
      <c r="E33" s="2">
        <v>0.4</v>
      </c>
    </row>
    <row r="34" spans="1:5" x14ac:dyDescent="0.3">
      <c r="A34">
        <v>2018</v>
      </c>
      <c r="B34" t="s">
        <v>14</v>
      </c>
      <c r="C34" t="s">
        <v>22</v>
      </c>
      <c r="D34" s="1">
        <v>8300</v>
      </c>
      <c r="E34" s="2">
        <v>0.46</v>
      </c>
    </row>
    <row r="35" spans="1:5" x14ac:dyDescent="0.3">
      <c r="A35">
        <v>2018</v>
      </c>
      <c r="B35" t="s">
        <v>14</v>
      </c>
      <c r="C35" t="s">
        <v>29</v>
      </c>
      <c r="D35" s="1">
        <v>1800</v>
      </c>
      <c r="E35" s="2">
        <v>0.15</v>
      </c>
    </row>
    <row r="36" spans="1:5" x14ac:dyDescent="0.3">
      <c r="A36">
        <v>2018</v>
      </c>
      <c r="B36" t="s">
        <v>14</v>
      </c>
      <c r="C36" t="s">
        <v>24</v>
      </c>
      <c r="D36" s="1">
        <v>6700</v>
      </c>
      <c r="E36" s="2">
        <v>0.46</v>
      </c>
    </row>
    <row r="37" spans="1:5" x14ac:dyDescent="0.3">
      <c r="A37">
        <v>2018</v>
      </c>
      <c r="B37" t="s">
        <v>7</v>
      </c>
      <c r="C37" t="s">
        <v>8</v>
      </c>
      <c r="D37" s="1">
        <v>2300</v>
      </c>
      <c r="E37" s="2">
        <v>0.28000000000000003</v>
      </c>
    </row>
    <row r="38" spans="1:5" x14ac:dyDescent="0.3">
      <c r="A38">
        <v>2018</v>
      </c>
      <c r="B38" t="s">
        <v>7</v>
      </c>
      <c r="C38" t="s">
        <v>9</v>
      </c>
      <c r="D38" s="1">
        <v>2900</v>
      </c>
      <c r="E38" s="2">
        <v>0.36</v>
      </c>
    </row>
    <row r="39" spans="1:5" x14ac:dyDescent="0.3">
      <c r="A39">
        <v>2018</v>
      </c>
      <c r="B39" t="s">
        <v>7</v>
      </c>
      <c r="C39" t="s">
        <v>10</v>
      </c>
      <c r="D39" s="1">
        <v>12000</v>
      </c>
      <c r="E39" s="2">
        <v>0.66</v>
      </c>
    </row>
    <row r="40" spans="1:5" x14ac:dyDescent="0.3">
      <c r="A40">
        <v>2018</v>
      </c>
      <c r="B40" t="s">
        <v>7</v>
      </c>
      <c r="C40" t="s">
        <v>26</v>
      </c>
      <c r="D40" s="1">
        <v>400</v>
      </c>
      <c r="E40" s="2">
        <v>0.2</v>
      </c>
    </row>
    <row r="41" spans="1:5" x14ac:dyDescent="0.3">
      <c r="A41">
        <v>2018</v>
      </c>
      <c r="B41" t="s">
        <v>7</v>
      </c>
      <c r="C41" t="s">
        <v>32</v>
      </c>
      <c r="D41" s="1">
        <v>15600</v>
      </c>
      <c r="E41" s="2">
        <v>0.65</v>
      </c>
    </row>
    <row r="42" spans="1:5" x14ac:dyDescent="0.3">
      <c r="A42">
        <v>2018</v>
      </c>
      <c r="B42" t="s">
        <v>7</v>
      </c>
      <c r="C42" t="s">
        <v>21</v>
      </c>
      <c r="D42" s="1">
        <v>3800</v>
      </c>
      <c r="E42" s="2">
        <v>0.48</v>
      </c>
    </row>
    <row r="43" spans="1:5" x14ac:dyDescent="0.3">
      <c r="A43">
        <v>2018</v>
      </c>
      <c r="B43" t="s">
        <v>7</v>
      </c>
      <c r="C43" t="s">
        <v>30</v>
      </c>
      <c r="D43" s="1">
        <v>1300</v>
      </c>
      <c r="E43" s="2">
        <v>0.25</v>
      </c>
    </row>
    <row r="44" spans="1:5" x14ac:dyDescent="0.3">
      <c r="A44">
        <v>2018</v>
      </c>
      <c r="B44" t="s">
        <v>7</v>
      </c>
      <c r="C44" t="s">
        <v>11</v>
      </c>
      <c r="D44" s="1">
        <v>22100</v>
      </c>
      <c r="E44" s="2">
        <v>0.99</v>
      </c>
    </row>
    <row r="45" spans="1:5" x14ac:dyDescent="0.3">
      <c r="A45">
        <v>2018</v>
      </c>
      <c r="B45" t="s">
        <v>5</v>
      </c>
      <c r="C45" t="s">
        <v>13</v>
      </c>
      <c r="D45" s="1">
        <v>3400</v>
      </c>
      <c r="E45" s="2">
        <v>0.36</v>
      </c>
    </row>
    <row r="46" spans="1:5" x14ac:dyDescent="0.3">
      <c r="A46">
        <v>2018</v>
      </c>
      <c r="B46" t="s">
        <v>5</v>
      </c>
      <c r="C46" t="s">
        <v>20</v>
      </c>
      <c r="D46" s="1">
        <v>1000</v>
      </c>
      <c r="E46" s="2">
        <v>0.23</v>
      </c>
    </row>
    <row r="47" spans="1:5" x14ac:dyDescent="0.3">
      <c r="A47">
        <v>2018</v>
      </c>
      <c r="B47" t="s">
        <v>5</v>
      </c>
      <c r="C47" t="s">
        <v>28</v>
      </c>
      <c r="D47" s="1">
        <v>16700</v>
      </c>
      <c r="E47" s="2">
        <v>0.75</v>
      </c>
    </row>
    <row r="48" spans="1:5" x14ac:dyDescent="0.3">
      <c r="A48">
        <v>2018</v>
      </c>
      <c r="B48" t="s">
        <v>5</v>
      </c>
      <c r="C48" t="s">
        <v>6</v>
      </c>
      <c r="D48" s="1">
        <v>16400</v>
      </c>
      <c r="E48" s="2">
        <v>0.7</v>
      </c>
    </row>
    <row r="49" spans="1:5" x14ac:dyDescent="0.3">
      <c r="A49">
        <v>2018</v>
      </c>
      <c r="B49" t="s">
        <v>5</v>
      </c>
      <c r="C49" t="s">
        <v>12</v>
      </c>
      <c r="D49" s="1">
        <v>3300</v>
      </c>
      <c r="E49" s="2">
        <v>0.38</v>
      </c>
    </row>
    <row r="50" spans="1:5" x14ac:dyDescent="0.3">
      <c r="A50">
        <v>2018</v>
      </c>
      <c r="B50" t="s">
        <v>5</v>
      </c>
      <c r="C50" t="s">
        <v>31</v>
      </c>
      <c r="D50" s="1">
        <v>1500</v>
      </c>
      <c r="E50" s="2">
        <v>0.17</v>
      </c>
    </row>
    <row r="51" spans="1:5" x14ac:dyDescent="0.3">
      <c r="A51">
        <v>2018</v>
      </c>
      <c r="B51" t="s">
        <v>5</v>
      </c>
      <c r="C51" t="s">
        <v>33</v>
      </c>
      <c r="D51" s="1">
        <v>2800</v>
      </c>
      <c r="E51" s="2">
        <v>0.38</v>
      </c>
    </row>
    <row r="52" spans="1:5" x14ac:dyDescent="0.3">
      <c r="A52">
        <v>2019</v>
      </c>
      <c r="B52" t="s">
        <v>16</v>
      </c>
      <c r="C52" t="s">
        <v>23</v>
      </c>
      <c r="D52" s="1">
        <v>63700</v>
      </c>
      <c r="E52" s="2">
        <v>0.9</v>
      </c>
    </row>
    <row r="53" spans="1:5" x14ac:dyDescent="0.3">
      <c r="A53">
        <v>2019</v>
      </c>
      <c r="B53" t="s">
        <v>16</v>
      </c>
      <c r="C53" t="s">
        <v>25</v>
      </c>
      <c r="D53" s="1">
        <v>33700</v>
      </c>
      <c r="E53" s="2">
        <v>0.92</v>
      </c>
    </row>
    <row r="54" spans="1:5" x14ac:dyDescent="0.3">
      <c r="A54">
        <v>2019</v>
      </c>
      <c r="B54" t="s">
        <v>16</v>
      </c>
      <c r="C54" t="s">
        <v>27</v>
      </c>
      <c r="D54" s="1">
        <v>30700</v>
      </c>
      <c r="E54" s="2">
        <v>0.95</v>
      </c>
    </row>
    <row r="55" spans="1:5" x14ac:dyDescent="0.3">
      <c r="A55">
        <v>2019</v>
      </c>
      <c r="B55" t="s">
        <v>16</v>
      </c>
      <c r="C55" t="s">
        <v>17</v>
      </c>
      <c r="D55" s="1">
        <v>34000</v>
      </c>
      <c r="E55" s="2">
        <v>0.95</v>
      </c>
    </row>
    <row r="56" spans="1:5" x14ac:dyDescent="0.3">
      <c r="A56">
        <v>2019</v>
      </c>
      <c r="B56" t="s">
        <v>16</v>
      </c>
      <c r="C56" t="s">
        <v>18</v>
      </c>
      <c r="D56" s="1">
        <v>36700</v>
      </c>
      <c r="E56" s="2">
        <v>0.9</v>
      </c>
    </row>
    <row r="57" spans="1:5" x14ac:dyDescent="0.3">
      <c r="A57">
        <v>2019</v>
      </c>
      <c r="B57" t="s">
        <v>16</v>
      </c>
      <c r="C57" t="s">
        <v>19</v>
      </c>
      <c r="D57" s="1">
        <v>35000</v>
      </c>
      <c r="E57" s="2">
        <v>1</v>
      </c>
    </row>
    <row r="58" spans="1:5" x14ac:dyDescent="0.3">
      <c r="A58">
        <v>2019</v>
      </c>
      <c r="B58" t="s">
        <v>14</v>
      </c>
      <c r="C58" t="s">
        <v>24</v>
      </c>
      <c r="D58" s="1">
        <v>9300</v>
      </c>
      <c r="E58" s="2">
        <v>0.6</v>
      </c>
    </row>
    <row r="59" spans="1:5" x14ac:dyDescent="0.3">
      <c r="A59">
        <v>2019</v>
      </c>
      <c r="B59" t="s">
        <v>14</v>
      </c>
      <c r="C59" t="s">
        <v>15</v>
      </c>
      <c r="D59" s="1">
        <v>8500</v>
      </c>
      <c r="E59" s="2">
        <v>0.46</v>
      </c>
    </row>
    <row r="60" spans="1:5" x14ac:dyDescent="0.3">
      <c r="A60">
        <v>2019</v>
      </c>
      <c r="B60" t="s">
        <v>14</v>
      </c>
      <c r="C60" t="s">
        <v>22</v>
      </c>
      <c r="D60" s="1">
        <v>16900</v>
      </c>
      <c r="E60" s="2">
        <v>0.65</v>
      </c>
    </row>
    <row r="61" spans="1:5" x14ac:dyDescent="0.3">
      <c r="A61">
        <v>2019</v>
      </c>
      <c r="B61" t="s">
        <v>14</v>
      </c>
      <c r="C61" t="s">
        <v>29</v>
      </c>
      <c r="D61" s="1">
        <v>3100</v>
      </c>
      <c r="E61" s="2">
        <v>0.22</v>
      </c>
    </row>
    <row r="62" spans="1:5" x14ac:dyDescent="0.3">
      <c r="A62">
        <v>2019</v>
      </c>
      <c r="B62" t="s">
        <v>7</v>
      </c>
      <c r="C62" t="s">
        <v>9</v>
      </c>
      <c r="D62" s="1">
        <v>4000</v>
      </c>
      <c r="E62" s="2">
        <v>0.22</v>
      </c>
    </row>
    <row r="63" spans="1:5" x14ac:dyDescent="0.3">
      <c r="A63">
        <v>2019</v>
      </c>
      <c r="B63" t="s">
        <v>7</v>
      </c>
      <c r="C63" t="s">
        <v>11</v>
      </c>
      <c r="D63" s="1">
        <v>36000</v>
      </c>
      <c r="E63" s="2">
        <v>1</v>
      </c>
    </row>
    <row r="64" spans="1:5" x14ac:dyDescent="0.3">
      <c r="A64">
        <v>2019</v>
      </c>
      <c r="B64" t="s">
        <v>7</v>
      </c>
      <c r="C64" t="s">
        <v>21</v>
      </c>
      <c r="D64" s="1">
        <v>7500</v>
      </c>
      <c r="E64" s="2">
        <v>0.4</v>
      </c>
    </row>
    <row r="65" spans="1:7" x14ac:dyDescent="0.3">
      <c r="A65">
        <v>2019</v>
      </c>
      <c r="B65" t="s">
        <v>7</v>
      </c>
      <c r="C65" t="s">
        <v>26</v>
      </c>
      <c r="D65" s="1">
        <v>600</v>
      </c>
      <c r="E65" s="2">
        <v>0.15</v>
      </c>
    </row>
    <row r="66" spans="1:7" x14ac:dyDescent="0.3">
      <c r="A66">
        <v>2019</v>
      </c>
      <c r="B66" t="s">
        <v>7</v>
      </c>
      <c r="C66" t="s">
        <v>8</v>
      </c>
      <c r="D66" s="1">
        <v>3700</v>
      </c>
      <c r="E66" s="2">
        <v>0.48</v>
      </c>
    </row>
    <row r="67" spans="1:7" x14ac:dyDescent="0.3">
      <c r="A67">
        <v>2019</v>
      </c>
      <c r="B67" t="s">
        <v>7</v>
      </c>
      <c r="C67" t="s">
        <v>32</v>
      </c>
      <c r="D67" s="1">
        <v>27000</v>
      </c>
      <c r="E67" s="2">
        <v>0.88</v>
      </c>
    </row>
    <row r="68" spans="1:7" x14ac:dyDescent="0.3">
      <c r="A68">
        <v>2019</v>
      </c>
      <c r="B68" t="s">
        <v>7</v>
      </c>
      <c r="C68" t="s">
        <v>30</v>
      </c>
      <c r="D68" s="1">
        <v>2400</v>
      </c>
      <c r="E68" s="2">
        <v>0.35</v>
      </c>
    </row>
    <row r="69" spans="1:7" x14ac:dyDescent="0.3">
      <c r="A69">
        <v>2019</v>
      </c>
      <c r="B69" t="s">
        <v>7</v>
      </c>
      <c r="C69" t="s">
        <v>10</v>
      </c>
      <c r="D69" s="1">
        <v>23000</v>
      </c>
      <c r="E69" s="2">
        <v>1</v>
      </c>
    </row>
    <row r="70" spans="1:7" x14ac:dyDescent="0.3">
      <c r="A70">
        <v>2019</v>
      </c>
      <c r="B70" t="s">
        <v>5</v>
      </c>
      <c r="C70" t="s">
        <v>6</v>
      </c>
      <c r="D70" s="1">
        <v>20000</v>
      </c>
      <c r="E70" s="2">
        <v>0.75</v>
      </c>
    </row>
    <row r="71" spans="1:7" x14ac:dyDescent="0.3">
      <c r="A71">
        <v>2019</v>
      </c>
      <c r="B71" t="s">
        <v>5</v>
      </c>
      <c r="C71" t="s">
        <v>13</v>
      </c>
      <c r="D71" s="1">
        <v>5400</v>
      </c>
      <c r="E71" s="2">
        <v>0.38</v>
      </c>
    </row>
    <row r="72" spans="1:7" x14ac:dyDescent="0.3">
      <c r="A72">
        <v>2019</v>
      </c>
      <c r="B72" t="s">
        <v>5</v>
      </c>
      <c r="C72" t="s">
        <v>20</v>
      </c>
      <c r="D72" s="1">
        <v>600</v>
      </c>
      <c r="E72" s="2">
        <v>0.27</v>
      </c>
    </row>
    <row r="73" spans="1:7" x14ac:dyDescent="0.3">
      <c r="A73">
        <v>2019</v>
      </c>
      <c r="B73" t="s">
        <v>5</v>
      </c>
      <c r="C73" t="s">
        <v>28</v>
      </c>
      <c r="D73" s="1">
        <v>21800</v>
      </c>
      <c r="E73" s="2">
        <v>0.96</v>
      </c>
    </row>
    <row r="74" spans="1:7" x14ac:dyDescent="0.3">
      <c r="A74">
        <v>2019</v>
      </c>
      <c r="B74" t="s">
        <v>5</v>
      </c>
      <c r="C74" t="s">
        <v>12</v>
      </c>
      <c r="D74" s="1">
        <v>5000</v>
      </c>
      <c r="E74" s="2">
        <v>0.35</v>
      </c>
    </row>
    <row r="75" spans="1:7" x14ac:dyDescent="0.3">
      <c r="A75">
        <v>2019</v>
      </c>
      <c r="B75" t="s">
        <v>5</v>
      </c>
      <c r="C75" t="s">
        <v>31</v>
      </c>
      <c r="D75" s="1">
        <v>6200</v>
      </c>
      <c r="E75" s="2">
        <v>0.38</v>
      </c>
    </row>
    <row r="76" spans="1:7" x14ac:dyDescent="0.3">
      <c r="A76">
        <v>2019</v>
      </c>
      <c r="B76" t="s">
        <v>5</v>
      </c>
      <c r="C76" t="s">
        <v>33</v>
      </c>
      <c r="D76" s="1">
        <v>3100</v>
      </c>
      <c r="E76" s="2">
        <v>0.42</v>
      </c>
    </row>
    <row r="77" spans="1:7" x14ac:dyDescent="0.3">
      <c r="A77" s="7">
        <v>2020</v>
      </c>
      <c r="B77" s="8" t="s">
        <v>16</v>
      </c>
      <c r="C77" s="8" t="s">
        <v>23</v>
      </c>
      <c r="D77" s="9">
        <v>55610</v>
      </c>
      <c r="E77" s="10">
        <v>0.78</v>
      </c>
      <c r="G77" s="4"/>
    </row>
    <row r="78" spans="1:7" x14ac:dyDescent="0.3">
      <c r="A78" s="11">
        <v>2020</v>
      </c>
      <c r="B78" s="12" t="s">
        <v>16</v>
      </c>
      <c r="C78" s="12" t="s">
        <v>25</v>
      </c>
      <c r="D78" s="13">
        <v>37592</v>
      </c>
      <c r="E78" s="14">
        <v>0.87</v>
      </c>
      <c r="G78" s="4"/>
    </row>
    <row r="79" spans="1:7" x14ac:dyDescent="0.3">
      <c r="A79" s="7">
        <v>2020</v>
      </c>
      <c r="B79" s="8" t="s">
        <v>16</v>
      </c>
      <c r="C79" s="8" t="s">
        <v>27</v>
      </c>
      <c r="D79" s="9">
        <v>37070</v>
      </c>
      <c r="E79" s="10">
        <v>0.89</v>
      </c>
      <c r="G79" s="4"/>
    </row>
    <row r="80" spans="1:7" x14ac:dyDescent="0.3">
      <c r="A80" s="11">
        <v>2020</v>
      </c>
      <c r="B80" s="12" t="s">
        <v>16</v>
      </c>
      <c r="C80" s="12" t="s">
        <v>17</v>
      </c>
      <c r="D80" s="13">
        <v>37927</v>
      </c>
      <c r="E80" s="14">
        <v>0.9</v>
      </c>
      <c r="G80" s="4"/>
    </row>
    <row r="81" spans="1:7" x14ac:dyDescent="0.3">
      <c r="A81" s="7">
        <v>2020</v>
      </c>
      <c r="B81" s="8" t="s">
        <v>16</v>
      </c>
      <c r="C81" s="8" t="s">
        <v>18</v>
      </c>
      <c r="D81" s="9">
        <v>34682</v>
      </c>
      <c r="E81" s="10">
        <v>1</v>
      </c>
      <c r="G81" s="4"/>
    </row>
    <row r="82" spans="1:7" x14ac:dyDescent="0.3">
      <c r="A82" s="11">
        <v>2020</v>
      </c>
      <c r="B82" s="12" t="s">
        <v>16</v>
      </c>
      <c r="C82" s="12" t="s">
        <v>19</v>
      </c>
      <c r="D82" s="13">
        <v>33075</v>
      </c>
      <c r="E82" s="14">
        <v>0.97</v>
      </c>
      <c r="G82" s="4"/>
    </row>
    <row r="83" spans="1:7" x14ac:dyDescent="0.3">
      <c r="A83" s="7">
        <v>2020</v>
      </c>
      <c r="B83" s="8" t="s">
        <v>14</v>
      </c>
      <c r="C83" s="8" t="s">
        <v>24</v>
      </c>
      <c r="D83" s="9">
        <v>10374</v>
      </c>
      <c r="E83" s="10">
        <v>0.52</v>
      </c>
      <c r="G83" s="4"/>
    </row>
    <row r="84" spans="1:7" x14ac:dyDescent="0.3">
      <c r="A84" s="11">
        <v>2020</v>
      </c>
      <c r="B84" s="12" t="s">
        <v>14</v>
      </c>
      <c r="C84" s="12" t="s">
        <v>15</v>
      </c>
      <c r="D84" s="13">
        <v>8033</v>
      </c>
      <c r="E84" s="14">
        <v>0.67</v>
      </c>
      <c r="G84" s="4"/>
    </row>
    <row r="85" spans="1:7" x14ac:dyDescent="0.3">
      <c r="A85" s="7">
        <v>2020</v>
      </c>
      <c r="B85" s="8" t="s">
        <v>14</v>
      </c>
      <c r="C85" s="8" t="s">
        <v>22</v>
      </c>
      <c r="D85" s="9">
        <v>14754</v>
      </c>
      <c r="E85" s="10">
        <v>0.78</v>
      </c>
      <c r="G85" s="4"/>
    </row>
    <row r="86" spans="1:7" x14ac:dyDescent="0.3">
      <c r="A86" s="11">
        <v>2020</v>
      </c>
      <c r="B86" s="12" t="s">
        <v>14</v>
      </c>
      <c r="C86" s="12" t="s">
        <v>29</v>
      </c>
      <c r="D86" s="13">
        <v>3458</v>
      </c>
      <c r="E86" s="14">
        <v>0.69</v>
      </c>
      <c r="G86" s="4"/>
    </row>
    <row r="87" spans="1:7" x14ac:dyDescent="0.3">
      <c r="A87" s="7">
        <v>2020</v>
      </c>
      <c r="B87" s="8" t="s">
        <v>7</v>
      </c>
      <c r="C87" s="8" t="s">
        <v>9</v>
      </c>
      <c r="D87" s="9">
        <v>4830</v>
      </c>
      <c r="E87" s="10">
        <v>0.19</v>
      </c>
      <c r="G87" s="4"/>
    </row>
    <row r="88" spans="1:7" x14ac:dyDescent="0.3">
      <c r="A88" s="11">
        <v>2020</v>
      </c>
      <c r="B88" s="12" t="s">
        <v>7</v>
      </c>
      <c r="C88" s="12" t="s">
        <v>11</v>
      </c>
      <c r="D88" s="13">
        <v>40158</v>
      </c>
      <c r="E88" s="14">
        <v>0.87</v>
      </c>
      <c r="G88" s="4"/>
    </row>
    <row r="89" spans="1:7" x14ac:dyDescent="0.3">
      <c r="A89" s="7">
        <v>2020</v>
      </c>
      <c r="B89" s="8" t="s">
        <v>7</v>
      </c>
      <c r="C89" s="8" t="s">
        <v>21</v>
      </c>
      <c r="D89" s="9">
        <v>9056</v>
      </c>
      <c r="E89" s="10">
        <v>0.38</v>
      </c>
      <c r="G89" s="4"/>
    </row>
    <row r="90" spans="1:7" x14ac:dyDescent="0.3">
      <c r="A90" s="11">
        <v>2020</v>
      </c>
      <c r="B90" s="12" t="s">
        <v>7</v>
      </c>
      <c r="C90" s="12" t="s">
        <v>26</v>
      </c>
      <c r="D90" s="13">
        <v>567</v>
      </c>
      <c r="E90" s="14">
        <v>0.14000000000000001</v>
      </c>
      <c r="G90" s="4"/>
    </row>
    <row r="91" spans="1:7" x14ac:dyDescent="0.3">
      <c r="A91" s="7">
        <v>2020</v>
      </c>
      <c r="B91" s="8" t="s">
        <v>7</v>
      </c>
      <c r="C91" s="8" t="s">
        <v>8</v>
      </c>
      <c r="D91" s="9">
        <v>3497</v>
      </c>
      <c r="E91" s="10">
        <v>0.45</v>
      </c>
      <c r="G91" s="4"/>
    </row>
    <row r="92" spans="1:7" x14ac:dyDescent="0.3">
      <c r="A92" s="11">
        <v>2020</v>
      </c>
      <c r="B92" s="12" t="s">
        <v>7</v>
      </c>
      <c r="C92" s="12" t="s">
        <v>32</v>
      </c>
      <c r="D92" s="13">
        <v>32603</v>
      </c>
      <c r="E92" s="14">
        <v>0.85</v>
      </c>
      <c r="G92" s="4"/>
    </row>
    <row r="93" spans="1:7" x14ac:dyDescent="0.3">
      <c r="A93" s="7">
        <v>2020</v>
      </c>
      <c r="B93" s="8" t="s">
        <v>7</v>
      </c>
      <c r="C93" s="8" t="s">
        <v>30</v>
      </c>
      <c r="D93" s="9">
        <v>2677</v>
      </c>
      <c r="E93" s="10">
        <v>0.33</v>
      </c>
      <c r="G93" s="4"/>
    </row>
    <row r="94" spans="1:7" x14ac:dyDescent="0.3">
      <c r="A94" s="11">
        <v>2020</v>
      </c>
      <c r="B94" s="12" t="s">
        <v>7</v>
      </c>
      <c r="C94" s="12" t="s">
        <v>10</v>
      </c>
      <c r="D94" s="13">
        <v>27773</v>
      </c>
      <c r="E94" s="14">
        <v>0.87</v>
      </c>
      <c r="G94" s="4"/>
    </row>
    <row r="95" spans="1:7" x14ac:dyDescent="0.3">
      <c r="A95" s="7">
        <v>2020</v>
      </c>
      <c r="B95" s="8" t="s">
        <v>5</v>
      </c>
      <c r="C95" s="8" t="s">
        <v>6</v>
      </c>
      <c r="D95" s="9">
        <v>24150</v>
      </c>
      <c r="E95" s="10">
        <v>0.42</v>
      </c>
      <c r="G95" s="4"/>
    </row>
    <row r="96" spans="1:7" x14ac:dyDescent="0.3">
      <c r="A96" s="11">
        <v>2020</v>
      </c>
      <c r="B96" s="12" t="s">
        <v>5</v>
      </c>
      <c r="C96" s="12" t="s">
        <v>13</v>
      </c>
      <c r="D96" s="13">
        <v>6024</v>
      </c>
      <c r="E96" s="14">
        <v>0.36</v>
      </c>
      <c r="G96" s="4"/>
    </row>
    <row r="97" spans="1:7" x14ac:dyDescent="0.3">
      <c r="A97" s="7">
        <v>2020</v>
      </c>
      <c r="B97" s="8" t="s">
        <v>5</v>
      </c>
      <c r="C97" s="8" t="s">
        <v>20</v>
      </c>
      <c r="D97" s="9">
        <v>524</v>
      </c>
      <c r="E97" s="10">
        <v>0.23</v>
      </c>
      <c r="G97" s="4"/>
    </row>
    <row r="98" spans="1:7" x14ac:dyDescent="0.3">
      <c r="A98" s="11">
        <v>2020</v>
      </c>
      <c r="B98" s="12" t="s">
        <v>5</v>
      </c>
      <c r="C98" s="12" t="s">
        <v>28</v>
      </c>
      <c r="D98" s="13">
        <v>26324</v>
      </c>
      <c r="E98" s="14">
        <v>0.39</v>
      </c>
      <c r="G98" s="4"/>
    </row>
    <row r="99" spans="1:7" x14ac:dyDescent="0.3">
      <c r="A99" s="7">
        <v>2020</v>
      </c>
      <c r="B99" s="8" t="s">
        <v>5</v>
      </c>
      <c r="C99" s="8" t="s">
        <v>12</v>
      </c>
      <c r="D99" s="9">
        <v>4365</v>
      </c>
      <c r="E99" s="10">
        <v>0.31</v>
      </c>
      <c r="G99" s="4"/>
    </row>
    <row r="100" spans="1:7" x14ac:dyDescent="0.3">
      <c r="A100" s="11">
        <v>2020</v>
      </c>
      <c r="B100" s="12" t="s">
        <v>5</v>
      </c>
      <c r="C100" s="12" t="s">
        <v>31</v>
      </c>
      <c r="D100" s="13">
        <v>5859</v>
      </c>
      <c r="E100" s="14">
        <v>0.33</v>
      </c>
      <c r="G100" s="4"/>
    </row>
    <row r="101" spans="1:7" x14ac:dyDescent="0.3">
      <c r="A101" s="24">
        <v>2020</v>
      </c>
      <c r="B101" s="25" t="s">
        <v>5</v>
      </c>
      <c r="C101" s="25" t="s">
        <v>33</v>
      </c>
      <c r="D101" s="26">
        <v>2930</v>
      </c>
      <c r="E101" s="27">
        <v>0.37</v>
      </c>
      <c r="G101"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4A198-00AF-4C61-8B50-28F06321445F}">
  <dimension ref="A1:Q6"/>
  <sheetViews>
    <sheetView showGridLines="0" zoomScale="83" zoomScaleNormal="100" workbookViewId="0">
      <selection activeCell="R12" sqref="R12"/>
    </sheetView>
  </sheetViews>
  <sheetFormatPr defaultColWidth="9.109375" defaultRowHeight="16.8" x14ac:dyDescent="0.4"/>
  <cols>
    <col min="1" max="1" width="9.109375" style="3"/>
    <col min="2" max="2" width="25.33203125" style="3" customWidth="1"/>
    <col min="3" max="3" width="30.44140625" style="3" customWidth="1"/>
    <col min="4" max="4" width="9.109375" style="3"/>
    <col min="5" max="5" width="12.33203125" style="3" bestFit="1" customWidth="1"/>
    <col min="6" max="8" width="9.109375" style="3"/>
    <col min="9" max="9" width="12.33203125" style="3" bestFit="1" customWidth="1"/>
    <col min="10" max="10" width="15.5546875" style="3" bestFit="1" customWidth="1"/>
    <col min="11" max="15" width="9.109375" style="3"/>
    <col min="16" max="16" width="8" style="3" customWidth="1"/>
    <col min="17" max="16384" width="9.109375" style="3"/>
  </cols>
  <sheetData>
    <row r="1" spans="1:17" ht="48.75" customHeight="1" x14ac:dyDescent="0.4">
      <c r="A1" s="6" t="s">
        <v>34</v>
      </c>
      <c r="B1" s="5"/>
      <c r="C1" s="5"/>
      <c r="D1" s="5"/>
      <c r="E1" s="5"/>
      <c r="F1" s="5"/>
      <c r="G1" s="5"/>
      <c r="H1" s="5"/>
      <c r="I1" s="5"/>
      <c r="J1" s="5"/>
      <c r="K1" s="5"/>
      <c r="L1" s="5"/>
      <c r="M1" s="5"/>
      <c r="N1" s="5"/>
      <c r="O1" s="5"/>
      <c r="P1" s="5"/>
      <c r="Q1"/>
    </row>
    <row r="3" spans="1:17" x14ac:dyDescent="0.4">
      <c r="C3"/>
      <c r="D3"/>
    </row>
    <row r="4" spans="1:17" x14ac:dyDescent="0.4">
      <c r="B4"/>
    </row>
    <row r="5" spans="1:17" x14ac:dyDescent="0.4">
      <c r="B5"/>
    </row>
    <row r="6" spans="1:17" x14ac:dyDescent="0.4">
      <c r="G6"/>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BA0DF-02C4-4BE7-9AC5-B754E3017E15}">
  <dimension ref="A1:E25"/>
  <sheetViews>
    <sheetView workbookViewId="0">
      <selection activeCell="I26" sqref="I26"/>
    </sheetView>
  </sheetViews>
  <sheetFormatPr defaultRowHeight="14.4" x14ac:dyDescent="0.3"/>
  <cols>
    <col min="1" max="1" width="5" bestFit="1" customWidth="1"/>
    <col min="2" max="2" width="12.33203125" bestFit="1" customWidth="1"/>
    <col min="3" max="3" width="15.5546875" bestFit="1" customWidth="1"/>
    <col min="4" max="4" width="9" bestFit="1" customWidth="1"/>
    <col min="5" max="5" width="5.5546875" bestFit="1" customWidth="1"/>
  </cols>
  <sheetData>
    <row r="1" spans="1:5" x14ac:dyDescent="0.3">
      <c r="A1" s="7">
        <v>2020</v>
      </c>
      <c r="B1" s="8" t="s">
        <v>16</v>
      </c>
      <c r="C1" s="8" t="s">
        <v>23</v>
      </c>
      <c r="D1" s="9">
        <v>55610</v>
      </c>
      <c r="E1" s="10">
        <v>0.78</v>
      </c>
    </row>
    <row r="2" spans="1:5" x14ac:dyDescent="0.3">
      <c r="A2" s="11">
        <v>2020</v>
      </c>
      <c r="B2" s="12" t="s">
        <v>16</v>
      </c>
      <c r="C2" s="12" t="s">
        <v>25</v>
      </c>
      <c r="D2" s="13">
        <v>37592</v>
      </c>
      <c r="E2" s="14">
        <v>0.87</v>
      </c>
    </row>
    <row r="3" spans="1:5" x14ac:dyDescent="0.3">
      <c r="A3" s="7">
        <v>2020</v>
      </c>
      <c r="B3" s="8" t="s">
        <v>16</v>
      </c>
      <c r="C3" s="8" t="s">
        <v>27</v>
      </c>
      <c r="D3" s="9">
        <v>37070</v>
      </c>
      <c r="E3" s="10">
        <v>0.89</v>
      </c>
    </row>
    <row r="4" spans="1:5" x14ac:dyDescent="0.3">
      <c r="A4" s="11">
        <v>2020</v>
      </c>
      <c r="B4" s="12" t="s">
        <v>16</v>
      </c>
      <c r="C4" s="12" t="s">
        <v>17</v>
      </c>
      <c r="D4" s="13">
        <v>37927</v>
      </c>
      <c r="E4" s="14">
        <v>0.9</v>
      </c>
    </row>
    <row r="5" spans="1:5" x14ac:dyDescent="0.3">
      <c r="A5" s="7">
        <v>2020</v>
      </c>
      <c r="B5" s="8" t="s">
        <v>16</v>
      </c>
      <c r="C5" s="8" t="s">
        <v>18</v>
      </c>
      <c r="D5" s="9">
        <v>34682</v>
      </c>
      <c r="E5" s="10">
        <v>1</v>
      </c>
    </row>
    <row r="6" spans="1:5" x14ac:dyDescent="0.3">
      <c r="A6" s="11">
        <v>2020</v>
      </c>
      <c r="B6" s="12" t="s">
        <v>16</v>
      </c>
      <c r="C6" s="12" t="s">
        <v>19</v>
      </c>
      <c r="D6" s="13">
        <v>33075</v>
      </c>
      <c r="E6" s="14">
        <v>0.97</v>
      </c>
    </row>
    <row r="7" spans="1:5" x14ac:dyDescent="0.3">
      <c r="A7" s="7">
        <v>2020</v>
      </c>
      <c r="B7" s="8" t="s">
        <v>14</v>
      </c>
      <c r="C7" s="8" t="s">
        <v>24</v>
      </c>
      <c r="D7" s="9">
        <v>10374</v>
      </c>
      <c r="E7" s="10">
        <v>0.52</v>
      </c>
    </row>
    <row r="8" spans="1:5" x14ac:dyDescent="0.3">
      <c r="A8" s="11">
        <v>2020</v>
      </c>
      <c r="B8" s="12" t="s">
        <v>14</v>
      </c>
      <c r="C8" s="12" t="s">
        <v>15</v>
      </c>
      <c r="D8" s="13">
        <v>8033</v>
      </c>
      <c r="E8" s="14">
        <v>0.67</v>
      </c>
    </row>
    <row r="9" spans="1:5" x14ac:dyDescent="0.3">
      <c r="A9" s="7">
        <v>2020</v>
      </c>
      <c r="B9" s="8" t="s">
        <v>14</v>
      </c>
      <c r="C9" s="8" t="s">
        <v>22</v>
      </c>
      <c r="D9" s="9">
        <v>14754</v>
      </c>
      <c r="E9" s="10">
        <v>0.78</v>
      </c>
    </row>
    <row r="10" spans="1:5" x14ac:dyDescent="0.3">
      <c r="A10" s="11">
        <v>2020</v>
      </c>
      <c r="B10" s="12" t="s">
        <v>14</v>
      </c>
      <c r="C10" s="12" t="s">
        <v>29</v>
      </c>
      <c r="D10" s="13">
        <v>3458</v>
      </c>
      <c r="E10" s="14">
        <v>0.69</v>
      </c>
    </row>
    <row r="11" spans="1:5" x14ac:dyDescent="0.3">
      <c r="A11" s="7">
        <v>2020</v>
      </c>
      <c r="B11" s="8" t="s">
        <v>7</v>
      </c>
      <c r="C11" s="8" t="s">
        <v>9</v>
      </c>
      <c r="D11" s="9">
        <v>4830</v>
      </c>
      <c r="E11" s="10">
        <v>0.19</v>
      </c>
    </row>
    <row r="12" spans="1:5" x14ac:dyDescent="0.3">
      <c r="A12" s="11">
        <v>2020</v>
      </c>
      <c r="B12" s="12" t="s">
        <v>7</v>
      </c>
      <c r="C12" s="12" t="s">
        <v>11</v>
      </c>
      <c r="D12" s="13">
        <v>40158</v>
      </c>
      <c r="E12" s="14">
        <v>0.87</v>
      </c>
    </row>
    <row r="13" spans="1:5" x14ac:dyDescent="0.3">
      <c r="A13" s="7">
        <v>2020</v>
      </c>
      <c r="B13" s="8" t="s">
        <v>7</v>
      </c>
      <c r="C13" s="8" t="s">
        <v>21</v>
      </c>
      <c r="D13" s="9">
        <v>9056</v>
      </c>
      <c r="E13" s="10">
        <v>0.38</v>
      </c>
    </row>
    <row r="14" spans="1:5" x14ac:dyDescent="0.3">
      <c r="A14" s="11">
        <v>2020</v>
      </c>
      <c r="B14" s="12" t="s">
        <v>7</v>
      </c>
      <c r="C14" s="12" t="s">
        <v>26</v>
      </c>
      <c r="D14" s="13">
        <v>567</v>
      </c>
      <c r="E14" s="14">
        <v>0.14000000000000001</v>
      </c>
    </row>
    <row r="15" spans="1:5" x14ac:dyDescent="0.3">
      <c r="A15" s="7">
        <v>2020</v>
      </c>
      <c r="B15" s="8" t="s">
        <v>7</v>
      </c>
      <c r="C15" s="8" t="s">
        <v>8</v>
      </c>
      <c r="D15" s="9">
        <v>3497</v>
      </c>
      <c r="E15" s="10">
        <v>0.45</v>
      </c>
    </row>
    <row r="16" spans="1:5" x14ac:dyDescent="0.3">
      <c r="A16" s="11">
        <v>2020</v>
      </c>
      <c r="B16" s="12" t="s">
        <v>7</v>
      </c>
      <c r="C16" s="12" t="s">
        <v>32</v>
      </c>
      <c r="D16" s="13">
        <v>32603</v>
      </c>
      <c r="E16" s="14">
        <v>0.85</v>
      </c>
    </row>
    <row r="17" spans="1:5" x14ac:dyDescent="0.3">
      <c r="A17" s="7">
        <v>2020</v>
      </c>
      <c r="B17" s="8" t="s">
        <v>7</v>
      </c>
      <c r="C17" s="8" t="s">
        <v>30</v>
      </c>
      <c r="D17" s="9">
        <v>2677</v>
      </c>
      <c r="E17" s="10">
        <v>0.33</v>
      </c>
    </row>
    <row r="18" spans="1:5" x14ac:dyDescent="0.3">
      <c r="A18" s="11">
        <v>2020</v>
      </c>
      <c r="B18" s="12" t="s">
        <v>7</v>
      </c>
      <c r="C18" s="12" t="s">
        <v>10</v>
      </c>
      <c r="D18" s="13">
        <v>27773</v>
      </c>
      <c r="E18" s="14">
        <v>0.87</v>
      </c>
    </row>
    <row r="19" spans="1:5" x14ac:dyDescent="0.3">
      <c r="A19" s="7">
        <v>2020</v>
      </c>
      <c r="B19" s="8" t="s">
        <v>5</v>
      </c>
      <c r="C19" s="8" t="s">
        <v>6</v>
      </c>
      <c r="D19" s="9">
        <v>24150</v>
      </c>
      <c r="E19" s="10">
        <v>0.42</v>
      </c>
    </row>
    <row r="20" spans="1:5" x14ac:dyDescent="0.3">
      <c r="A20" s="11">
        <v>2020</v>
      </c>
      <c r="B20" s="12" t="s">
        <v>5</v>
      </c>
      <c r="C20" s="12" t="s">
        <v>13</v>
      </c>
      <c r="D20" s="13">
        <v>6024</v>
      </c>
      <c r="E20" s="14">
        <v>0.36</v>
      </c>
    </row>
    <row r="21" spans="1:5" x14ac:dyDescent="0.3">
      <c r="A21" s="7">
        <v>2020</v>
      </c>
      <c r="B21" s="8" t="s">
        <v>5</v>
      </c>
      <c r="C21" s="8" t="s">
        <v>20</v>
      </c>
      <c r="D21" s="9">
        <v>524</v>
      </c>
      <c r="E21" s="10">
        <v>0.23</v>
      </c>
    </row>
    <row r="22" spans="1:5" x14ac:dyDescent="0.3">
      <c r="A22" s="11">
        <v>2020</v>
      </c>
      <c r="B22" s="12" t="s">
        <v>5</v>
      </c>
      <c r="C22" s="12" t="s">
        <v>28</v>
      </c>
      <c r="D22" s="13">
        <v>26324</v>
      </c>
      <c r="E22" s="14">
        <v>0.39</v>
      </c>
    </row>
    <row r="23" spans="1:5" x14ac:dyDescent="0.3">
      <c r="A23" s="7">
        <v>2020</v>
      </c>
      <c r="B23" s="8" t="s">
        <v>5</v>
      </c>
      <c r="C23" s="8" t="s">
        <v>12</v>
      </c>
      <c r="D23" s="9">
        <v>4365</v>
      </c>
      <c r="E23" s="10">
        <v>0.31</v>
      </c>
    </row>
    <row r="24" spans="1:5" x14ac:dyDescent="0.3">
      <c r="A24" s="11">
        <v>2020</v>
      </c>
      <c r="B24" s="12" t="s">
        <v>5</v>
      </c>
      <c r="C24" s="12" t="s">
        <v>31</v>
      </c>
      <c r="D24" s="13">
        <v>5859</v>
      </c>
      <c r="E24" s="14">
        <v>0.33</v>
      </c>
    </row>
    <row r="25" spans="1:5" x14ac:dyDescent="0.3">
      <c r="A25" s="7">
        <v>2020</v>
      </c>
      <c r="B25" s="8" t="s">
        <v>5</v>
      </c>
      <c r="C25" s="8" t="s">
        <v>33</v>
      </c>
      <c r="D25" s="9">
        <v>2930</v>
      </c>
      <c r="E25" s="10">
        <v>0.37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F3BB-A8BB-4091-B48C-8E1336C02F61}">
  <dimension ref="A1:L31"/>
  <sheetViews>
    <sheetView zoomScale="70" workbookViewId="0">
      <selection activeCell="F34" sqref="F34"/>
    </sheetView>
  </sheetViews>
  <sheetFormatPr defaultRowHeight="14.4" x14ac:dyDescent="0.3"/>
  <cols>
    <col min="1" max="1" width="18.77734375" bestFit="1" customWidth="1"/>
    <col min="2" max="2" width="11.88671875" bestFit="1" customWidth="1"/>
    <col min="4" max="4" width="16.44140625" bestFit="1" customWidth="1"/>
    <col min="5" max="5" width="16.77734375" bestFit="1" customWidth="1"/>
    <col min="6" max="6" width="11.109375" bestFit="1" customWidth="1"/>
    <col min="7" max="7" width="8.21875" bestFit="1" customWidth="1"/>
    <col min="8" max="8" width="12.21875" bestFit="1" customWidth="1"/>
    <col min="9" max="9" width="11.109375" bestFit="1" customWidth="1"/>
    <col min="10" max="10" width="13.88671875" bestFit="1" customWidth="1"/>
    <col min="11" max="11" width="16.77734375" bestFit="1" customWidth="1"/>
    <col min="12" max="12" width="11.109375" bestFit="1" customWidth="1"/>
    <col min="13" max="13" width="8.21875" bestFit="1" customWidth="1"/>
    <col min="14" max="14" width="12.21875" bestFit="1" customWidth="1"/>
    <col min="15" max="15" width="11.109375" bestFit="1" customWidth="1"/>
  </cols>
  <sheetData>
    <row r="1" spans="1:6" x14ac:dyDescent="0.3">
      <c r="A1" s="15" t="s">
        <v>35</v>
      </c>
      <c r="B1" t="s">
        <v>37</v>
      </c>
      <c r="D1" s="15" t="s">
        <v>37</v>
      </c>
      <c r="E1" s="15" t="s">
        <v>38</v>
      </c>
    </row>
    <row r="2" spans="1:6" x14ac:dyDescent="0.3">
      <c r="A2" s="16" t="s">
        <v>16</v>
      </c>
      <c r="B2" s="18">
        <v>235956</v>
      </c>
      <c r="D2" s="15" t="s">
        <v>35</v>
      </c>
      <c r="E2" t="s">
        <v>5</v>
      </c>
      <c r="F2" t="s">
        <v>36</v>
      </c>
    </row>
    <row r="3" spans="1:6" x14ac:dyDescent="0.3">
      <c r="A3" s="17" t="s">
        <v>25</v>
      </c>
      <c r="B3" s="18">
        <v>37592</v>
      </c>
      <c r="D3" s="16">
        <v>2017</v>
      </c>
      <c r="E3" s="18">
        <v>26700</v>
      </c>
      <c r="F3" s="18">
        <v>26700</v>
      </c>
    </row>
    <row r="4" spans="1:6" x14ac:dyDescent="0.3">
      <c r="A4" s="17" t="s">
        <v>17</v>
      </c>
      <c r="B4" s="18">
        <v>37927</v>
      </c>
      <c r="D4" s="16">
        <v>2018</v>
      </c>
      <c r="E4" s="18">
        <v>45100</v>
      </c>
      <c r="F4" s="18">
        <v>45100</v>
      </c>
    </row>
    <row r="5" spans="1:6" x14ac:dyDescent="0.3">
      <c r="A5" s="17" t="s">
        <v>18</v>
      </c>
      <c r="B5" s="18">
        <v>34682</v>
      </c>
      <c r="D5" s="16">
        <v>2019</v>
      </c>
      <c r="E5" s="18">
        <v>62100</v>
      </c>
      <c r="F5" s="18">
        <v>62100</v>
      </c>
    </row>
    <row r="6" spans="1:6" x14ac:dyDescent="0.3">
      <c r="A6" s="17" t="s">
        <v>19</v>
      </c>
      <c r="B6" s="18">
        <v>33075</v>
      </c>
      <c r="D6" s="16">
        <v>2020</v>
      </c>
      <c r="E6" s="18">
        <v>70176</v>
      </c>
      <c r="F6" s="18">
        <v>70176</v>
      </c>
    </row>
    <row r="7" spans="1:6" x14ac:dyDescent="0.3">
      <c r="A7" s="17" t="s">
        <v>27</v>
      </c>
      <c r="B7" s="18">
        <v>37070</v>
      </c>
      <c r="D7" s="16" t="s">
        <v>36</v>
      </c>
      <c r="E7" s="18">
        <v>204076</v>
      </c>
      <c r="F7" s="18">
        <v>204076</v>
      </c>
    </row>
    <row r="8" spans="1:6" x14ac:dyDescent="0.3">
      <c r="A8" s="17" t="s">
        <v>23</v>
      </c>
      <c r="B8" s="18">
        <v>55610</v>
      </c>
    </row>
    <row r="9" spans="1:6" x14ac:dyDescent="0.3">
      <c r="A9" s="16" t="s">
        <v>14</v>
      </c>
      <c r="B9" s="18">
        <v>36619</v>
      </c>
      <c r="D9" s="15" t="s">
        <v>39</v>
      </c>
      <c r="E9" s="15" t="s">
        <v>38</v>
      </c>
    </row>
    <row r="10" spans="1:6" x14ac:dyDescent="0.3">
      <c r="A10" s="17" t="s">
        <v>24</v>
      </c>
      <c r="B10" s="18">
        <v>10374</v>
      </c>
      <c r="D10" s="15" t="s">
        <v>35</v>
      </c>
      <c r="E10" t="s">
        <v>5</v>
      </c>
      <c r="F10" t="s">
        <v>36</v>
      </c>
    </row>
    <row r="11" spans="1:6" x14ac:dyDescent="0.3">
      <c r="A11" s="17" t="s">
        <v>15</v>
      </c>
      <c r="B11" s="18">
        <v>8033</v>
      </c>
      <c r="D11" s="16">
        <v>2017</v>
      </c>
      <c r="E11" s="2">
        <v>0.49571428571428572</v>
      </c>
      <c r="F11" s="2">
        <v>0.49571428571428572</v>
      </c>
    </row>
    <row r="12" spans="1:6" x14ac:dyDescent="0.3">
      <c r="A12" s="17" t="s">
        <v>22</v>
      </c>
      <c r="B12" s="18">
        <v>14754</v>
      </c>
      <c r="D12" s="16">
        <v>2018</v>
      </c>
      <c r="E12" s="2">
        <v>0.42428571428571427</v>
      </c>
      <c r="F12" s="2">
        <v>0.42428571428571427</v>
      </c>
    </row>
    <row r="13" spans="1:6" x14ac:dyDescent="0.3">
      <c r="A13" s="17" t="s">
        <v>29</v>
      </c>
      <c r="B13" s="18">
        <v>3458</v>
      </c>
      <c r="D13" s="16">
        <v>2019</v>
      </c>
      <c r="E13" s="2">
        <v>0.50142857142857145</v>
      </c>
      <c r="F13" s="2">
        <v>0.50142857142857145</v>
      </c>
    </row>
    <row r="14" spans="1:6" x14ac:dyDescent="0.3">
      <c r="A14" s="16" t="s">
        <v>7</v>
      </c>
      <c r="B14" s="18">
        <v>121161</v>
      </c>
      <c r="D14" s="16">
        <v>2020</v>
      </c>
      <c r="E14" s="2">
        <v>0.34428571428571425</v>
      </c>
      <c r="F14" s="2">
        <v>0.34428571428571425</v>
      </c>
    </row>
    <row r="15" spans="1:6" x14ac:dyDescent="0.3">
      <c r="A15" s="17" t="s">
        <v>9</v>
      </c>
      <c r="B15" s="18">
        <v>4830</v>
      </c>
      <c r="D15" s="16" t="s">
        <v>36</v>
      </c>
      <c r="E15" s="2">
        <v>0.44142857142857145</v>
      </c>
      <c r="F15" s="2">
        <v>0.44142857142857139</v>
      </c>
    </row>
    <row r="16" spans="1:6" x14ac:dyDescent="0.3">
      <c r="A16" s="17" t="s">
        <v>26</v>
      </c>
      <c r="B16" s="18">
        <v>567</v>
      </c>
    </row>
    <row r="17" spans="1:12" x14ac:dyDescent="0.3">
      <c r="A17" s="17" t="s">
        <v>32</v>
      </c>
      <c r="B17" s="18">
        <v>32603</v>
      </c>
      <c r="J17" s="15" t="s">
        <v>37</v>
      </c>
      <c r="K17" s="15" t="s">
        <v>38</v>
      </c>
    </row>
    <row r="18" spans="1:12" x14ac:dyDescent="0.3">
      <c r="A18" s="17" t="s">
        <v>21</v>
      </c>
      <c r="B18" s="18">
        <v>9056</v>
      </c>
      <c r="J18" s="15" t="s">
        <v>35</v>
      </c>
      <c r="K18" t="s">
        <v>5</v>
      </c>
      <c r="L18" t="s">
        <v>36</v>
      </c>
    </row>
    <row r="19" spans="1:12" x14ac:dyDescent="0.3">
      <c r="A19" s="17" t="s">
        <v>10</v>
      </c>
      <c r="B19" s="18">
        <v>27773</v>
      </c>
      <c r="J19" s="16">
        <v>2017</v>
      </c>
      <c r="K19" s="2"/>
      <c r="L19" s="2"/>
    </row>
    <row r="20" spans="1:12" x14ac:dyDescent="0.3">
      <c r="A20" s="17" t="s">
        <v>8</v>
      </c>
      <c r="B20" s="18">
        <v>3497</v>
      </c>
      <c r="J20" s="16">
        <v>2018</v>
      </c>
      <c r="K20" s="2">
        <v>0.68913857677902624</v>
      </c>
      <c r="L20" s="2">
        <v>0.68913857677902624</v>
      </c>
    </row>
    <row r="21" spans="1:12" x14ac:dyDescent="0.3">
      <c r="A21" s="17" t="s">
        <v>11</v>
      </c>
      <c r="B21" s="18">
        <v>40158</v>
      </c>
      <c r="J21" s="16">
        <v>2019</v>
      </c>
      <c r="K21" s="2">
        <v>0.37694013303769403</v>
      </c>
      <c r="L21" s="2">
        <v>0.37694013303769403</v>
      </c>
    </row>
    <row r="22" spans="1:12" x14ac:dyDescent="0.3">
      <c r="A22" s="17" t="s">
        <v>30</v>
      </c>
      <c r="B22" s="18">
        <v>2677</v>
      </c>
      <c r="J22" s="16">
        <v>2020</v>
      </c>
      <c r="K22" s="2">
        <v>0.13004830917874396</v>
      </c>
      <c r="L22" s="2">
        <v>0.13004830917874396</v>
      </c>
    </row>
    <row r="23" spans="1:12" x14ac:dyDescent="0.3">
      <c r="A23" s="16" t="s">
        <v>5</v>
      </c>
      <c r="B23" s="18">
        <v>70176</v>
      </c>
      <c r="J23" s="16" t="s">
        <v>36</v>
      </c>
      <c r="K23" s="2"/>
      <c r="L23" s="2"/>
    </row>
    <row r="24" spans="1:12" x14ac:dyDescent="0.3">
      <c r="A24" s="17" t="s">
        <v>20</v>
      </c>
      <c r="B24" s="18">
        <v>524</v>
      </c>
    </row>
    <row r="25" spans="1:12" x14ac:dyDescent="0.3">
      <c r="A25" s="17" t="s">
        <v>13</v>
      </c>
      <c r="B25" s="18">
        <v>6024</v>
      </c>
      <c r="J25" s="15" t="s">
        <v>39</v>
      </c>
      <c r="K25" s="15" t="s">
        <v>38</v>
      </c>
    </row>
    <row r="26" spans="1:12" x14ac:dyDescent="0.3">
      <c r="A26" s="17" t="s">
        <v>6</v>
      </c>
      <c r="B26" s="18">
        <v>24150</v>
      </c>
      <c r="J26" s="15" t="s">
        <v>35</v>
      </c>
      <c r="K26" t="s">
        <v>5</v>
      </c>
      <c r="L26" t="s">
        <v>36</v>
      </c>
    </row>
    <row r="27" spans="1:12" x14ac:dyDescent="0.3">
      <c r="A27" s="17" t="s">
        <v>12</v>
      </c>
      <c r="B27" s="18">
        <v>4365</v>
      </c>
      <c r="J27" s="16">
        <v>2017</v>
      </c>
      <c r="K27" s="2"/>
      <c r="L27" s="2"/>
    </row>
    <row r="28" spans="1:12" x14ac:dyDescent="0.3">
      <c r="A28" s="17" t="s">
        <v>31</v>
      </c>
      <c r="B28" s="18">
        <v>5859</v>
      </c>
      <c r="J28" s="16">
        <v>2018</v>
      </c>
      <c r="K28" s="2">
        <v>-0.14409221902017297</v>
      </c>
      <c r="L28" s="2">
        <v>-0.14409221902017297</v>
      </c>
    </row>
    <row r="29" spans="1:12" x14ac:dyDescent="0.3">
      <c r="A29" s="17" t="s">
        <v>33</v>
      </c>
      <c r="B29" s="18">
        <v>2930</v>
      </c>
      <c r="J29" s="16">
        <v>2019</v>
      </c>
      <c r="K29" s="2">
        <v>0.18181818181818191</v>
      </c>
      <c r="L29" s="2">
        <v>0.18181818181818191</v>
      </c>
    </row>
    <row r="30" spans="1:12" x14ac:dyDescent="0.3">
      <c r="A30" s="17" t="s">
        <v>28</v>
      </c>
      <c r="B30" s="18">
        <v>26324</v>
      </c>
      <c r="J30" s="16">
        <v>2020</v>
      </c>
      <c r="K30" s="2">
        <v>-0.31339031339031348</v>
      </c>
      <c r="L30" s="2">
        <v>-0.31339031339031348</v>
      </c>
    </row>
    <row r="31" spans="1:12" x14ac:dyDescent="0.3">
      <c r="A31" s="16" t="s">
        <v>36</v>
      </c>
      <c r="B31" s="18">
        <v>463912</v>
      </c>
      <c r="J31" s="16" t="s">
        <v>36</v>
      </c>
      <c r="K31" s="2"/>
      <c r="L31" s="2"/>
    </row>
  </sheetData>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DD5C-9662-43BB-9202-C2B484C6FDDF}">
  <dimension ref="A4:G11"/>
  <sheetViews>
    <sheetView workbookViewId="0">
      <selection activeCell="Q24" sqref="Q24"/>
    </sheetView>
  </sheetViews>
  <sheetFormatPr defaultRowHeight="14.4" x14ac:dyDescent="0.3"/>
  <sheetData>
    <row r="4" spans="1:7" x14ac:dyDescent="0.3">
      <c r="A4" s="15" t="s">
        <v>195</v>
      </c>
      <c r="B4" s="15" t="s">
        <v>38</v>
      </c>
    </row>
    <row r="5" spans="1:7" x14ac:dyDescent="0.3">
      <c r="A5" s="15" t="s">
        <v>35</v>
      </c>
      <c r="B5" t="s">
        <v>196</v>
      </c>
      <c r="C5" t="s">
        <v>197</v>
      </c>
      <c r="D5" t="s">
        <v>198</v>
      </c>
      <c r="E5" t="s">
        <v>199</v>
      </c>
      <c r="F5" t="s">
        <v>200</v>
      </c>
      <c r="G5" t="s">
        <v>36</v>
      </c>
    </row>
    <row r="6" spans="1:7" x14ac:dyDescent="0.3">
      <c r="A6" s="16" t="s">
        <v>196</v>
      </c>
      <c r="C6">
        <v>2</v>
      </c>
      <c r="D6">
        <v>3</v>
      </c>
      <c r="E6">
        <v>2</v>
      </c>
      <c r="F6">
        <v>6</v>
      </c>
      <c r="G6">
        <v>13</v>
      </c>
    </row>
    <row r="7" spans="1:7" x14ac:dyDescent="0.3">
      <c r="A7" s="16" t="s">
        <v>197</v>
      </c>
      <c r="B7">
        <v>1</v>
      </c>
      <c r="D7">
        <v>1</v>
      </c>
      <c r="E7">
        <v>2</v>
      </c>
      <c r="F7">
        <v>10</v>
      </c>
      <c r="G7">
        <v>14</v>
      </c>
    </row>
    <row r="8" spans="1:7" x14ac:dyDescent="0.3">
      <c r="A8" s="16" t="s">
        <v>198</v>
      </c>
      <c r="B8">
        <v>3</v>
      </c>
      <c r="C8">
        <v>4</v>
      </c>
      <c r="E8">
        <v>14</v>
      </c>
      <c r="F8">
        <v>21</v>
      </c>
      <c r="G8">
        <v>42</v>
      </c>
    </row>
    <row r="9" spans="1:7" x14ac:dyDescent="0.3">
      <c r="A9" s="16" t="s">
        <v>199</v>
      </c>
      <c r="B9">
        <v>3</v>
      </c>
      <c r="C9">
        <v>12</v>
      </c>
      <c r="D9">
        <v>12</v>
      </c>
      <c r="F9">
        <v>30</v>
      </c>
      <c r="G9">
        <v>57</v>
      </c>
    </row>
    <row r="10" spans="1:7" x14ac:dyDescent="0.3">
      <c r="A10" s="16" t="s">
        <v>200</v>
      </c>
      <c r="B10">
        <v>8</v>
      </c>
      <c r="C10">
        <v>16</v>
      </c>
      <c r="D10">
        <v>26</v>
      </c>
      <c r="E10">
        <v>24</v>
      </c>
      <c r="G10">
        <v>74</v>
      </c>
    </row>
    <row r="11" spans="1:7" x14ac:dyDescent="0.3">
      <c r="A11" s="16" t="s">
        <v>36</v>
      </c>
      <c r="B11">
        <v>15</v>
      </c>
      <c r="C11">
        <v>34</v>
      </c>
      <c r="D11">
        <v>42</v>
      </c>
      <c r="E11">
        <v>42</v>
      </c>
      <c r="F11">
        <v>67</v>
      </c>
      <c r="G11">
        <v>200</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93DD6-93BA-4C6A-99EA-98DDF2375157}">
  <dimension ref="A1:K37"/>
  <sheetViews>
    <sheetView workbookViewId="0">
      <selection activeCell="N21" sqref="N21"/>
    </sheetView>
  </sheetViews>
  <sheetFormatPr defaultRowHeight="14.4" x14ac:dyDescent="0.3"/>
  <cols>
    <col min="1" max="1" width="14" bestFit="1" customWidth="1"/>
    <col min="2" max="2" width="10.109375" bestFit="1" customWidth="1"/>
    <col min="6" max="6" width="13.5546875" customWidth="1"/>
    <col min="9" max="9" width="13.21875" bestFit="1" customWidth="1"/>
    <col min="10" max="10" width="6.88671875" bestFit="1" customWidth="1"/>
    <col min="11" max="12" width="11.109375" bestFit="1" customWidth="1"/>
  </cols>
  <sheetData>
    <row r="1" spans="1:11" x14ac:dyDescent="0.3">
      <c r="A1" t="s">
        <v>40</v>
      </c>
      <c r="B1" t="s">
        <v>41</v>
      </c>
      <c r="C1" t="s">
        <v>42</v>
      </c>
      <c r="D1" t="s">
        <v>43</v>
      </c>
      <c r="E1" t="s">
        <v>44</v>
      </c>
      <c r="F1" t="s">
        <v>36</v>
      </c>
      <c r="I1" t="s">
        <v>40</v>
      </c>
      <c r="J1" t="s">
        <v>0</v>
      </c>
      <c r="K1" t="s">
        <v>3</v>
      </c>
    </row>
    <row r="2" spans="1:11" x14ac:dyDescent="0.3">
      <c r="A2" t="s">
        <v>45</v>
      </c>
      <c r="B2" s="19">
        <v>32310.839999999997</v>
      </c>
      <c r="C2" s="19">
        <v>44050.640000000007</v>
      </c>
      <c r="D2" s="19">
        <v>10995.71</v>
      </c>
      <c r="E2" s="19">
        <f>SrcBasicUnpivot[[#This Row],[2015]]*1.05</f>
        <v>11545.495499999999</v>
      </c>
      <c r="F2" s="19">
        <v>87357.19</v>
      </c>
      <c r="I2" t="s">
        <v>45</v>
      </c>
      <c r="J2">
        <v>2013</v>
      </c>
      <c r="K2">
        <v>32310.839999999997</v>
      </c>
    </row>
    <row r="3" spans="1:11" x14ac:dyDescent="0.3">
      <c r="A3" t="s">
        <v>46</v>
      </c>
      <c r="B3" s="19">
        <v>49400.070000000007</v>
      </c>
      <c r="C3" s="19">
        <v>43263.950000000004</v>
      </c>
      <c r="D3" s="19">
        <v>18059.5</v>
      </c>
      <c r="E3" s="19">
        <f>SrcBasicUnpivot[[#This Row],[2015]]*1.05</f>
        <v>18962.475000000002</v>
      </c>
      <c r="F3" s="19">
        <v>110723.52000000002</v>
      </c>
      <c r="I3" t="s">
        <v>45</v>
      </c>
      <c r="J3">
        <v>2014</v>
      </c>
      <c r="K3">
        <v>44050.640000000007</v>
      </c>
    </row>
    <row r="4" spans="1:11" x14ac:dyDescent="0.3">
      <c r="A4" t="s">
        <v>47</v>
      </c>
      <c r="B4" s="19">
        <v>124655.56000000003</v>
      </c>
      <c r="C4" s="19">
        <v>51163.009999999995</v>
      </c>
      <c r="D4" s="19">
        <v>49945.11</v>
      </c>
      <c r="E4" s="19">
        <f>SrcBasicUnpivot[[#This Row],[2015]]*1.05</f>
        <v>52442.3655</v>
      </c>
      <c r="F4" s="19">
        <v>225763.68</v>
      </c>
      <c r="I4" t="s">
        <v>45</v>
      </c>
      <c r="J4">
        <v>2015</v>
      </c>
      <c r="K4">
        <v>10995.71</v>
      </c>
    </row>
    <row r="5" spans="1:11" x14ac:dyDescent="0.3">
      <c r="A5" t="s">
        <v>48</v>
      </c>
      <c r="B5" s="19">
        <v>103719.06999999999</v>
      </c>
      <c r="C5" s="19">
        <v>79253.24000000002</v>
      </c>
      <c r="D5" s="19">
        <v>18223.960000000003</v>
      </c>
      <c r="E5" s="19">
        <f>SrcBasicUnpivot[[#This Row],[2015]]*1.05</f>
        <v>19135.158000000003</v>
      </c>
      <c r="F5" s="19">
        <v>201196.27</v>
      </c>
      <c r="I5" t="s">
        <v>45</v>
      </c>
      <c r="J5">
        <v>2016</v>
      </c>
      <c r="K5">
        <v>11545.495499999999</v>
      </c>
    </row>
    <row r="6" spans="1:11" x14ac:dyDescent="0.3">
      <c r="A6" t="s">
        <v>49</v>
      </c>
      <c r="B6" s="19">
        <v>95850.359999999986</v>
      </c>
      <c r="C6" s="19">
        <v>55787.970000000008</v>
      </c>
      <c r="D6" s="19">
        <v>30861.760000000002</v>
      </c>
      <c r="E6" s="19">
        <f>SrcBasicUnpivot[[#This Row],[2015]]*1.05</f>
        <v>32404.848000000002</v>
      </c>
      <c r="F6" s="19">
        <v>182500.09</v>
      </c>
      <c r="I6" t="s">
        <v>46</v>
      </c>
      <c r="J6">
        <v>2013</v>
      </c>
      <c r="K6">
        <v>49400.070000000007</v>
      </c>
    </row>
    <row r="7" spans="1:11" x14ac:dyDescent="0.3">
      <c r="A7" t="s">
        <v>50</v>
      </c>
      <c r="B7" s="19">
        <v>71168.14</v>
      </c>
      <c r="C7" s="19">
        <v>73524.179999999993</v>
      </c>
      <c r="D7" s="19">
        <v>17811.46</v>
      </c>
      <c r="E7" s="19">
        <f>SrcBasicUnpivot[[#This Row],[2015]]*1.05</f>
        <v>18702.032999999999</v>
      </c>
      <c r="F7" s="19">
        <v>162503.78</v>
      </c>
      <c r="I7" t="s">
        <v>46</v>
      </c>
      <c r="J7">
        <v>2014</v>
      </c>
      <c r="K7">
        <v>43263.950000000004</v>
      </c>
    </row>
    <row r="8" spans="1:11" x14ac:dyDescent="0.3">
      <c r="A8" t="s">
        <v>51</v>
      </c>
      <c r="B8" s="19">
        <v>40826.370000000003</v>
      </c>
      <c r="C8" s="19">
        <v>17181.580000000002</v>
      </c>
      <c r="D8" s="19">
        <v>14519.679999999998</v>
      </c>
      <c r="E8" s="19">
        <f>SrcBasicUnpivot[[#This Row],[2015]]*1.05</f>
        <v>15245.663999999999</v>
      </c>
      <c r="F8" s="19">
        <v>72527.63</v>
      </c>
      <c r="I8" t="s">
        <v>46</v>
      </c>
      <c r="J8">
        <v>2015</v>
      </c>
      <c r="K8">
        <v>18059.5</v>
      </c>
    </row>
    <row r="9" spans="1:11" x14ac:dyDescent="0.3">
      <c r="A9" t="s">
        <v>52</v>
      </c>
      <c r="B9" s="19">
        <v>31433.16</v>
      </c>
      <c r="C9" s="19">
        <v>19691.89</v>
      </c>
      <c r="D9" s="19">
        <v>17667.2</v>
      </c>
      <c r="E9" s="19">
        <f>SrcBasicUnpivot[[#This Row],[2015]]*1.05</f>
        <v>18550.560000000001</v>
      </c>
      <c r="F9" s="19">
        <v>68792.25</v>
      </c>
      <c r="I9" t="s">
        <v>46</v>
      </c>
      <c r="J9">
        <v>2016</v>
      </c>
      <c r="K9">
        <v>18962.475000000002</v>
      </c>
    </row>
    <row r="10" spans="1:11" x14ac:dyDescent="0.3">
      <c r="A10" t="s">
        <v>53</v>
      </c>
      <c r="B10" s="19">
        <v>59827.19</v>
      </c>
      <c r="C10" s="19">
        <v>41903.64</v>
      </c>
      <c r="D10" s="19">
        <v>15232.160000000002</v>
      </c>
      <c r="E10" s="19">
        <f>SrcBasicUnpivot[[#This Row],[2015]]*1.05</f>
        <v>15993.768000000002</v>
      </c>
      <c r="F10" s="19">
        <v>116962.99</v>
      </c>
      <c r="I10" t="s">
        <v>47</v>
      </c>
      <c r="J10">
        <v>2013</v>
      </c>
      <c r="K10">
        <v>124655.56000000003</v>
      </c>
    </row>
    <row r="11" spans="1:11" x14ac:dyDescent="0.3">
      <c r="I11" t="s">
        <v>47</v>
      </c>
      <c r="J11">
        <v>2014</v>
      </c>
      <c r="K11">
        <v>51163.009999999995</v>
      </c>
    </row>
    <row r="12" spans="1:11" x14ac:dyDescent="0.3">
      <c r="I12" t="s">
        <v>47</v>
      </c>
      <c r="J12">
        <v>2015</v>
      </c>
      <c r="K12">
        <v>49945.11</v>
      </c>
    </row>
    <row r="13" spans="1:11" x14ac:dyDescent="0.3">
      <c r="I13" t="s">
        <v>47</v>
      </c>
      <c r="J13">
        <v>2016</v>
      </c>
      <c r="K13">
        <v>52442.3655</v>
      </c>
    </row>
    <row r="14" spans="1:11" x14ac:dyDescent="0.3">
      <c r="I14" t="s">
        <v>48</v>
      </c>
      <c r="J14">
        <v>2013</v>
      </c>
      <c r="K14">
        <v>103719.06999999999</v>
      </c>
    </row>
    <row r="15" spans="1:11" x14ac:dyDescent="0.3">
      <c r="I15" t="s">
        <v>48</v>
      </c>
      <c r="J15">
        <v>2014</v>
      </c>
      <c r="K15">
        <v>79253.24000000002</v>
      </c>
    </row>
    <row r="16" spans="1:11" x14ac:dyDescent="0.3">
      <c r="I16" t="s">
        <v>48</v>
      </c>
      <c r="J16">
        <v>2015</v>
      </c>
      <c r="K16">
        <v>18223.960000000003</v>
      </c>
    </row>
    <row r="17" spans="9:11" x14ac:dyDescent="0.3">
      <c r="I17" t="s">
        <v>48</v>
      </c>
      <c r="J17">
        <v>2016</v>
      </c>
      <c r="K17">
        <v>19135.158000000003</v>
      </c>
    </row>
    <row r="18" spans="9:11" x14ac:dyDescent="0.3">
      <c r="I18" t="s">
        <v>49</v>
      </c>
      <c r="J18">
        <v>2013</v>
      </c>
      <c r="K18">
        <v>95850.359999999986</v>
      </c>
    </row>
    <row r="19" spans="9:11" x14ac:dyDescent="0.3">
      <c r="I19" t="s">
        <v>49</v>
      </c>
      <c r="J19">
        <v>2014</v>
      </c>
      <c r="K19">
        <v>55787.970000000008</v>
      </c>
    </row>
    <row r="20" spans="9:11" x14ac:dyDescent="0.3">
      <c r="I20" t="s">
        <v>49</v>
      </c>
      <c r="J20">
        <v>2015</v>
      </c>
      <c r="K20">
        <v>30861.760000000002</v>
      </c>
    </row>
    <row r="21" spans="9:11" x14ac:dyDescent="0.3">
      <c r="I21" t="s">
        <v>49</v>
      </c>
      <c r="J21">
        <v>2016</v>
      </c>
      <c r="K21">
        <v>32404.848000000002</v>
      </c>
    </row>
    <row r="22" spans="9:11" x14ac:dyDescent="0.3">
      <c r="I22" t="s">
        <v>50</v>
      </c>
      <c r="J22">
        <v>2013</v>
      </c>
      <c r="K22">
        <v>71168.14</v>
      </c>
    </row>
    <row r="23" spans="9:11" x14ac:dyDescent="0.3">
      <c r="I23" t="s">
        <v>50</v>
      </c>
      <c r="J23">
        <v>2014</v>
      </c>
      <c r="K23">
        <v>73524.179999999993</v>
      </c>
    </row>
    <row r="24" spans="9:11" x14ac:dyDescent="0.3">
      <c r="I24" t="s">
        <v>50</v>
      </c>
      <c r="J24">
        <v>2015</v>
      </c>
      <c r="K24">
        <v>17811.46</v>
      </c>
    </row>
    <row r="25" spans="9:11" x14ac:dyDescent="0.3">
      <c r="I25" t="s">
        <v>50</v>
      </c>
      <c r="J25">
        <v>2016</v>
      </c>
      <c r="K25">
        <v>18702.032999999999</v>
      </c>
    </row>
    <row r="26" spans="9:11" x14ac:dyDescent="0.3">
      <c r="I26" t="s">
        <v>51</v>
      </c>
      <c r="J26">
        <v>2013</v>
      </c>
      <c r="K26">
        <v>40826.370000000003</v>
      </c>
    </row>
    <row r="27" spans="9:11" x14ac:dyDescent="0.3">
      <c r="I27" t="s">
        <v>51</v>
      </c>
      <c r="J27">
        <v>2014</v>
      </c>
      <c r="K27">
        <v>17181.580000000002</v>
      </c>
    </row>
    <row r="28" spans="9:11" x14ac:dyDescent="0.3">
      <c r="I28" t="s">
        <v>51</v>
      </c>
      <c r="J28">
        <v>2015</v>
      </c>
      <c r="K28">
        <v>14519.679999999998</v>
      </c>
    </row>
    <row r="29" spans="9:11" x14ac:dyDescent="0.3">
      <c r="I29" t="s">
        <v>51</v>
      </c>
      <c r="J29">
        <v>2016</v>
      </c>
      <c r="K29">
        <v>15245.663999999999</v>
      </c>
    </row>
    <row r="30" spans="9:11" x14ac:dyDescent="0.3">
      <c r="I30" t="s">
        <v>52</v>
      </c>
      <c r="J30">
        <v>2013</v>
      </c>
      <c r="K30">
        <v>31433.16</v>
      </c>
    </row>
    <row r="31" spans="9:11" x14ac:dyDescent="0.3">
      <c r="I31" t="s">
        <v>52</v>
      </c>
      <c r="J31">
        <v>2014</v>
      </c>
      <c r="K31">
        <v>19691.89</v>
      </c>
    </row>
    <row r="32" spans="9:11" x14ac:dyDescent="0.3">
      <c r="I32" t="s">
        <v>52</v>
      </c>
      <c r="J32">
        <v>2015</v>
      </c>
      <c r="K32">
        <v>17667.2</v>
      </c>
    </row>
    <row r="33" spans="9:11" x14ac:dyDescent="0.3">
      <c r="I33" t="s">
        <v>52</v>
      </c>
      <c r="J33">
        <v>2016</v>
      </c>
      <c r="K33">
        <v>18550.560000000001</v>
      </c>
    </row>
    <row r="34" spans="9:11" x14ac:dyDescent="0.3">
      <c r="I34" t="s">
        <v>53</v>
      </c>
      <c r="J34">
        <v>2013</v>
      </c>
      <c r="K34">
        <v>59827.19</v>
      </c>
    </row>
    <row r="35" spans="9:11" x14ac:dyDescent="0.3">
      <c r="I35" t="s">
        <v>53</v>
      </c>
      <c r="J35">
        <v>2014</v>
      </c>
      <c r="K35">
        <v>41903.64</v>
      </c>
    </row>
    <row r="36" spans="9:11" x14ac:dyDescent="0.3">
      <c r="I36" t="s">
        <v>53</v>
      </c>
      <c r="J36">
        <v>2015</v>
      </c>
      <c r="K36">
        <v>15232.160000000002</v>
      </c>
    </row>
    <row r="37" spans="9:11" x14ac:dyDescent="0.3">
      <c r="I37" t="s">
        <v>53</v>
      </c>
      <c r="J37">
        <v>2016</v>
      </c>
      <c r="K37">
        <v>15993.768000000002</v>
      </c>
    </row>
  </sheetData>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1733-CDF7-416A-B2DD-E8296501F4F3}">
  <dimension ref="A1:J16"/>
  <sheetViews>
    <sheetView workbookViewId="0">
      <selection activeCell="E18" sqref="E18"/>
    </sheetView>
  </sheetViews>
  <sheetFormatPr defaultRowHeight="14.4" x14ac:dyDescent="0.3"/>
  <cols>
    <col min="1" max="1" width="14" bestFit="1" customWidth="1"/>
    <col min="2" max="2" width="14.6640625" bestFit="1" customWidth="1"/>
    <col min="3" max="3" width="12.44140625" bestFit="1" customWidth="1"/>
    <col min="4" max="4" width="16.44140625" bestFit="1" customWidth="1"/>
    <col min="5" max="5" width="19" bestFit="1" customWidth="1"/>
    <col min="6" max="6" width="7.33203125" bestFit="1" customWidth="1"/>
    <col min="7" max="7" width="9" bestFit="1" customWidth="1"/>
    <col min="8" max="8" width="11.88671875" bestFit="1" customWidth="1"/>
    <col min="9" max="9" width="10.6640625" bestFit="1" customWidth="1"/>
  </cols>
  <sheetData>
    <row r="1" spans="1:10" x14ac:dyDescent="0.3">
      <c r="A1" t="s">
        <v>54</v>
      </c>
      <c r="B1" t="s">
        <v>55</v>
      </c>
      <c r="C1" t="s">
        <v>56</v>
      </c>
      <c r="D1" t="s">
        <v>57</v>
      </c>
      <c r="E1" t="s">
        <v>58</v>
      </c>
      <c r="F1" t="s">
        <v>59</v>
      </c>
      <c r="G1" t="s">
        <v>60</v>
      </c>
      <c r="H1" t="s">
        <v>61</v>
      </c>
      <c r="I1" t="s">
        <v>62</v>
      </c>
      <c r="J1" t="s">
        <v>63</v>
      </c>
    </row>
    <row r="2" spans="1:10" x14ac:dyDescent="0.3">
      <c r="A2" t="s">
        <v>64</v>
      </c>
      <c r="B2" t="s">
        <v>65</v>
      </c>
      <c r="C2" t="s">
        <v>66</v>
      </c>
      <c r="D2" t="s">
        <v>67</v>
      </c>
      <c r="E2" t="s">
        <v>68</v>
      </c>
      <c r="F2" t="s">
        <v>69</v>
      </c>
      <c r="G2">
        <v>22</v>
      </c>
      <c r="H2">
        <v>34</v>
      </c>
      <c r="I2">
        <v>1980</v>
      </c>
      <c r="J2">
        <v>3060</v>
      </c>
    </row>
    <row r="3" spans="1:10" x14ac:dyDescent="0.3">
      <c r="A3" t="s">
        <v>64</v>
      </c>
      <c r="B3" t="s">
        <v>65</v>
      </c>
      <c r="C3" s="20" t="s">
        <v>66</v>
      </c>
      <c r="D3" t="s">
        <v>70</v>
      </c>
      <c r="E3" t="s">
        <v>71</v>
      </c>
      <c r="F3" t="s">
        <v>69</v>
      </c>
      <c r="G3">
        <v>12</v>
      </c>
      <c r="H3">
        <v>9</v>
      </c>
      <c r="I3">
        <v>1056</v>
      </c>
      <c r="J3">
        <v>792</v>
      </c>
    </row>
    <row r="4" spans="1:10" x14ac:dyDescent="0.3">
      <c r="A4" t="s">
        <v>64</v>
      </c>
      <c r="B4" t="s">
        <v>65</v>
      </c>
      <c r="C4" t="s">
        <v>72</v>
      </c>
      <c r="D4" t="s">
        <v>70</v>
      </c>
      <c r="E4" t="s">
        <v>71</v>
      </c>
      <c r="F4" t="s">
        <v>69</v>
      </c>
      <c r="G4">
        <v>0</v>
      </c>
      <c r="H4">
        <v>4</v>
      </c>
      <c r="I4">
        <v>0</v>
      </c>
      <c r="J4">
        <v>352</v>
      </c>
    </row>
    <row r="5" spans="1:10" x14ac:dyDescent="0.3">
      <c r="A5" t="s">
        <v>64</v>
      </c>
      <c r="B5" t="s">
        <v>65</v>
      </c>
      <c r="C5" t="s">
        <v>73</v>
      </c>
      <c r="D5" t="s">
        <v>74</v>
      </c>
      <c r="E5" t="s">
        <v>75</v>
      </c>
      <c r="F5" t="s">
        <v>76</v>
      </c>
      <c r="G5">
        <v>4.5</v>
      </c>
      <c r="H5">
        <v>0</v>
      </c>
      <c r="I5">
        <v>418.5</v>
      </c>
      <c r="J5">
        <v>0</v>
      </c>
    </row>
    <row r="8" spans="1:10" x14ac:dyDescent="0.3">
      <c r="A8" t="s">
        <v>54</v>
      </c>
      <c r="B8" t="s">
        <v>55</v>
      </c>
      <c r="C8" t="s">
        <v>56</v>
      </c>
      <c r="D8" t="s">
        <v>57</v>
      </c>
      <c r="E8" t="s">
        <v>58</v>
      </c>
      <c r="F8" t="s">
        <v>59</v>
      </c>
      <c r="G8" t="s">
        <v>77</v>
      </c>
      <c r="H8" t="s">
        <v>78</v>
      </c>
      <c r="I8" t="s">
        <v>79</v>
      </c>
    </row>
    <row r="9" spans="1:10" x14ac:dyDescent="0.3">
      <c r="A9" t="s">
        <v>64</v>
      </c>
      <c r="B9" t="s">
        <v>65</v>
      </c>
      <c r="C9" t="s">
        <v>66</v>
      </c>
      <c r="D9" t="s">
        <v>67</v>
      </c>
      <c r="E9" t="s">
        <v>68</v>
      </c>
      <c r="F9" t="s">
        <v>69</v>
      </c>
      <c r="G9" t="s">
        <v>80</v>
      </c>
      <c r="H9">
        <v>34</v>
      </c>
      <c r="I9">
        <v>3060</v>
      </c>
    </row>
    <row r="10" spans="1:10" x14ac:dyDescent="0.3">
      <c r="A10" t="s">
        <v>64</v>
      </c>
      <c r="B10" t="s">
        <v>65</v>
      </c>
      <c r="C10" t="s">
        <v>66</v>
      </c>
      <c r="D10" t="s">
        <v>67</v>
      </c>
      <c r="E10" t="s">
        <v>68</v>
      </c>
      <c r="F10" t="s">
        <v>69</v>
      </c>
      <c r="G10" t="s">
        <v>81</v>
      </c>
      <c r="H10">
        <v>22</v>
      </c>
      <c r="I10">
        <v>1980</v>
      </c>
    </row>
    <row r="11" spans="1:10" x14ac:dyDescent="0.3">
      <c r="A11" t="s">
        <v>64</v>
      </c>
      <c r="B11" t="s">
        <v>65</v>
      </c>
      <c r="C11" t="s">
        <v>66</v>
      </c>
      <c r="D11" t="s">
        <v>70</v>
      </c>
      <c r="E11" t="s">
        <v>71</v>
      </c>
      <c r="F11" t="s">
        <v>69</v>
      </c>
      <c r="G11" t="s">
        <v>80</v>
      </c>
      <c r="H11">
        <v>9</v>
      </c>
      <c r="I11">
        <v>792</v>
      </c>
    </row>
    <row r="12" spans="1:10" x14ac:dyDescent="0.3">
      <c r="A12" t="s">
        <v>64</v>
      </c>
      <c r="B12" t="s">
        <v>65</v>
      </c>
      <c r="C12" t="s">
        <v>66</v>
      </c>
      <c r="D12" t="s">
        <v>70</v>
      </c>
      <c r="E12" t="s">
        <v>71</v>
      </c>
      <c r="F12" t="s">
        <v>69</v>
      </c>
      <c r="G12" t="s">
        <v>81</v>
      </c>
      <c r="H12">
        <v>12</v>
      </c>
      <c r="I12">
        <v>1056</v>
      </c>
    </row>
    <row r="13" spans="1:10" x14ac:dyDescent="0.3">
      <c r="A13" t="s">
        <v>64</v>
      </c>
      <c r="B13" t="s">
        <v>65</v>
      </c>
      <c r="C13" t="s">
        <v>73</v>
      </c>
      <c r="D13" t="s">
        <v>74</v>
      </c>
      <c r="E13" t="s">
        <v>75</v>
      </c>
      <c r="F13" t="s">
        <v>76</v>
      </c>
      <c r="G13" t="s">
        <v>80</v>
      </c>
      <c r="H13">
        <v>0</v>
      </c>
      <c r="I13">
        <v>0</v>
      </c>
    </row>
    <row r="14" spans="1:10" x14ac:dyDescent="0.3">
      <c r="A14" t="s">
        <v>64</v>
      </c>
      <c r="B14" t="s">
        <v>65</v>
      </c>
      <c r="C14" t="s">
        <v>73</v>
      </c>
      <c r="D14" t="s">
        <v>74</v>
      </c>
      <c r="E14" t="s">
        <v>75</v>
      </c>
      <c r="F14" t="s">
        <v>76</v>
      </c>
      <c r="G14" t="s">
        <v>81</v>
      </c>
      <c r="H14">
        <v>4.5</v>
      </c>
      <c r="I14">
        <v>418.5</v>
      </c>
    </row>
    <row r="15" spans="1:10" x14ac:dyDescent="0.3">
      <c r="A15" t="s">
        <v>64</v>
      </c>
      <c r="B15" t="s">
        <v>65</v>
      </c>
      <c r="C15" t="s">
        <v>72</v>
      </c>
      <c r="D15" t="s">
        <v>70</v>
      </c>
      <c r="E15" t="s">
        <v>71</v>
      </c>
      <c r="F15" t="s">
        <v>69</v>
      </c>
      <c r="G15" t="s">
        <v>80</v>
      </c>
      <c r="H15">
        <v>4</v>
      </c>
      <c r="I15">
        <v>352</v>
      </c>
    </row>
    <row r="16" spans="1:10" x14ac:dyDescent="0.3">
      <c r="A16" t="s">
        <v>64</v>
      </c>
      <c r="B16" t="s">
        <v>65</v>
      </c>
      <c r="C16" t="s">
        <v>72</v>
      </c>
      <c r="D16" t="s">
        <v>70</v>
      </c>
      <c r="E16" t="s">
        <v>71</v>
      </c>
      <c r="F16" t="s">
        <v>69</v>
      </c>
      <c r="G16" t="s">
        <v>81</v>
      </c>
      <c r="H16">
        <v>0</v>
      </c>
      <c r="I16">
        <v>0</v>
      </c>
    </row>
  </sheetData>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873CC-0D69-4868-99B2-97CAAE2F57B3}">
  <dimension ref="A1:J19"/>
  <sheetViews>
    <sheetView workbookViewId="0">
      <selection activeCell="M12" sqref="M12"/>
    </sheetView>
  </sheetViews>
  <sheetFormatPr defaultRowHeight="14.4" x14ac:dyDescent="0.3"/>
  <cols>
    <col min="2" max="2" width="14" bestFit="1" customWidth="1"/>
    <col min="3" max="3" width="14.6640625" bestFit="1" customWidth="1"/>
    <col min="4" max="4" width="12.44140625" bestFit="1" customWidth="1"/>
    <col min="5" max="5" width="16.44140625" bestFit="1" customWidth="1"/>
    <col min="6" max="6" width="19" bestFit="1" customWidth="1"/>
    <col min="7" max="7" width="7.33203125" bestFit="1" customWidth="1"/>
    <col min="8" max="8" width="9" bestFit="1" customWidth="1"/>
    <col min="9" max="9" width="11.33203125" bestFit="1" customWidth="1"/>
    <col min="10" max="10" width="7.44140625" bestFit="1" customWidth="1"/>
  </cols>
  <sheetData>
    <row r="1" spans="1:10" x14ac:dyDescent="0.3">
      <c r="A1" t="s">
        <v>82</v>
      </c>
      <c r="B1" t="s">
        <v>83</v>
      </c>
      <c r="C1" t="s">
        <v>84</v>
      </c>
      <c r="D1" t="s">
        <v>85</v>
      </c>
      <c r="E1" t="s">
        <v>86</v>
      </c>
      <c r="F1" t="s">
        <v>87</v>
      </c>
      <c r="G1" s="21" t="s">
        <v>88</v>
      </c>
      <c r="H1" s="21" t="s">
        <v>89</v>
      </c>
      <c r="I1" s="21" t="s">
        <v>90</v>
      </c>
      <c r="J1" s="21" t="s">
        <v>91</v>
      </c>
    </row>
    <row r="2" spans="1:10" x14ac:dyDescent="0.3">
      <c r="G2" s="21" t="s">
        <v>81</v>
      </c>
      <c r="H2" s="21"/>
      <c r="I2" s="21" t="s">
        <v>80</v>
      </c>
      <c r="J2" s="21"/>
    </row>
    <row r="3" spans="1:10" x14ac:dyDescent="0.3">
      <c r="A3" s="22" t="s">
        <v>54</v>
      </c>
      <c r="B3" s="22" t="s">
        <v>55</v>
      </c>
      <c r="C3" s="22" t="s">
        <v>56</v>
      </c>
      <c r="D3" s="22" t="s">
        <v>57</v>
      </c>
      <c r="E3" s="22" t="s">
        <v>58</v>
      </c>
      <c r="F3" s="22" t="s">
        <v>59</v>
      </c>
      <c r="G3" s="23" t="s">
        <v>92</v>
      </c>
      <c r="H3" s="23" t="s">
        <v>93</v>
      </c>
      <c r="I3" s="23" t="s">
        <v>92</v>
      </c>
      <c r="J3" s="23" t="s">
        <v>93</v>
      </c>
    </row>
    <row r="4" spans="1:10" x14ac:dyDescent="0.3">
      <c r="A4" t="s">
        <v>64</v>
      </c>
      <c r="B4" t="s">
        <v>65</v>
      </c>
      <c r="C4" s="20" t="s">
        <v>66</v>
      </c>
      <c r="D4" t="s">
        <v>67</v>
      </c>
      <c r="E4" t="s">
        <v>68</v>
      </c>
      <c r="F4" t="s">
        <v>69</v>
      </c>
      <c r="G4">
        <v>22</v>
      </c>
      <c r="H4">
        <v>1980</v>
      </c>
      <c r="I4">
        <v>34</v>
      </c>
      <c r="J4">
        <v>3060</v>
      </c>
    </row>
    <row r="5" spans="1:10" x14ac:dyDescent="0.3">
      <c r="A5" t="s">
        <v>64</v>
      </c>
      <c r="B5" t="s">
        <v>65</v>
      </c>
      <c r="C5" t="s">
        <v>66</v>
      </c>
      <c r="D5" t="s">
        <v>70</v>
      </c>
      <c r="E5" t="s">
        <v>71</v>
      </c>
      <c r="F5" t="s">
        <v>69</v>
      </c>
      <c r="G5">
        <v>12</v>
      </c>
      <c r="H5">
        <v>1056</v>
      </c>
      <c r="I5">
        <v>9</v>
      </c>
      <c r="J5">
        <v>792</v>
      </c>
    </row>
    <row r="6" spans="1:10" x14ac:dyDescent="0.3">
      <c r="A6" t="s">
        <v>64</v>
      </c>
      <c r="B6" t="s">
        <v>65</v>
      </c>
      <c r="C6" t="s">
        <v>72</v>
      </c>
      <c r="D6" t="s">
        <v>70</v>
      </c>
      <c r="E6" t="s">
        <v>71</v>
      </c>
      <c r="F6" t="s">
        <v>69</v>
      </c>
      <c r="G6">
        <v>0</v>
      </c>
      <c r="H6">
        <v>0</v>
      </c>
      <c r="I6">
        <v>4</v>
      </c>
      <c r="J6">
        <v>352</v>
      </c>
    </row>
    <row r="7" spans="1:10" x14ac:dyDescent="0.3">
      <c r="A7" t="s">
        <v>64</v>
      </c>
      <c r="B7" t="s">
        <v>65</v>
      </c>
      <c r="C7" t="s">
        <v>73</v>
      </c>
      <c r="D7" t="s">
        <v>74</v>
      </c>
      <c r="E7" t="s">
        <v>75</v>
      </c>
      <c r="F7" t="s">
        <v>76</v>
      </c>
      <c r="G7">
        <v>4.5</v>
      </c>
      <c r="H7">
        <v>418.5</v>
      </c>
      <c r="I7">
        <v>0</v>
      </c>
      <c r="J7">
        <v>0</v>
      </c>
    </row>
    <row r="11" spans="1:10" x14ac:dyDescent="0.3">
      <c r="B11" t="s">
        <v>54</v>
      </c>
      <c r="C11" t="s">
        <v>55</v>
      </c>
      <c r="D11" t="s">
        <v>56</v>
      </c>
      <c r="E11" t="s">
        <v>57</v>
      </c>
      <c r="F11" t="s">
        <v>58</v>
      </c>
      <c r="G11" t="s">
        <v>59</v>
      </c>
      <c r="H11" t="s">
        <v>77</v>
      </c>
      <c r="I11" t="s">
        <v>92</v>
      </c>
      <c r="J11" t="s">
        <v>93</v>
      </c>
    </row>
    <row r="12" spans="1:10" x14ac:dyDescent="0.3">
      <c r="B12" t="s">
        <v>64</v>
      </c>
      <c r="C12" t="s">
        <v>65</v>
      </c>
      <c r="D12" t="s">
        <v>66</v>
      </c>
      <c r="E12" t="s">
        <v>67</v>
      </c>
      <c r="F12" t="s">
        <v>68</v>
      </c>
      <c r="G12" t="s">
        <v>69</v>
      </c>
      <c r="H12" t="s">
        <v>80</v>
      </c>
      <c r="I12">
        <v>34</v>
      </c>
      <c r="J12">
        <v>3060</v>
      </c>
    </row>
    <row r="13" spans="1:10" x14ac:dyDescent="0.3">
      <c r="B13" t="s">
        <v>64</v>
      </c>
      <c r="C13" t="s">
        <v>65</v>
      </c>
      <c r="D13" t="s">
        <v>66</v>
      </c>
      <c r="E13" t="s">
        <v>67</v>
      </c>
      <c r="F13" t="s">
        <v>68</v>
      </c>
      <c r="G13" t="s">
        <v>69</v>
      </c>
      <c r="H13" t="s">
        <v>81</v>
      </c>
      <c r="I13">
        <v>22</v>
      </c>
      <c r="J13">
        <v>1980</v>
      </c>
    </row>
    <row r="14" spans="1:10" x14ac:dyDescent="0.3">
      <c r="B14" t="s">
        <v>64</v>
      </c>
      <c r="C14" t="s">
        <v>65</v>
      </c>
      <c r="D14" t="s">
        <v>66</v>
      </c>
      <c r="E14" t="s">
        <v>70</v>
      </c>
      <c r="F14" t="s">
        <v>71</v>
      </c>
      <c r="G14" t="s">
        <v>69</v>
      </c>
      <c r="H14" t="s">
        <v>80</v>
      </c>
      <c r="I14">
        <v>9</v>
      </c>
      <c r="J14">
        <v>792</v>
      </c>
    </row>
    <row r="15" spans="1:10" x14ac:dyDescent="0.3">
      <c r="B15" t="s">
        <v>64</v>
      </c>
      <c r="C15" t="s">
        <v>65</v>
      </c>
      <c r="D15" t="s">
        <v>66</v>
      </c>
      <c r="E15" t="s">
        <v>70</v>
      </c>
      <c r="F15" t="s">
        <v>71</v>
      </c>
      <c r="G15" t="s">
        <v>69</v>
      </c>
      <c r="H15" t="s">
        <v>81</v>
      </c>
      <c r="I15">
        <v>12</v>
      </c>
      <c r="J15">
        <v>1056</v>
      </c>
    </row>
    <row r="16" spans="1:10" x14ac:dyDescent="0.3">
      <c r="B16" t="s">
        <v>64</v>
      </c>
      <c r="C16" t="s">
        <v>65</v>
      </c>
      <c r="D16" t="s">
        <v>73</v>
      </c>
      <c r="E16" t="s">
        <v>74</v>
      </c>
      <c r="F16" t="s">
        <v>75</v>
      </c>
      <c r="G16" t="s">
        <v>76</v>
      </c>
      <c r="H16" t="s">
        <v>80</v>
      </c>
      <c r="I16">
        <v>0</v>
      </c>
      <c r="J16">
        <v>0</v>
      </c>
    </row>
    <row r="17" spans="2:10" x14ac:dyDescent="0.3">
      <c r="B17" t="s">
        <v>64</v>
      </c>
      <c r="C17" t="s">
        <v>65</v>
      </c>
      <c r="D17" t="s">
        <v>73</v>
      </c>
      <c r="E17" t="s">
        <v>74</v>
      </c>
      <c r="F17" t="s">
        <v>75</v>
      </c>
      <c r="G17" t="s">
        <v>76</v>
      </c>
      <c r="H17" t="s">
        <v>81</v>
      </c>
      <c r="I17">
        <v>4.5</v>
      </c>
      <c r="J17">
        <v>418.5</v>
      </c>
    </row>
    <row r="18" spans="2:10" x14ac:dyDescent="0.3">
      <c r="B18" t="s">
        <v>64</v>
      </c>
      <c r="C18" t="s">
        <v>65</v>
      </c>
      <c r="D18" t="s">
        <v>72</v>
      </c>
      <c r="E18" t="s">
        <v>70</v>
      </c>
      <c r="F18" t="s">
        <v>71</v>
      </c>
      <c r="G18" t="s">
        <v>69</v>
      </c>
      <c r="H18" t="s">
        <v>80</v>
      </c>
      <c r="I18">
        <v>4</v>
      </c>
      <c r="J18">
        <v>352</v>
      </c>
    </row>
    <row r="19" spans="2:10" x14ac:dyDescent="0.3">
      <c r="B19" t="s">
        <v>64</v>
      </c>
      <c r="C19" t="s">
        <v>65</v>
      </c>
      <c r="D19" t="s">
        <v>72</v>
      </c>
      <c r="E19" t="s">
        <v>70</v>
      </c>
      <c r="F19" t="s">
        <v>71</v>
      </c>
      <c r="G19" t="s">
        <v>69</v>
      </c>
      <c r="H19" t="s">
        <v>81</v>
      </c>
      <c r="I19">
        <v>0</v>
      </c>
      <c r="J19">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319F-8C2D-47AE-9441-6F9C17859132}">
  <dimension ref="A2:M85"/>
  <sheetViews>
    <sheetView topLeftCell="A77" workbookViewId="0">
      <selection activeCell="H90" sqref="H90"/>
    </sheetView>
  </sheetViews>
  <sheetFormatPr defaultColWidth="30.6640625" defaultRowHeight="14.4" x14ac:dyDescent="0.3"/>
  <cols>
    <col min="1" max="1" width="3.6640625" bestFit="1" customWidth="1"/>
    <col min="2" max="2" width="30.88671875" customWidth="1"/>
    <col min="3" max="3" width="11.88671875" bestFit="1" customWidth="1"/>
    <col min="4" max="4" width="17.6640625" bestFit="1" customWidth="1"/>
    <col min="5" max="7" width="11.88671875" bestFit="1" customWidth="1"/>
    <col min="8" max="8" width="12.5546875" bestFit="1" customWidth="1"/>
    <col min="9" max="9" width="19.5546875" customWidth="1"/>
    <col min="10" max="10" width="11.33203125" bestFit="1" customWidth="1"/>
    <col min="11" max="11" width="12.44140625" bestFit="1" customWidth="1"/>
    <col min="12" max="12" width="16.6640625" bestFit="1" customWidth="1"/>
    <col min="13" max="13" width="18.33203125" bestFit="1" customWidth="1"/>
    <col min="257" max="257" width="3.6640625" bestFit="1" customWidth="1"/>
    <col min="258" max="258" width="30.88671875" customWidth="1"/>
    <col min="259" max="259" width="11.88671875" bestFit="1" customWidth="1"/>
    <col min="260" max="260" width="17.6640625" bestFit="1" customWidth="1"/>
    <col min="261" max="264" width="11.88671875" bestFit="1" customWidth="1"/>
    <col min="265" max="265" width="19.5546875" bestFit="1" customWidth="1"/>
    <col min="266" max="266" width="11.33203125" bestFit="1" customWidth="1"/>
    <col min="267" max="267" width="12.44140625" bestFit="1" customWidth="1"/>
    <col min="268" max="268" width="16.6640625" bestFit="1" customWidth="1"/>
    <col min="269" max="269" width="18.33203125" bestFit="1" customWidth="1"/>
    <col min="513" max="513" width="3.6640625" bestFit="1" customWidth="1"/>
    <col min="514" max="514" width="30.88671875" customWidth="1"/>
    <col min="515" max="515" width="11.88671875" bestFit="1" customWidth="1"/>
    <col min="516" max="516" width="17.6640625" bestFit="1" customWidth="1"/>
    <col min="517" max="520" width="11.88671875" bestFit="1" customWidth="1"/>
    <col min="521" max="521" width="19.5546875" bestFit="1" customWidth="1"/>
    <col min="522" max="522" width="11.33203125" bestFit="1" customWidth="1"/>
    <col min="523" max="523" width="12.44140625" bestFit="1" customWidth="1"/>
    <col min="524" max="524" width="16.6640625" bestFit="1" customWidth="1"/>
    <col min="525" max="525" width="18.33203125" bestFit="1" customWidth="1"/>
    <col min="769" max="769" width="3.6640625" bestFit="1" customWidth="1"/>
    <col min="770" max="770" width="30.88671875" customWidth="1"/>
    <col min="771" max="771" width="11.88671875" bestFit="1" customWidth="1"/>
    <col min="772" max="772" width="17.6640625" bestFit="1" customWidth="1"/>
    <col min="773" max="776" width="11.88671875" bestFit="1" customWidth="1"/>
    <col min="777" max="777" width="19.5546875" bestFit="1" customWidth="1"/>
    <col min="778" max="778" width="11.33203125" bestFit="1" customWidth="1"/>
    <col min="779" max="779" width="12.44140625" bestFit="1" customWidth="1"/>
    <col min="780" max="780" width="16.6640625" bestFit="1" customWidth="1"/>
    <col min="781" max="781" width="18.33203125" bestFit="1" customWidth="1"/>
    <col min="1025" max="1025" width="3.6640625" bestFit="1" customWidth="1"/>
    <col min="1026" max="1026" width="30.88671875" customWidth="1"/>
    <col min="1027" max="1027" width="11.88671875" bestFit="1" customWidth="1"/>
    <col min="1028" max="1028" width="17.6640625" bestFit="1" customWidth="1"/>
    <col min="1029" max="1032" width="11.88671875" bestFit="1" customWidth="1"/>
    <col min="1033" max="1033" width="19.5546875" bestFit="1" customWidth="1"/>
    <col min="1034" max="1034" width="11.33203125" bestFit="1" customWidth="1"/>
    <col min="1035" max="1035" width="12.44140625" bestFit="1" customWidth="1"/>
    <col min="1036" max="1036" width="16.6640625" bestFit="1" customWidth="1"/>
    <col min="1037" max="1037" width="18.33203125" bestFit="1" customWidth="1"/>
    <col min="1281" max="1281" width="3.6640625" bestFit="1" customWidth="1"/>
    <col min="1282" max="1282" width="30.88671875" customWidth="1"/>
    <col min="1283" max="1283" width="11.88671875" bestFit="1" customWidth="1"/>
    <col min="1284" max="1284" width="17.6640625" bestFit="1" customWidth="1"/>
    <col min="1285" max="1288" width="11.88671875" bestFit="1" customWidth="1"/>
    <col min="1289" max="1289" width="19.5546875" bestFit="1" customWidth="1"/>
    <col min="1290" max="1290" width="11.33203125" bestFit="1" customWidth="1"/>
    <col min="1291" max="1291" width="12.44140625" bestFit="1" customWidth="1"/>
    <col min="1292" max="1292" width="16.6640625" bestFit="1" customWidth="1"/>
    <col min="1293" max="1293" width="18.33203125" bestFit="1" customWidth="1"/>
    <col min="1537" max="1537" width="3.6640625" bestFit="1" customWidth="1"/>
    <col min="1538" max="1538" width="30.88671875" customWidth="1"/>
    <col min="1539" max="1539" width="11.88671875" bestFit="1" customWidth="1"/>
    <col min="1540" max="1540" width="17.6640625" bestFit="1" customWidth="1"/>
    <col min="1541" max="1544" width="11.88671875" bestFit="1" customWidth="1"/>
    <col min="1545" max="1545" width="19.5546875" bestFit="1" customWidth="1"/>
    <col min="1546" max="1546" width="11.33203125" bestFit="1" customWidth="1"/>
    <col min="1547" max="1547" width="12.44140625" bestFit="1" customWidth="1"/>
    <col min="1548" max="1548" width="16.6640625" bestFit="1" customWidth="1"/>
    <col min="1549" max="1549" width="18.33203125" bestFit="1" customWidth="1"/>
    <col min="1793" max="1793" width="3.6640625" bestFit="1" customWidth="1"/>
    <col min="1794" max="1794" width="30.88671875" customWidth="1"/>
    <col min="1795" max="1795" width="11.88671875" bestFit="1" customWidth="1"/>
    <col min="1796" max="1796" width="17.6640625" bestFit="1" customWidth="1"/>
    <col min="1797" max="1800" width="11.88671875" bestFit="1" customWidth="1"/>
    <col min="1801" max="1801" width="19.5546875" bestFit="1" customWidth="1"/>
    <col min="1802" max="1802" width="11.33203125" bestFit="1" customWidth="1"/>
    <col min="1803" max="1803" width="12.44140625" bestFit="1" customWidth="1"/>
    <col min="1804" max="1804" width="16.6640625" bestFit="1" customWidth="1"/>
    <col min="1805" max="1805" width="18.33203125" bestFit="1" customWidth="1"/>
    <col min="2049" max="2049" width="3.6640625" bestFit="1" customWidth="1"/>
    <col min="2050" max="2050" width="30.88671875" customWidth="1"/>
    <col min="2051" max="2051" width="11.88671875" bestFit="1" customWidth="1"/>
    <col min="2052" max="2052" width="17.6640625" bestFit="1" customWidth="1"/>
    <col min="2053" max="2056" width="11.88671875" bestFit="1" customWidth="1"/>
    <col min="2057" max="2057" width="19.5546875" bestFit="1" customWidth="1"/>
    <col min="2058" max="2058" width="11.33203125" bestFit="1" customWidth="1"/>
    <col min="2059" max="2059" width="12.44140625" bestFit="1" customWidth="1"/>
    <col min="2060" max="2060" width="16.6640625" bestFit="1" customWidth="1"/>
    <col min="2061" max="2061" width="18.33203125" bestFit="1" customWidth="1"/>
    <col min="2305" max="2305" width="3.6640625" bestFit="1" customWidth="1"/>
    <col min="2306" max="2306" width="30.88671875" customWidth="1"/>
    <col min="2307" max="2307" width="11.88671875" bestFit="1" customWidth="1"/>
    <col min="2308" max="2308" width="17.6640625" bestFit="1" customWidth="1"/>
    <col min="2309" max="2312" width="11.88671875" bestFit="1" customWidth="1"/>
    <col min="2313" max="2313" width="19.5546875" bestFit="1" customWidth="1"/>
    <col min="2314" max="2314" width="11.33203125" bestFit="1" customWidth="1"/>
    <col min="2315" max="2315" width="12.44140625" bestFit="1" customWidth="1"/>
    <col min="2316" max="2316" width="16.6640625" bestFit="1" customWidth="1"/>
    <col min="2317" max="2317" width="18.33203125" bestFit="1" customWidth="1"/>
    <col min="2561" max="2561" width="3.6640625" bestFit="1" customWidth="1"/>
    <col min="2562" max="2562" width="30.88671875" customWidth="1"/>
    <col min="2563" max="2563" width="11.88671875" bestFit="1" customWidth="1"/>
    <col min="2564" max="2564" width="17.6640625" bestFit="1" customWidth="1"/>
    <col min="2565" max="2568" width="11.88671875" bestFit="1" customWidth="1"/>
    <col min="2569" max="2569" width="19.5546875" bestFit="1" customWidth="1"/>
    <col min="2570" max="2570" width="11.33203125" bestFit="1" customWidth="1"/>
    <col min="2571" max="2571" width="12.44140625" bestFit="1" customWidth="1"/>
    <col min="2572" max="2572" width="16.6640625" bestFit="1" customWidth="1"/>
    <col min="2573" max="2573" width="18.33203125" bestFit="1" customWidth="1"/>
    <col min="2817" max="2817" width="3.6640625" bestFit="1" customWidth="1"/>
    <col min="2818" max="2818" width="30.88671875" customWidth="1"/>
    <col min="2819" max="2819" width="11.88671875" bestFit="1" customWidth="1"/>
    <col min="2820" max="2820" width="17.6640625" bestFit="1" customWidth="1"/>
    <col min="2821" max="2824" width="11.88671875" bestFit="1" customWidth="1"/>
    <col min="2825" max="2825" width="19.5546875" bestFit="1" customWidth="1"/>
    <col min="2826" max="2826" width="11.33203125" bestFit="1" customWidth="1"/>
    <col min="2827" max="2827" width="12.44140625" bestFit="1" customWidth="1"/>
    <col min="2828" max="2828" width="16.6640625" bestFit="1" customWidth="1"/>
    <col min="2829" max="2829" width="18.33203125" bestFit="1" customWidth="1"/>
    <col min="3073" max="3073" width="3.6640625" bestFit="1" customWidth="1"/>
    <col min="3074" max="3074" width="30.88671875" customWidth="1"/>
    <col min="3075" max="3075" width="11.88671875" bestFit="1" customWidth="1"/>
    <col min="3076" max="3076" width="17.6640625" bestFit="1" customWidth="1"/>
    <col min="3077" max="3080" width="11.88671875" bestFit="1" customWidth="1"/>
    <col min="3081" max="3081" width="19.5546875" bestFit="1" customWidth="1"/>
    <col min="3082" max="3082" width="11.33203125" bestFit="1" customWidth="1"/>
    <col min="3083" max="3083" width="12.44140625" bestFit="1" customWidth="1"/>
    <col min="3084" max="3084" width="16.6640625" bestFit="1" customWidth="1"/>
    <col min="3085" max="3085" width="18.33203125" bestFit="1" customWidth="1"/>
    <col min="3329" max="3329" width="3.6640625" bestFit="1" customWidth="1"/>
    <col min="3330" max="3330" width="30.88671875" customWidth="1"/>
    <col min="3331" max="3331" width="11.88671875" bestFit="1" customWidth="1"/>
    <col min="3332" max="3332" width="17.6640625" bestFit="1" customWidth="1"/>
    <col min="3333" max="3336" width="11.88671875" bestFit="1" customWidth="1"/>
    <col min="3337" max="3337" width="19.5546875" bestFit="1" customWidth="1"/>
    <col min="3338" max="3338" width="11.33203125" bestFit="1" customWidth="1"/>
    <col min="3339" max="3339" width="12.44140625" bestFit="1" customWidth="1"/>
    <col min="3340" max="3340" width="16.6640625" bestFit="1" customWidth="1"/>
    <col min="3341" max="3341" width="18.33203125" bestFit="1" customWidth="1"/>
    <col min="3585" max="3585" width="3.6640625" bestFit="1" customWidth="1"/>
    <col min="3586" max="3586" width="30.88671875" customWidth="1"/>
    <col min="3587" max="3587" width="11.88671875" bestFit="1" customWidth="1"/>
    <col min="3588" max="3588" width="17.6640625" bestFit="1" customWidth="1"/>
    <col min="3589" max="3592" width="11.88671875" bestFit="1" customWidth="1"/>
    <col min="3593" max="3593" width="19.5546875" bestFit="1" customWidth="1"/>
    <col min="3594" max="3594" width="11.33203125" bestFit="1" customWidth="1"/>
    <col min="3595" max="3595" width="12.44140625" bestFit="1" customWidth="1"/>
    <col min="3596" max="3596" width="16.6640625" bestFit="1" customWidth="1"/>
    <col min="3597" max="3597" width="18.33203125" bestFit="1" customWidth="1"/>
    <col min="3841" max="3841" width="3.6640625" bestFit="1" customWidth="1"/>
    <col min="3842" max="3842" width="30.88671875" customWidth="1"/>
    <col min="3843" max="3843" width="11.88671875" bestFit="1" customWidth="1"/>
    <col min="3844" max="3844" width="17.6640625" bestFit="1" customWidth="1"/>
    <col min="3845" max="3848" width="11.88671875" bestFit="1" customWidth="1"/>
    <col min="3849" max="3849" width="19.5546875" bestFit="1" customWidth="1"/>
    <col min="3850" max="3850" width="11.33203125" bestFit="1" customWidth="1"/>
    <col min="3851" max="3851" width="12.44140625" bestFit="1" customWidth="1"/>
    <col min="3852" max="3852" width="16.6640625" bestFit="1" customWidth="1"/>
    <col min="3853" max="3853" width="18.33203125" bestFit="1" customWidth="1"/>
    <col min="4097" max="4097" width="3.6640625" bestFit="1" customWidth="1"/>
    <col min="4098" max="4098" width="30.88671875" customWidth="1"/>
    <col min="4099" max="4099" width="11.88671875" bestFit="1" customWidth="1"/>
    <col min="4100" max="4100" width="17.6640625" bestFit="1" customWidth="1"/>
    <col min="4101" max="4104" width="11.88671875" bestFit="1" customWidth="1"/>
    <col min="4105" max="4105" width="19.5546875" bestFit="1" customWidth="1"/>
    <col min="4106" max="4106" width="11.33203125" bestFit="1" customWidth="1"/>
    <col min="4107" max="4107" width="12.44140625" bestFit="1" customWidth="1"/>
    <col min="4108" max="4108" width="16.6640625" bestFit="1" customWidth="1"/>
    <col min="4109" max="4109" width="18.33203125" bestFit="1" customWidth="1"/>
    <col min="4353" max="4353" width="3.6640625" bestFit="1" customWidth="1"/>
    <col min="4354" max="4354" width="30.88671875" customWidth="1"/>
    <col min="4355" max="4355" width="11.88671875" bestFit="1" customWidth="1"/>
    <col min="4356" max="4356" width="17.6640625" bestFit="1" customWidth="1"/>
    <col min="4357" max="4360" width="11.88671875" bestFit="1" customWidth="1"/>
    <col min="4361" max="4361" width="19.5546875" bestFit="1" customWidth="1"/>
    <col min="4362" max="4362" width="11.33203125" bestFit="1" customWidth="1"/>
    <col min="4363" max="4363" width="12.44140625" bestFit="1" customWidth="1"/>
    <col min="4364" max="4364" width="16.6640625" bestFit="1" customWidth="1"/>
    <col min="4365" max="4365" width="18.33203125" bestFit="1" customWidth="1"/>
    <col min="4609" max="4609" width="3.6640625" bestFit="1" customWidth="1"/>
    <col min="4610" max="4610" width="30.88671875" customWidth="1"/>
    <col min="4611" max="4611" width="11.88671875" bestFit="1" customWidth="1"/>
    <col min="4612" max="4612" width="17.6640625" bestFit="1" customWidth="1"/>
    <col min="4613" max="4616" width="11.88671875" bestFit="1" customWidth="1"/>
    <col min="4617" max="4617" width="19.5546875" bestFit="1" customWidth="1"/>
    <col min="4618" max="4618" width="11.33203125" bestFit="1" customWidth="1"/>
    <col min="4619" max="4619" width="12.44140625" bestFit="1" customWidth="1"/>
    <col min="4620" max="4620" width="16.6640625" bestFit="1" customWidth="1"/>
    <col min="4621" max="4621" width="18.33203125" bestFit="1" customWidth="1"/>
    <col min="4865" max="4865" width="3.6640625" bestFit="1" customWidth="1"/>
    <col min="4866" max="4866" width="30.88671875" customWidth="1"/>
    <col min="4867" max="4867" width="11.88671875" bestFit="1" customWidth="1"/>
    <col min="4868" max="4868" width="17.6640625" bestFit="1" customWidth="1"/>
    <col min="4869" max="4872" width="11.88671875" bestFit="1" customWidth="1"/>
    <col min="4873" max="4873" width="19.5546875" bestFit="1" customWidth="1"/>
    <col min="4874" max="4874" width="11.33203125" bestFit="1" customWidth="1"/>
    <col min="4875" max="4875" width="12.44140625" bestFit="1" customWidth="1"/>
    <col min="4876" max="4876" width="16.6640625" bestFit="1" customWidth="1"/>
    <col min="4877" max="4877" width="18.33203125" bestFit="1" customWidth="1"/>
    <col min="5121" max="5121" width="3.6640625" bestFit="1" customWidth="1"/>
    <col min="5122" max="5122" width="30.88671875" customWidth="1"/>
    <col min="5123" max="5123" width="11.88671875" bestFit="1" customWidth="1"/>
    <col min="5124" max="5124" width="17.6640625" bestFit="1" customWidth="1"/>
    <col min="5125" max="5128" width="11.88671875" bestFit="1" customWidth="1"/>
    <col min="5129" max="5129" width="19.5546875" bestFit="1" customWidth="1"/>
    <col min="5130" max="5130" width="11.33203125" bestFit="1" customWidth="1"/>
    <col min="5131" max="5131" width="12.44140625" bestFit="1" customWidth="1"/>
    <col min="5132" max="5132" width="16.6640625" bestFit="1" customWidth="1"/>
    <col min="5133" max="5133" width="18.33203125" bestFit="1" customWidth="1"/>
    <col min="5377" max="5377" width="3.6640625" bestFit="1" customWidth="1"/>
    <col min="5378" max="5378" width="30.88671875" customWidth="1"/>
    <col min="5379" max="5379" width="11.88671875" bestFit="1" customWidth="1"/>
    <col min="5380" max="5380" width="17.6640625" bestFit="1" customWidth="1"/>
    <col min="5381" max="5384" width="11.88671875" bestFit="1" customWidth="1"/>
    <col min="5385" max="5385" width="19.5546875" bestFit="1" customWidth="1"/>
    <col min="5386" max="5386" width="11.33203125" bestFit="1" customWidth="1"/>
    <col min="5387" max="5387" width="12.44140625" bestFit="1" customWidth="1"/>
    <col min="5388" max="5388" width="16.6640625" bestFit="1" customWidth="1"/>
    <col min="5389" max="5389" width="18.33203125" bestFit="1" customWidth="1"/>
    <col min="5633" max="5633" width="3.6640625" bestFit="1" customWidth="1"/>
    <col min="5634" max="5634" width="30.88671875" customWidth="1"/>
    <col min="5635" max="5635" width="11.88671875" bestFit="1" customWidth="1"/>
    <col min="5636" max="5636" width="17.6640625" bestFit="1" customWidth="1"/>
    <col min="5637" max="5640" width="11.88671875" bestFit="1" customWidth="1"/>
    <col min="5641" max="5641" width="19.5546875" bestFit="1" customWidth="1"/>
    <col min="5642" max="5642" width="11.33203125" bestFit="1" customWidth="1"/>
    <col min="5643" max="5643" width="12.44140625" bestFit="1" customWidth="1"/>
    <col min="5644" max="5644" width="16.6640625" bestFit="1" customWidth="1"/>
    <col min="5645" max="5645" width="18.33203125" bestFit="1" customWidth="1"/>
    <col min="5889" max="5889" width="3.6640625" bestFit="1" customWidth="1"/>
    <col min="5890" max="5890" width="30.88671875" customWidth="1"/>
    <col min="5891" max="5891" width="11.88671875" bestFit="1" customWidth="1"/>
    <col min="5892" max="5892" width="17.6640625" bestFit="1" customWidth="1"/>
    <col min="5893" max="5896" width="11.88671875" bestFit="1" customWidth="1"/>
    <col min="5897" max="5897" width="19.5546875" bestFit="1" customWidth="1"/>
    <col min="5898" max="5898" width="11.33203125" bestFit="1" customWidth="1"/>
    <col min="5899" max="5899" width="12.44140625" bestFit="1" customWidth="1"/>
    <col min="5900" max="5900" width="16.6640625" bestFit="1" customWidth="1"/>
    <col min="5901" max="5901" width="18.33203125" bestFit="1" customWidth="1"/>
    <col min="6145" max="6145" width="3.6640625" bestFit="1" customWidth="1"/>
    <col min="6146" max="6146" width="30.88671875" customWidth="1"/>
    <col min="6147" max="6147" width="11.88671875" bestFit="1" customWidth="1"/>
    <col min="6148" max="6148" width="17.6640625" bestFit="1" customWidth="1"/>
    <col min="6149" max="6152" width="11.88671875" bestFit="1" customWidth="1"/>
    <col min="6153" max="6153" width="19.5546875" bestFit="1" customWidth="1"/>
    <col min="6154" max="6154" width="11.33203125" bestFit="1" customWidth="1"/>
    <col min="6155" max="6155" width="12.44140625" bestFit="1" customWidth="1"/>
    <col min="6156" max="6156" width="16.6640625" bestFit="1" customWidth="1"/>
    <col min="6157" max="6157" width="18.33203125" bestFit="1" customWidth="1"/>
    <col min="6401" max="6401" width="3.6640625" bestFit="1" customWidth="1"/>
    <col min="6402" max="6402" width="30.88671875" customWidth="1"/>
    <col min="6403" max="6403" width="11.88671875" bestFit="1" customWidth="1"/>
    <col min="6404" max="6404" width="17.6640625" bestFit="1" customWidth="1"/>
    <col min="6405" max="6408" width="11.88671875" bestFit="1" customWidth="1"/>
    <col min="6409" max="6409" width="19.5546875" bestFit="1" customWidth="1"/>
    <col min="6410" max="6410" width="11.33203125" bestFit="1" customWidth="1"/>
    <col min="6411" max="6411" width="12.44140625" bestFit="1" customWidth="1"/>
    <col min="6412" max="6412" width="16.6640625" bestFit="1" customWidth="1"/>
    <col min="6413" max="6413" width="18.33203125" bestFit="1" customWidth="1"/>
    <col min="6657" max="6657" width="3.6640625" bestFit="1" customWidth="1"/>
    <col min="6658" max="6658" width="30.88671875" customWidth="1"/>
    <col min="6659" max="6659" width="11.88671875" bestFit="1" customWidth="1"/>
    <col min="6660" max="6660" width="17.6640625" bestFit="1" customWidth="1"/>
    <col min="6661" max="6664" width="11.88671875" bestFit="1" customWidth="1"/>
    <col min="6665" max="6665" width="19.5546875" bestFit="1" customWidth="1"/>
    <col min="6666" max="6666" width="11.33203125" bestFit="1" customWidth="1"/>
    <col min="6667" max="6667" width="12.44140625" bestFit="1" customWidth="1"/>
    <col min="6668" max="6668" width="16.6640625" bestFit="1" customWidth="1"/>
    <col min="6669" max="6669" width="18.33203125" bestFit="1" customWidth="1"/>
    <col min="6913" max="6913" width="3.6640625" bestFit="1" customWidth="1"/>
    <col min="6914" max="6914" width="30.88671875" customWidth="1"/>
    <col min="6915" max="6915" width="11.88671875" bestFit="1" customWidth="1"/>
    <col min="6916" max="6916" width="17.6640625" bestFit="1" customWidth="1"/>
    <col min="6917" max="6920" width="11.88671875" bestFit="1" customWidth="1"/>
    <col min="6921" max="6921" width="19.5546875" bestFit="1" customWidth="1"/>
    <col min="6922" max="6922" width="11.33203125" bestFit="1" customWidth="1"/>
    <col min="6923" max="6923" width="12.44140625" bestFit="1" customWidth="1"/>
    <col min="6924" max="6924" width="16.6640625" bestFit="1" customWidth="1"/>
    <col min="6925" max="6925" width="18.33203125" bestFit="1" customWidth="1"/>
    <col min="7169" max="7169" width="3.6640625" bestFit="1" customWidth="1"/>
    <col min="7170" max="7170" width="30.88671875" customWidth="1"/>
    <col min="7171" max="7171" width="11.88671875" bestFit="1" customWidth="1"/>
    <col min="7172" max="7172" width="17.6640625" bestFit="1" customWidth="1"/>
    <col min="7173" max="7176" width="11.88671875" bestFit="1" customWidth="1"/>
    <col min="7177" max="7177" width="19.5546875" bestFit="1" customWidth="1"/>
    <col min="7178" max="7178" width="11.33203125" bestFit="1" customWidth="1"/>
    <col min="7179" max="7179" width="12.44140625" bestFit="1" customWidth="1"/>
    <col min="7180" max="7180" width="16.6640625" bestFit="1" customWidth="1"/>
    <col min="7181" max="7181" width="18.33203125" bestFit="1" customWidth="1"/>
    <col min="7425" max="7425" width="3.6640625" bestFit="1" customWidth="1"/>
    <col min="7426" max="7426" width="30.88671875" customWidth="1"/>
    <col min="7427" max="7427" width="11.88671875" bestFit="1" customWidth="1"/>
    <col min="7428" max="7428" width="17.6640625" bestFit="1" customWidth="1"/>
    <col min="7429" max="7432" width="11.88671875" bestFit="1" customWidth="1"/>
    <col min="7433" max="7433" width="19.5546875" bestFit="1" customWidth="1"/>
    <col min="7434" max="7434" width="11.33203125" bestFit="1" customWidth="1"/>
    <col min="7435" max="7435" width="12.44140625" bestFit="1" customWidth="1"/>
    <col min="7436" max="7436" width="16.6640625" bestFit="1" customWidth="1"/>
    <col min="7437" max="7437" width="18.33203125" bestFit="1" customWidth="1"/>
    <col min="7681" max="7681" width="3.6640625" bestFit="1" customWidth="1"/>
    <col min="7682" max="7682" width="30.88671875" customWidth="1"/>
    <col min="7683" max="7683" width="11.88671875" bestFit="1" customWidth="1"/>
    <col min="7684" max="7684" width="17.6640625" bestFit="1" customWidth="1"/>
    <col min="7685" max="7688" width="11.88671875" bestFit="1" customWidth="1"/>
    <col min="7689" max="7689" width="19.5546875" bestFit="1" customWidth="1"/>
    <col min="7690" max="7690" width="11.33203125" bestFit="1" customWidth="1"/>
    <col min="7691" max="7691" width="12.44140625" bestFit="1" customWidth="1"/>
    <col min="7692" max="7692" width="16.6640625" bestFit="1" customWidth="1"/>
    <col min="7693" max="7693" width="18.33203125" bestFit="1" customWidth="1"/>
    <col min="7937" max="7937" width="3.6640625" bestFit="1" customWidth="1"/>
    <col min="7938" max="7938" width="30.88671875" customWidth="1"/>
    <col min="7939" max="7939" width="11.88671875" bestFit="1" customWidth="1"/>
    <col min="7940" max="7940" width="17.6640625" bestFit="1" customWidth="1"/>
    <col min="7941" max="7944" width="11.88671875" bestFit="1" customWidth="1"/>
    <col min="7945" max="7945" width="19.5546875" bestFit="1" customWidth="1"/>
    <col min="7946" max="7946" width="11.33203125" bestFit="1" customWidth="1"/>
    <col min="7947" max="7947" width="12.44140625" bestFit="1" customWidth="1"/>
    <col min="7948" max="7948" width="16.6640625" bestFit="1" customWidth="1"/>
    <col min="7949" max="7949" width="18.33203125" bestFit="1" customWidth="1"/>
    <col min="8193" max="8193" width="3.6640625" bestFit="1" customWidth="1"/>
    <col min="8194" max="8194" width="30.88671875" customWidth="1"/>
    <col min="8195" max="8195" width="11.88671875" bestFit="1" customWidth="1"/>
    <col min="8196" max="8196" width="17.6640625" bestFit="1" customWidth="1"/>
    <col min="8197" max="8200" width="11.88671875" bestFit="1" customWidth="1"/>
    <col min="8201" max="8201" width="19.5546875" bestFit="1" customWidth="1"/>
    <col min="8202" max="8202" width="11.33203125" bestFit="1" customWidth="1"/>
    <col min="8203" max="8203" width="12.44140625" bestFit="1" customWidth="1"/>
    <col min="8204" max="8204" width="16.6640625" bestFit="1" customWidth="1"/>
    <col min="8205" max="8205" width="18.33203125" bestFit="1" customWidth="1"/>
    <col min="8449" max="8449" width="3.6640625" bestFit="1" customWidth="1"/>
    <col min="8450" max="8450" width="30.88671875" customWidth="1"/>
    <col min="8451" max="8451" width="11.88671875" bestFit="1" customWidth="1"/>
    <col min="8452" max="8452" width="17.6640625" bestFit="1" customWidth="1"/>
    <col min="8453" max="8456" width="11.88671875" bestFit="1" customWidth="1"/>
    <col min="8457" max="8457" width="19.5546875" bestFit="1" customWidth="1"/>
    <col min="8458" max="8458" width="11.33203125" bestFit="1" customWidth="1"/>
    <col min="8459" max="8459" width="12.44140625" bestFit="1" customWidth="1"/>
    <col min="8460" max="8460" width="16.6640625" bestFit="1" customWidth="1"/>
    <col min="8461" max="8461" width="18.33203125" bestFit="1" customWidth="1"/>
    <col min="8705" max="8705" width="3.6640625" bestFit="1" customWidth="1"/>
    <col min="8706" max="8706" width="30.88671875" customWidth="1"/>
    <col min="8707" max="8707" width="11.88671875" bestFit="1" customWidth="1"/>
    <col min="8708" max="8708" width="17.6640625" bestFit="1" customWidth="1"/>
    <col min="8709" max="8712" width="11.88671875" bestFit="1" customWidth="1"/>
    <col min="8713" max="8713" width="19.5546875" bestFit="1" customWidth="1"/>
    <col min="8714" max="8714" width="11.33203125" bestFit="1" customWidth="1"/>
    <col min="8715" max="8715" width="12.44140625" bestFit="1" customWidth="1"/>
    <col min="8716" max="8716" width="16.6640625" bestFit="1" customWidth="1"/>
    <col min="8717" max="8717" width="18.33203125" bestFit="1" customWidth="1"/>
    <col min="8961" max="8961" width="3.6640625" bestFit="1" customWidth="1"/>
    <col min="8962" max="8962" width="30.88671875" customWidth="1"/>
    <col min="8963" max="8963" width="11.88671875" bestFit="1" customWidth="1"/>
    <col min="8964" max="8964" width="17.6640625" bestFit="1" customWidth="1"/>
    <col min="8965" max="8968" width="11.88671875" bestFit="1" customWidth="1"/>
    <col min="8969" max="8969" width="19.5546875" bestFit="1" customWidth="1"/>
    <col min="8970" max="8970" width="11.33203125" bestFit="1" customWidth="1"/>
    <col min="8971" max="8971" width="12.44140625" bestFit="1" customWidth="1"/>
    <col min="8972" max="8972" width="16.6640625" bestFit="1" customWidth="1"/>
    <col min="8973" max="8973" width="18.33203125" bestFit="1" customWidth="1"/>
    <col min="9217" max="9217" width="3.6640625" bestFit="1" customWidth="1"/>
    <col min="9218" max="9218" width="30.88671875" customWidth="1"/>
    <col min="9219" max="9219" width="11.88671875" bestFit="1" customWidth="1"/>
    <col min="9220" max="9220" width="17.6640625" bestFit="1" customWidth="1"/>
    <col min="9221" max="9224" width="11.88671875" bestFit="1" customWidth="1"/>
    <col min="9225" max="9225" width="19.5546875" bestFit="1" customWidth="1"/>
    <col min="9226" max="9226" width="11.33203125" bestFit="1" customWidth="1"/>
    <col min="9227" max="9227" width="12.44140625" bestFit="1" customWidth="1"/>
    <col min="9228" max="9228" width="16.6640625" bestFit="1" customWidth="1"/>
    <col min="9229" max="9229" width="18.33203125" bestFit="1" customWidth="1"/>
    <col min="9473" max="9473" width="3.6640625" bestFit="1" customWidth="1"/>
    <col min="9474" max="9474" width="30.88671875" customWidth="1"/>
    <col min="9475" max="9475" width="11.88671875" bestFit="1" customWidth="1"/>
    <col min="9476" max="9476" width="17.6640625" bestFit="1" customWidth="1"/>
    <col min="9477" max="9480" width="11.88671875" bestFit="1" customWidth="1"/>
    <col min="9481" max="9481" width="19.5546875" bestFit="1" customWidth="1"/>
    <col min="9482" max="9482" width="11.33203125" bestFit="1" customWidth="1"/>
    <col min="9483" max="9483" width="12.44140625" bestFit="1" customWidth="1"/>
    <col min="9484" max="9484" width="16.6640625" bestFit="1" customWidth="1"/>
    <col min="9485" max="9485" width="18.33203125" bestFit="1" customWidth="1"/>
    <col min="9729" max="9729" width="3.6640625" bestFit="1" customWidth="1"/>
    <col min="9730" max="9730" width="30.88671875" customWidth="1"/>
    <col min="9731" max="9731" width="11.88671875" bestFit="1" customWidth="1"/>
    <col min="9732" max="9732" width="17.6640625" bestFit="1" customWidth="1"/>
    <col min="9733" max="9736" width="11.88671875" bestFit="1" customWidth="1"/>
    <col min="9737" max="9737" width="19.5546875" bestFit="1" customWidth="1"/>
    <col min="9738" max="9738" width="11.33203125" bestFit="1" customWidth="1"/>
    <col min="9739" max="9739" width="12.44140625" bestFit="1" customWidth="1"/>
    <col min="9740" max="9740" width="16.6640625" bestFit="1" customWidth="1"/>
    <col min="9741" max="9741" width="18.33203125" bestFit="1" customWidth="1"/>
    <col min="9985" max="9985" width="3.6640625" bestFit="1" customWidth="1"/>
    <col min="9986" max="9986" width="30.88671875" customWidth="1"/>
    <col min="9987" max="9987" width="11.88671875" bestFit="1" customWidth="1"/>
    <col min="9988" max="9988" width="17.6640625" bestFit="1" customWidth="1"/>
    <col min="9989" max="9992" width="11.88671875" bestFit="1" customWidth="1"/>
    <col min="9993" max="9993" width="19.5546875" bestFit="1" customWidth="1"/>
    <col min="9994" max="9994" width="11.33203125" bestFit="1" customWidth="1"/>
    <col min="9995" max="9995" width="12.44140625" bestFit="1" customWidth="1"/>
    <col min="9996" max="9996" width="16.6640625" bestFit="1" customWidth="1"/>
    <col min="9997" max="9997" width="18.33203125" bestFit="1" customWidth="1"/>
    <col min="10241" max="10241" width="3.6640625" bestFit="1" customWidth="1"/>
    <col min="10242" max="10242" width="30.88671875" customWidth="1"/>
    <col min="10243" max="10243" width="11.88671875" bestFit="1" customWidth="1"/>
    <col min="10244" max="10244" width="17.6640625" bestFit="1" customWidth="1"/>
    <col min="10245" max="10248" width="11.88671875" bestFit="1" customWidth="1"/>
    <col min="10249" max="10249" width="19.5546875" bestFit="1" customWidth="1"/>
    <col min="10250" max="10250" width="11.33203125" bestFit="1" customWidth="1"/>
    <col min="10251" max="10251" width="12.44140625" bestFit="1" customWidth="1"/>
    <col min="10252" max="10252" width="16.6640625" bestFit="1" customWidth="1"/>
    <col min="10253" max="10253" width="18.33203125" bestFit="1" customWidth="1"/>
    <col min="10497" max="10497" width="3.6640625" bestFit="1" customWidth="1"/>
    <col min="10498" max="10498" width="30.88671875" customWidth="1"/>
    <col min="10499" max="10499" width="11.88671875" bestFit="1" customWidth="1"/>
    <col min="10500" max="10500" width="17.6640625" bestFit="1" customWidth="1"/>
    <col min="10501" max="10504" width="11.88671875" bestFit="1" customWidth="1"/>
    <col min="10505" max="10505" width="19.5546875" bestFit="1" customWidth="1"/>
    <col min="10506" max="10506" width="11.33203125" bestFit="1" customWidth="1"/>
    <col min="10507" max="10507" width="12.44140625" bestFit="1" customWidth="1"/>
    <col min="10508" max="10508" width="16.6640625" bestFit="1" customWidth="1"/>
    <col min="10509" max="10509" width="18.33203125" bestFit="1" customWidth="1"/>
    <col min="10753" max="10753" width="3.6640625" bestFit="1" customWidth="1"/>
    <col min="10754" max="10754" width="30.88671875" customWidth="1"/>
    <col min="10755" max="10755" width="11.88671875" bestFit="1" customWidth="1"/>
    <col min="10756" max="10756" width="17.6640625" bestFit="1" customWidth="1"/>
    <col min="10757" max="10760" width="11.88671875" bestFit="1" customWidth="1"/>
    <col min="10761" max="10761" width="19.5546875" bestFit="1" customWidth="1"/>
    <col min="10762" max="10762" width="11.33203125" bestFit="1" customWidth="1"/>
    <col min="10763" max="10763" width="12.44140625" bestFit="1" customWidth="1"/>
    <col min="10764" max="10764" width="16.6640625" bestFit="1" customWidth="1"/>
    <col min="10765" max="10765" width="18.33203125" bestFit="1" customWidth="1"/>
    <col min="11009" max="11009" width="3.6640625" bestFit="1" customWidth="1"/>
    <col min="11010" max="11010" width="30.88671875" customWidth="1"/>
    <col min="11011" max="11011" width="11.88671875" bestFit="1" customWidth="1"/>
    <col min="11012" max="11012" width="17.6640625" bestFit="1" customWidth="1"/>
    <col min="11013" max="11016" width="11.88671875" bestFit="1" customWidth="1"/>
    <col min="11017" max="11017" width="19.5546875" bestFit="1" customWidth="1"/>
    <col min="11018" max="11018" width="11.33203125" bestFit="1" customWidth="1"/>
    <col min="11019" max="11019" width="12.44140625" bestFit="1" customWidth="1"/>
    <col min="11020" max="11020" width="16.6640625" bestFit="1" customWidth="1"/>
    <col min="11021" max="11021" width="18.33203125" bestFit="1" customWidth="1"/>
    <col min="11265" max="11265" width="3.6640625" bestFit="1" customWidth="1"/>
    <col min="11266" max="11266" width="30.88671875" customWidth="1"/>
    <col min="11267" max="11267" width="11.88671875" bestFit="1" customWidth="1"/>
    <col min="11268" max="11268" width="17.6640625" bestFit="1" customWidth="1"/>
    <col min="11269" max="11272" width="11.88671875" bestFit="1" customWidth="1"/>
    <col min="11273" max="11273" width="19.5546875" bestFit="1" customWidth="1"/>
    <col min="11274" max="11274" width="11.33203125" bestFit="1" customWidth="1"/>
    <col min="11275" max="11275" width="12.44140625" bestFit="1" customWidth="1"/>
    <col min="11276" max="11276" width="16.6640625" bestFit="1" customWidth="1"/>
    <col min="11277" max="11277" width="18.33203125" bestFit="1" customWidth="1"/>
    <col min="11521" max="11521" width="3.6640625" bestFit="1" customWidth="1"/>
    <col min="11522" max="11522" width="30.88671875" customWidth="1"/>
    <col min="11523" max="11523" width="11.88671875" bestFit="1" customWidth="1"/>
    <col min="11524" max="11524" width="17.6640625" bestFit="1" customWidth="1"/>
    <col min="11525" max="11528" width="11.88671875" bestFit="1" customWidth="1"/>
    <col min="11529" max="11529" width="19.5546875" bestFit="1" customWidth="1"/>
    <col min="11530" max="11530" width="11.33203125" bestFit="1" customWidth="1"/>
    <col min="11531" max="11531" width="12.44140625" bestFit="1" customWidth="1"/>
    <col min="11532" max="11532" width="16.6640625" bestFit="1" customWidth="1"/>
    <col min="11533" max="11533" width="18.33203125" bestFit="1" customWidth="1"/>
    <col min="11777" max="11777" width="3.6640625" bestFit="1" customWidth="1"/>
    <col min="11778" max="11778" width="30.88671875" customWidth="1"/>
    <col min="11779" max="11779" width="11.88671875" bestFit="1" customWidth="1"/>
    <col min="11780" max="11780" width="17.6640625" bestFit="1" customWidth="1"/>
    <col min="11781" max="11784" width="11.88671875" bestFit="1" customWidth="1"/>
    <col min="11785" max="11785" width="19.5546875" bestFit="1" customWidth="1"/>
    <col min="11786" max="11786" width="11.33203125" bestFit="1" customWidth="1"/>
    <col min="11787" max="11787" width="12.44140625" bestFit="1" customWidth="1"/>
    <col min="11788" max="11788" width="16.6640625" bestFit="1" customWidth="1"/>
    <col min="11789" max="11789" width="18.33203125" bestFit="1" customWidth="1"/>
    <col min="12033" max="12033" width="3.6640625" bestFit="1" customWidth="1"/>
    <col min="12034" max="12034" width="30.88671875" customWidth="1"/>
    <col min="12035" max="12035" width="11.88671875" bestFit="1" customWidth="1"/>
    <col min="12036" max="12036" width="17.6640625" bestFit="1" customWidth="1"/>
    <col min="12037" max="12040" width="11.88671875" bestFit="1" customWidth="1"/>
    <col min="12041" max="12041" width="19.5546875" bestFit="1" customWidth="1"/>
    <col min="12042" max="12042" width="11.33203125" bestFit="1" customWidth="1"/>
    <col min="12043" max="12043" width="12.44140625" bestFit="1" customWidth="1"/>
    <col min="12044" max="12044" width="16.6640625" bestFit="1" customWidth="1"/>
    <col min="12045" max="12045" width="18.33203125" bestFit="1" customWidth="1"/>
    <col min="12289" max="12289" width="3.6640625" bestFit="1" customWidth="1"/>
    <col min="12290" max="12290" width="30.88671875" customWidth="1"/>
    <col min="12291" max="12291" width="11.88671875" bestFit="1" customWidth="1"/>
    <col min="12292" max="12292" width="17.6640625" bestFit="1" customWidth="1"/>
    <col min="12293" max="12296" width="11.88671875" bestFit="1" customWidth="1"/>
    <col min="12297" max="12297" width="19.5546875" bestFit="1" customWidth="1"/>
    <col min="12298" max="12298" width="11.33203125" bestFit="1" customWidth="1"/>
    <col min="12299" max="12299" width="12.44140625" bestFit="1" customWidth="1"/>
    <col min="12300" max="12300" width="16.6640625" bestFit="1" customWidth="1"/>
    <col min="12301" max="12301" width="18.33203125" bestFit="1" customWidth="1"/>
    <col min="12545" max="12545" width="3.6640625" bestFit="1" customWidth="1"/>
    <col min="12546" max="12546" width="30.88671875" customWidth="1"/>
    <col min="12547" max="12547" width="11.88671875" bestFit="1" customWidth="1"/>
    <col min="12548" max="12548" width="17.6640625" bestFit="1" customWidth="1"/>
    <col min="12549" max="12552" width="11.88671875" bestFit="1" customWidth="1"/>
    <col min="12553" max="12553" width="19.5546875" bestFit="1" customWidth="1"/>
    <col min="12554" max="12554" width="11.33203125" bestFit="1" customWidth="1"/>
    <col min="12555" max="12555" width="12.44140625" bestFit="1" customWidth="1"/>
    <col min="12556" max="12556" width="16.6640625" bestFit="1" customWidth="1"/>
    <col min="12557" max="12557" width="18.33203125" bestFit="1" customWidth="1"/>
    <col min="12801" max="12801" width="3.6640625" bestFit="1" customWidth="1"/>
    <col min="12802" max="12802" width="30.88671875" customWidth="1"/>
    <col min="12803" max="12803" width="11.88671875" bestFit="1" customWidth="1"/>
    <col min="12804" max="12804" width="17.6640625" bestFit="1" customWidth="1"/>
    <col min="12805" max="12808" width="11.88671875" bestFit="1" customWidth="1"/>
    <col min="12809" max="12809" width="19.5546875" bestFit="1" customWidth="1"/>
    <col min="12810" max="12810" width="11.33203125" bestFit="1" customWidth="1"/>
    <col min="12811" max="12811" width="12.44140625" bestFit="1" customWidth="1"/>
    <col min="12812" max="12812" width="16.6640625" bestFit="1" customWidth="1"/>
    <col min="12813" max="12813" width="18.33203125" bestFit="1" customWidth="1"/>
    <col min="13057" max="13057" width="3.6640625" bestFit="1" customWidth="1"/>
    <col min="13058" max="13058" width="30.88671875" customWidth="1"/>
    <col min="13059" max="13059" width="11.88671875" bestFit="1" customWidth="1"/>
    <col min="13060" max="13060" width="17.6640625" bestFit="1" customWidth="1"/>
    <col min="13061" max="13064" width="11.88671875" bestFit="1" customWidth="1"/>
    <col min="13065" max="13065" width="19.5546875" bestFit="1" customWidth="1"/>
    <col min="13066" max="13066" width="11.33203125" bestFit="1" customWidth="1"/>
    <col min="13067" max="13067" width="12.44140625" bestFit="1" customWidth="1"/>
    <col min="13068" max="13068" width="16.6640625" bestFit="1" customWidth="1"/>
    <col min="13069" max="13069" width="18.33203125" bestFit="1" customWidth="1"/>
    <col min="13313" max="13313" width="3.6640625" bestFit="1" customWidth="1"/>
    <col min="13314" max="13314" width="30.88671875" customWidth="1"/>
    <col min="13315" max="13315" width="11.88671875" bestFit="1" customWidth="1"/>
    <col min="13316" max="13316" width="17.6640625" bestFit="1" customWidth="1"/>
    <col min="13317" max="13320" width="11.88671875" bestFit="1" customWidth="1"/>
    <col min="13321" max="13321" width="19.5546875" bestFit="1" customWidth="1"/>
    <col min="13322" max="13322" width="11.33203125" bestFit="1" customWidth="1"/>
    <col min="13323" max="13323" width="12.44140625" bestFit="1" customWidth="1"/>
    <col min="13324" max="13324" width="16.6640625" bestFit="1" customWidth="1"/>
    <col min="13325" max="13325" width="18.33203125" bestFit="1" customWidth="1"/>
    <col min="13569" max="13569" width="3.6640625" bestFit="1" customWidth="1"/>
    <col min="13570" max="13570" width="30.88671875" customWidth="1"/>
    <col min="13571" max="13571" width="11.88671875" bestFit="1" customWidth="1"/>
    <col min="13572" max="13572" width="17.6640625" bestFit="1" customWidth="1"/>
    <col min="13573" max="13576" width="11.88671875" bestFit="1" customWidth="1"/>
    <col min="13577" max="13577" width="19.5546875" bestFit="1" customWidth="1"/>
    <col min="13578" max="13578" width="11.33203125" bestFit="1" customWidth="1"/>
    <col min="13579" max="13579" width="12.44140625" bestFit="1" customWidth="1"/>
    <col min="13580" max="13580" width="16.6640625" bestFit="1" customWidth="1"/>
    <col min="13581" max="13581" width="18.33203125" bestFit="1" customWidth="1"/>
    <col min="13825" max="13825" width="3.6640625" bestFit="1" customWidth="1"/>
    <col min="13826" max="13826" width="30.88671875" customWidth="1"/>
    <col min="13827" max="13827" width="11.88671875" bestFit="1" customWidth="1"/>
    <col min="13828" max="13828" width="17.6640625" bestFit="1" customWidth="1"/>
    <col min="13829" max="13832" width="11.88671875" bestFit="1" customWidth="1"/>
    <col min="13833" max="13833" width="19.5546875" bestFit="1" customWidth="1"/>
    <col min="13834" max="13834" width="11.33203125" bestFit="1" customWidth="1"/>
    <col min="13835" max="13835" width="12.44140625" bestFit="1" customWidth="1"/>
    <col min="13836" max="13836" width="16.6640625" bestFit="1" customWidth="1"/>
    <col min="13837" max="13837" width="18.33203125" bestFit="1" customWidth="1"/>
    <col min="14081" max="14081" width="3.6640625" bestFit="1" customWidth="1"/>
    <col min="14082" max="14082" width="30.88671875" customWidth="1"/>
    <col min="14083" max="14083" width="11.88671875" bestFit="1" customWidth="1"/>
    <col min="14084" max="14084" width="17.6640625" bestFit="1" customWidth="1"/>
    <col min="14085" max="14088" width="11.88671875" bestFit="1" customWidth="1"/>
    <col min="14089" max="14089" width="19.5546875" bestFit="1" customWidth="1"/>
    <col min="14090" max="14090" width="11.33203125" bestFit="1" customWidth="1"/>
    <col min="14091" max="14091" width="12.44140625" bestFit="1" customWidth="1"/>
    <col min="14092" max="14092" width="16.6640625" bestFit="1" customWidth="1"/>
    <col min="14093" max="14093" width="18.33203125" bestFit="1" customWidth="1"/>
    <col min="14337" max="14337" width="3.6640625" bestFit="1" customWidth="1"/>
    <col min="14338" max="14338" width="30.88671875" customWidth="1"/>
    <col min="14339" max="14339" width="11.88671875" bestFit="1" customWidth="1"/>
    <col min="14340" max="14340" width="17.6640625" bestFit="1" customWidth="1"/>
    <col min="14341" max="14344" width="11.88671875" bestFit="1" customWidth="1"/>
    <col min="14345" max="14345" width="19.5546875" bestFit="1" customWidth="1"/>
    <col min="14346" max="14346" width="11.33203125" bestFit="1" customWidth="1"/>
    <col min="14347" max="14347" width="12.44140625" bestFit="1" customWidth="1"/>
    <col min="14348" max="14348" width="16.6640625" bestFit="1" customWidth="1"/>
    <col min="14349" max="14349" width="18.33203125" bestFit="1" customWidth="1"/>
    <col min="14593" max="14593" width="3.6640625" bestFit="1" customWidth="1"/>
    <col min="14594" max="14594" width="30.88671875" customWidth="1"/>
    <col min="14595" max="14595" width="11.88671875" bestFit="1" customWidth="1"/>
    <col min="14596" max="14596" width="17.6640625" bestFit="1" customWidth="1"/>
    <col min="14597" max="14600" width="11.88671875" bestFit="1" customWidth="1"/>
    <col min="14601" max="14601" width="19.5546875" bestFit="1" customWidth="1"/>
    <col min="14602" max="14602" width="11.33203125" bestFit="1" customWidth="1"/>
    <col min="14603" max="14603" width="12.44140625" bestFit="1" customWidth="1"/>
    <col min="14604" max="14604" width="16.6640625" bestFit="1" customWidth="1"/>
    <col min="14605" max="14605" width="18.33203125" bestFit="1" customWidth="1"/>
    <col min="14849" max="14849" width="3.6640625" bestFit="1" customWidth="1"/>
    <col min="14850" max="14850" width="30.88671875" customWidth="1"/>
    <col min="14851" max="14851" width="11.88671875" bestFit="1" customWidth="1"/>
    <col min="14852" max="14852" width="17.6640625" bestFit="1" customWidth="1"/>
    <col min="14853" max="14856" width="11.88671875" bestFit="1" customWidth="1"/>
    <col min="14857" max="14857" width="19.5546875" bestFit="1" customWidth="1"/>
    <col min="14858" max="14858" width="11.33203125" bestFit="1" customWidth="1"/>
    <col min="14859" max="14859" width="12.44140625" bestFit="1" customWidth="1"/>
    <col min="14860" max="14860" width="16.6640625" bestFit="1" customWidth="1"/>
    <col min="14861" max="14861" width="18.33203125" bestFit="1" customWidth="1"/>
    <col min="15105" max="15105" width="3.6640625" bestFit="1" customWidth="1"/>
    <col min="15106" max="15106" width="30.88671875" customWidth="1"/>
    <col min="15107" max="15107" width="11.88671875" bestFit="1" customWidth="1"/>
    <col min="15108" max="15108" width="17.6640625" bestFit="1" customWidth="1"/>
    <col min="15109" max="15112" width="11.88671875" bestFit="1" customWidth="1"/>
    <col min="15113" max="15113" width="19.5546875" bestFit="1" customWidth="1"/>
    <col min="15114" max="15114" width="11.33203125" bestFit="1" customWidth="1"/>
    <col min="15115" max="15115" width="12.44140625" bestFit="1" customWidth="1"/>
    <col min="15116" max="15116" width="16.6640625" bestFit="1" customWidth="1"/>
    <col min="15117" max="15117" width="18.33203125" bestFit="1" customWidth="1"/>
    <col min="15361" max="15361" width="3.6640625" bestFit="1" customWidth="1"/>
    <col min="15362" max="15362" width="30.88671875" customWidth="1"/>
    <col min="15363" max="15363" width="11.88671875" bestFit="1" customWidth="1"/>
    <col min="15364" max="15364" width="17.6640625" bestFit="1" customWidth="1"/>
    <col min="15365" max="15368" width="11.88671875" bestFit="1" customWidth="1"/>
    <col min="15369" max="15369" width="19.5546875" bestFit="1" customWidth="1"/>
    <col min="15370" max="15370" width="11.33203125" bestFit="1" customWidth="1"/>
    <col min="15371" max="15371" width="12.44140625" bestFit="1" customWidth="1"/>
    <col min="15372" max="15372" width="16.6640625" bestFit="1" customWidth="1"/>
    <col min="15373" max="15373" width="18.33203125" bestFit="1" customWidth="1"/>
    <col min="15617" max="15617" width="3.6640625" bestFit="1" customWidth="1"/>
    <col min="15618" max="15618" width="30.88671875" customWidth="1"/>
    <col min="15619" max="15619" width="11.88671875" bestFit="1" customWidth="1"/>
    <col min="15620" max="15620" width="17.6640625" bestFit="1" customWidth="1"/>
    <col min="15621" max="15624" width="11.88671875" bestFit="1" customWidth="1"/>
    <col min="15625" max="15625" width="19.5546875" bestFit="1" customWidth="1"/>
    <col min="15626" max="15626" width="11.33203125" bestFit="1" customWidth="1"/>
    <col min="15627" max="15627" width="12.44140625" bestFit="1" customWidth="1"/>
    <col min="15628" max="15628" width="16.6640625" bestFit="1" customWidth="1"/>
    <col min="15629" max="15629" width="18.33203125" bestFit="1" customWidth="1"/>
    <col min="15873" max="15873" width="3.6640625" bestFit="1" customWidth="1"/>
    <col min="15874" max="15874" width="30.88671875" customWidth="1"/>
    <col min="15875" max="15875" width="11.88671875" bestFit="1" customWidth="1"/>
    <col min="15876" max="15876" width="17.6640625" bestFit="1" customWidth="1"/>
    <col min="15877" max="15880" width="11.88671875" bestFit="1" customWidth="1"/>
    <col min="15881" max="15881" width="19.5546875" bestFit="1" customWidth="1"/>
    <col min="15882" max="15882" width="11.33203125" bestFit="1" customWidth="1"/>
    <col min="15883" max="15883" width="12.44140625" bestFit="1" customWidth="1"/>
    <col min="15884" max="15884" width="16.6640625" bestFit="1" customWidth="1"/>
    <col min="15885" max="15885" width="18.33203125" bestFit="1" customWidth="1"/>
    <col min="16129" max="16129" width="3.6640625" bestFit="1" customWidth="1"/>
    <col min="16130" max="16130" width="30.88671875" customWidth="1"/>
    <col min="16131" max="16131" width="11.88671875" bestFit="1" customWidth="1"/>
    <col min="16132" max="16132" width="17.6640625" bestFit="1" customWidth="1"/>
    <col min="16133" max="16136" width="11.88671875" bestFit="1" customWidth="1"/>
    <col min="16137" max="16137" width="19.5546875" bestFit="1" customWidth="1"/>
    <col min="16138" max="16138" width="11.33203125" bestFit="1" customWidth="1"/>
    <col min="16139" max="16139" width="12.44140625" bestFit="1" customWidth="1"/>
    <col min="16140" max="16140" width="16.6640625" bestFit="1" customWidth="1"/>
    <col min="16141" max="16141" width="18.33203125" bestFit="1" customWidth="1"/>
  </cols>
  <sheetData>
    <row r="2" spans="1:3" ht="57.6" customHeight="1" x14ac:dyDescent="0.3">
      <c r="A2" s="123">
        <v>1</v>
      </c>
      <c r="B2" s="124" t="s">
        <v>1819</v>
      </c>
      <c r="C2" s="125"/>
    </row>
    <row r="3" spans="1:3" x14ac:dyDescent="0.3">
      <c r="B3" s="126">
        <v>0</v>
      </c>
      <c r="C3" s="126" t="s">
        <v>1599</v>
      </c>
    </row>
    <row r="4" spans="1:3" x14ac:dyDescent="0.3">
      <c r="B4" s="127">
        <v>0.65</v>
      </c>
      <c r="C4" s="127" t="s">
        <v>1820</v>
      </c>
    </row>
    <row r="5" spans="1:3" x14ac:dyDescent="0.3">
      <c r="B5" s="127">
        <v>0.75</v>
      </c>
      <c r="C5" s="127" t="s">
        <v>1821</v>
      </c>
    </row>
    <row r="6" spans="1:3" x14ac:dyDescent="0.3">
      <c r="B6" s="127">
        <v>0.85</v>
      </c>
      <c r="C6" s="127" t="s">
        <v>1822</v>
      </c>
    </row>
    <row r="7" spans="1:3" x14ac:dyDescent="0.3">
      <c r="B7" s="127">
        <v>0.95</v>
      </c>
      <c r="C7" s="127" t="s">
        <v>1823</v>
      </c>
    </row>
    <row r="9" spans="1:3" x14ac:dyDescent="0.3">
      <c r="B9" s="128" t="s">
        <v>1824</v>
      </c>
      <c r="C9" s="128" t="s">
        <v>1825</v>
      </c>
    </row>
    <row r="10" spans="1:3" x14ac:dyDescent="0.3">
      <c r="B10" s="129">
        <v>0.749</v>
      </c>
      <c r="C10" s="130" t="str">
        <f>VLOOKUP(B10,B3:C7,2,TRUE)</f>
        <v>D</v>
      </c>
    </row>
    <row r="12" spans="1:3" ht="28.8" x14ac:dyDescent="0.3">
      <c r="A12" s="123">
        <v>2</v>
      </c>
      <c r="B12" s="124" t="s">
        <v>1826</v>
      </c>
      <c r="C12" s="125"/>
    </row>
    <row r="13" spans="1:3" x14ac:dyDescent="0.3">
      <c r="B13" s="126" t="s">
        <v>1827</v>
      </c>
      <c r="C13" s="131">
        <v>20</v>
      </c>
    </row>
    <row r="14" spans="1:3" x14ac:dyDescent="0.3">
      <c r="B14" s="127" t="s">
        <v>1828</v>
      </c>
      <c r="C14" s="132">
        <v>25</v>
      </c>
    </row>
    <row r="15" spans="1:3" x14ac:dyDescent="0.3">
      <c r="B15" s="127" t="s">
        <v>1829</v>
      </c>
      <c r="C15" s="132">
        <v>15</v>
      </c>
    </row>
    <row r="16" spans="1:3" x14ac:dyDescent="0.3">
      <c r="B16" s="127" t="s">
        <v>1830</v>
      </c>
      <c r="C16" s="132">
        <v>15</v>
      </c>
    </row>
    <row r="17" spans="1:4" x14ac:dyDescent="0.3">
      <c r="B17" s="127" t="s">
        <v>1831</v>
      </c>
      <c r="C17" s="132">
        <v>16</v>
      </c>
    </row>
    <row r="19" spans="1:4" x14ac:dyDescent="0.3">
      <c r="B19" s="128" t="s">
        <v>2</v>
      </c>
      <c r="C19" s="128" t="s">
        <v>135</v>
      </c>
    </row>
    <row r="20" spans="1:4" x14ac:dyDescent="0.3">
      <c r="B20" s="101" t="str">
        <f>B14</f>
        <v>Product 2</v>
      </c>
      <c r="C20" s="133">
        <f>VLOOKUP(B20,B13:C17,2,FALSE)</f>
        <v>25</v>
      </c>
    </row>
    <row r="22" spans="1:4" ht="28.8" x14ac:dyDescent="0.3">
      <c r="A22" s="123">
        <v>3</v>
      </c>
      <c r="B22" s="124" t="s">
        <v>1832</v>
      </c>
      <c r="C22" s="134"/>
      <c r="D22" s="125"/>
    </row>
    <row r="23" spans="1:4" x14ac:dyDescent="0.3">
      <c r="B23" s="135" t="s">
        <v>2</v>
      </c>
      <c r="C23" s="136" t="s">
        <v>135</v>
      </c>
      <c r="D23" s="136" t="s">
        <v>1833</v>
      </c>
    </row>
    <row r="24" spans="1:4" x14ac:dyDescent="0.3">
      <c r="B24" s="127" t="s">
        <v>1834</v>
      </c>
      <c r="C24" s="137">
        <v>15</v>
      </c>
      <c r="D24" s="127" t="s">
        <v>1835</v>
      </c>
    </row>
    <row r="25" spans="1:4" x14ac:dyDescent="0.3">
      <c r="B25" s="127" t="s">
        <v>1836</v>
      </c>
      <c r="C25" s="137">
        <v>30</v>
      </c>
      <c r="D25" s="127" t="s">
        <v>1837</v>
      </c>
    </row>
    <row r="26" spans="1:4" x14ac:dyDescent="0.3">
      <c r="B26" s="127" t="s">
        <v>1838</v>
      </c>
      <c r="C26" s="137">
        <v>40</v>
      </c>
      <c r="D26" s="127" t="s">
        <v>1839</v>
      </c>
    </row>
    <row r="27" spans="1:4" x14ac:dyDescent="0.3">
      <c r="B27" s="127" t="s">
        <v>1840</v>
      </c>
      <c r="C27" s="137">
        <v>45</v>
      </c>
      <c r="D27" s="127" t="s">
        <v>1841</v>
      </c>
    </row>
    <row r="28" spans="1:4" x14ac:dyDescent="0.3">
      <c r="B28" s="127" t="s">
        <v>1842</v>
      </c>
      <c r="C28" s="137">
        <v>65</v>
      </c>
      <c r="D28" s="127" t="s">
        <v>1843</v>
      </c>
    </row>
    <row r="29" spans="1:4" x14ac:dyDescent="0.3">
      <c r="B29" s="127" t="s">
        <v>1844</v>
      </c>
      <c r="C29" s="137">
        <v>69</v>
      </c>
      <c r="D29" s="127" t="s">
        <v>1845</v>
      </c>
    </row>
    <row r="30" spans="1:4" x14ac:dyDescent="0.3">
      <c r="B30" s="127" t="s">
        <v>1846</v>
      </c>
      <c r="C30" s="137">
        <v>100</v>
      </c>
      <c r="D30" s="127" t="s">
        <v>1847</v>
      </c>
    </row>
    <row r="31" spans="1:4" x14ac:dyDescent="0.3">
      <c r="B31" s="127" t="s">
        <v>1848</v>
      </c>
      <c r="C31" s="137">
        <v>110</v>
      </c>
      <c r="D31" s="127" t="s">
        <v>1849</v>
      </c>
    </row>
    <row r="32" spans="1:4" x14ac:dyDescent="0.3">
      <c r="B32" s="127" t="s">
        <v>1850</v>
      </c>
      <c r="C32" s="137">
        <v>165</v>
      </c>
      <c r="D32" s="127" t="s">
        <v>1851</v>
      </c>
    </row>
    <row r="34" spans="1:8" x14ac:dyDescent="0.3">
      <c r="B34" s="128" t="s">
        <v>2</v>
      </c>
      <c r="C34" s="128" t="s">
        <v>135</v>
      </c>
      <c r="D34" s="128" t="str">
        <f>D23</f>
        <v>Description</v>
      </c>
    </row>
    <row r="35" spans="1:8" x14ac:dyDescent="0.3">
      <c r="B35" s="101" t="str">
        <f>B30</f>
        <v>Clothes07</v>
      </c>
      <c r="C35" s="133" cm="1">
        <f t="array" ref="C35:D35">VLOOKUP(B35,B24:D32,COLUMN(B35:C35),FALSE)</f>
        <v>100</v>
      </c>
      <c r="D35" s="130" t="str">
        <v>Flying Range is 85</v>
      </c>
    </row>
    <row r="37" spans="1:8" ht="28.8" x14ac:dyDescent="0.3">
      <c r="A37" s="123">
        <v>4</v>
      </c>
      <c r="B37" s="124" t="s">
        <v>1852</v>
      </c>
      <c r="C37" s="125"/>
    </row>
    <row r="38" spans="1:8" x14ac:dyDescent="0.3">
      <c r="B38" s="135" t="s">
        <v>1853</v>
      </c>
      <c r="C38" s="136" t="s">
        <v>1854</v>
      </c>
    </row>
    <row r="39" spans="1:8" x14ac:dyDescent="0.3">
      <c r="B39" s="127">
        <v>0</v>
      </c>
      <c r="C39" s="138">
        <v>0.01</v>
      </c>
    </row>
    <row r="40" spans="1:8" x14ac:dyDescent="0.3">
      <c r="B40" s="127">
        <v>30</v>
      </c>
      <c r="C40" s="138">
        <v>0.02</v>
      </c>
    </row>
    <row r="41" spans="1:8" x14ac:dyDescent="0.3">
      <c r="B41" s="127">
        <v>60</v>
      </c>
      <c r="C41" s="138">
        <v>0.03</v>
      </c>
    </row>
    <row r="42" spans="1:8" x14ac:dyDescent="0.3">
      <c r="B42" s="127">
        <v>90</v>
      </c>
      <c r="C42" s="138">
        <v>0.05</v>
      </c>
    </row>
    <row r="44" spans="1:8" x14ac:dyDescent="0.3">
      <c r="B44" s="128" t="str">
        <f>B38</f>
        <v>Days Late</v>
      </c>
      <c r="C44" s="128" t="s">
        <v>1855</v>
      </c>
      <c r="D44" s="128" t="s">
        <v>1856</v>
      </c>
    </row>
    <row r="45" spans="1:8" x14ac:dyDescent="0.3">
      <c r="B45" s="101">
        <v>89</v>
      </c>
      <c r="C45" s="139">
        <v>500</v>
      </c>
      <c r="D45" s="140">
        <f>C45*VLOOKUP(B45,B39:C42,2,TRUE)</f>
        <v>15</v>
      </c>
    </row>
    <row r="47" spans="1:8" ht="28.8" x14ac:dyDescent="0.3">
      <c r="A47" s="123">
        <v>5</v>
      </c>
      <c r="B47" s="124" t="s">
        <v>1857</v>
      </c>
      <c r="C47" s="134"/>
      <c r="D47" s="134"/>
      <c r="E47" s="134"/>
      <c r="F47" s="134"/>
      <c r="G47" s="125"/>
      <c r="H47" s="141"/>
    </row>
    <row r="48" spans="1:8" ht="15.6" x14ac:dyDescent="0.3">
      <c r="B48" s="142" t="s">
        <v>1858</v>
      </c>
      <c r="C48" s="143"/>
      <c r="D48" s="143"/>
      <c r="E48" s="143"/>
      <c r="F48" s="143"/>
      <c r="G48" s="143"/>
      <c r="H48" s="144"/>
    </row>
    <row r="49" spans="2:13" ht="15.6" x14ac:dyDescent="0.3">
      <c r="B49" s="145" t="s">
        <v>1859</v>
      </c>
      <c r="C49" s="146"/>
      <c r="D49" s="146"/>
      <c r="E49" s="146"/>
      <c r="F49" s="146"/>
      <c r="G49" s="146"/>
      <c r="H49" s="147"/>
    </row>
    <row r="50" spans="2:13" ht="16.2" thickBot="1" x14ac:dyDescent="0.35">
      <c r="B50" s="148" t="s">
        <v>1860</v>
      </c>
      <c r="C50" s="149"/>
      <c r="D50" s="149"/>
      <c r="E50" s="149"/>
      <c r="F50" s="149"/>
      <c r="G50" s="149"/>
      <c r="H50" s="150"/>
    </row>
    <row r="51" spans="2:13" ht="15" thickTop="1" x14ac:dyDescent="0.3">
      <c r="B51" s="151"/>
      <c r="C51" s="151"/>
      <c r="D51" s="151"/>
      <c r="E51" s="151"/>
      <c r="F51" s="151"/>
      <c r="G51" s="151"/>
      <c r="H51" s="151"/>
    </row>
    <row r="52" spans="2:13" ht="15" thickBot="1" x14ac:dyDescent="0.35">
      <c r="B52" s="152"/>
      <c r="C52" s="152">
        <v>2003</v>
      </c>
      <c r="D52" s="152">
        <f>C52+1</f>
        <v>2004</v>
      </c>
      <c r="E52" s="152">
        <f>D52+1</f>
        <v>2005</v>
      </c>
      <c r="F52" s="152">
        <f>E52+1</f>
        <v>2006</v>
      </c>
      <c r="G52" s="152">
        <f>F52+1</f>
        <v>2007</v>
      </c>
      <c r="H52" s="152">
        <f>G52+1</f>
        <v>2008</v>
      </c>
    </row>
    <row r="53" spans="2:13" x14ac:dyDescent="0.3">
      <c r="B53" s="153" t="s">
        <v>1861</v>
      </c>
      <c r="C53" s="153">
        <v>450000</v>
      </c>
      <c r="D53" s="153">
        <f t="shared" ref="D53:H54" si="0">C53*(1+$J73)</f>
        <v>495000.00000000006</v>
      </c>
      <c r="E53" s="153">
        <f t="shared" si="0"/>
        <v>544500.00000000012</v>
      </c>
      <c r="F53" s="153">
        <f t="shared" si="0"/>
        <v>598950.00000000023</v>
      </c>
      <c r="G53" s="153">
        <f t="shared" si="0"/>
        <v>658845.00000000035</v>
      </c>
      <c r="H53" s="153">
        <f t="shared" si="0"/>
        <v>724729.50000000047</v>
      </c>
    </row>
    <row r="54" spans="2:13" ht="15" thickBot="1" x14ac:dyDescent="0.35">
      <c r="B54" s="154" t="s">
        <v>159</v>
      </c>
      <c r="C54" s="154">
        <v>500000</v>
      </c>
      <c r="D54" s="154">
        <f t="shared" si="0"/>
        <v>510000</v>
      </c>
      <c r="E54" s="154">
        <f t="shared" si="0"/>
        <v>520200</v>
      </c>
      <c r="F54" s="154">
        <f t="shared" si="0"/>
        <v>530604</v>
      </c>
      <c r="G54" s="154">
        <f t="shared" si="0"/>
        <v>541216.07999999996</v>
      </c>
      <c r="H54" s="154">
        <f t="shared" si="0"/>
        <v>552040.40159999998</v>
      </c>
    </row>
    <row r="55" spans="2:13" x14ac:dyDescent="0.3">
      <c r="B55" s="155" t="s">
        <v>1862</v>
      </c>
      <c r="C55" s="155">
        <f t="shared" ref="C55:H55" si="1">C53-C54</f>
        <v>-50000</v>
      </c>
      <c r="D55" s="155">
        <f t="shared" si="1"/>
        <v>-14999.999999999942</v>
      </c>
      <c r="E55" s="155">
        <f t="shared" si="1"/>
        <v>24300.000000000116</v>
      </c>
      <c r="F55" s="155">
        <f t="shared" si="1"/>
        <v>68346.000000000233</v>
      </c>
      <c r="G55" s="155">
        <f t="shared" si="1"/>
        <v>117628.92000000039</v>
      </c>
      <c r="H55" s="155">
        <f t="shared" si="1"/>
        <v>172689.09840000048</v>
      </c>
    </row>
    <row r="56" spans="2:13" ht="15" thickBot="1" x14ac:dyDescent="0.35">
      <c r="B56" s="154" t="s">
        <v>1863</v>
      </c>
      <c r="C56" s="156" cm="1">
        <f t="array" ref="C56:H56">IFERROR(VLOOKUP(C55:H55,I62:M70,5,TRUE),0)</f>
        <v>0</v>
      </c>
      <c r="D56" s="156">
        <v>0</v>
      </c>
      <c r="E56" s="157">
        <v>0.15</v>
      </c>
      <c r="F56" s="157">
        <v>0.25</v>
      </c>
      <c r="G56" s="157">
        <v>0.39</v>
      </c>
      <c r="H56" s="157">
        <v>0.39</v>
      </c>
    </row>
    <row r="57" spans="2:13" ht="15" thickBot="1" x14ac:dyDescent="0.35">
      <c r="B57" s="158" t="s">
        <v>1864</v>
      </c>
      <c r="C57" s="158">
        <f t="shared" ref="C57:D57" si="2">C55-C56</f>
        <v>-50000</v>
      </c>
      <c r="D57" s="158">
        <f t="shared" si="2"/>
        <v>-14999.999999999942</v>
      </c>
      <c r="E57" s="159">
        <f>E55-(E56:H56 * E55:H55)</f>
        <v>20655.000000000098</v>
      </c>
      <c r="F57" s="159">
        <f t="shared" ref="F57:G57" si="3">F55-(F56:I56 * F55:I55)</f>
        <v>51259.500000000175</v>
      </c>
      <c r="G57" s="159">
        <f t="shared" si="3"/>
        <v>71753.641200000246</v>
      </c>
      <c r="H57" s="159">
        <f>H55-(H56:K56 * H55:K55)</f>
        <v>105340.35002400029</v>
      </c>
    </row>
    <row r="58" spans="2:13" ht="15" thickTop="1" x14ac:dyDescent="0.3"/>
    <row r="59" spans="2:13" x14ac:dyDescent="0.3">
      <c r="G59" s="160"/>
      <c r="I59" s="161" t="s">
        <v>1865</v>
      </c>
      <c r="J59" s="161"/>
      <c r="K59" s="161"/>
      <c r="L59" s="161"/>
      <c r="M59" s="161"/>
    </row>
    <row r="60" spans="2:13" x14ac:dyDescent="0.3">
      <c r="I60" s="162"/>
      <c r="J60" s="162" t="s">
        <v>1866</v>
      </c>
      <c r="K60" s="162"/>
      <c r="L60" s="163"/>
      <c r="M60" s="163"/>
    </row>
    <row r="61" spans="2:13" ht="28.8" x14ac:dyDescent="0.3">
      <c r="F61" s="103"/>
      <c r="H61" s="103"/>
      <c r="I61" s="164" t="s">
        <v>1867</v>
      </c>
      <c r="J61" s="164" t="s">
        <v>1868</v>
      </c>
      <c r="K61" s="101" t="s">
        <v>1869</v>
      </c>
      <c r="L61" s="164" t="s">
        <v>1870</v>
      </c>
      <c r="M61" s="164" t="s">
        <v>1871</v>
      </c>
    </row>
    <row r="62" spans="2:13" x14ac:dyDescent="0.3">
      <c r="I62" s="101"/>
      <c r="J62" s="164"/>
      <c r="K62" s="101"/>
      <c r="L62" s="164"/>
      <c r="M62" s="164"/>
    </row>
    <row r="63" spans="2:13" x14ac:dyDescent="0.3">
      <c r="I63" s="101">
        <v>0</v>
      </c>
      <c r="J63" s="165">
        <v>0</v>
      </c>
      <c r="K63" s="165">
        <v>50000</v>
      </c>
      <c r="L63" s="165"/>
      <c r="M63" s="166">
        <v>0.15</v>
      </c>
    </row>
    <row r="64" spans="2:13" x14ac:dyDescent="0.3">
      <c r="I64" s="167">
        <f t="shared" ref="I64:I70" si="4">J64+1</f>
        <v>50001</v>
      </c>
      <c r="J64" s="168">
        <f t="shared" ref="J64:J70" si="5">K63</f>
        <v>50000</v>
      </c>
      <c r="K64" s="168">
        <v>75000</v>
      </c>
      <c r="L64" s="168">
        <f>M63*K63</f>
        <v>7500</v>
      </c>
      <c r="M64" s="166">
        <v>0.25</v>
      </c>
    </row>
    <row r="65" spans="1:13" x14ac:dyDescent="0.3">
      <c r="I65" s="167">
        <f t="shared" si="4"/>
        <v>75001</v>
      </c>
      <c r="J65" s="168">
        <f t="shared" si="5"/>
        <v>75000</v>
      </c>
      <c r="K65" s="168">
        <v>100000</v>
      </c>
      <c r="L65" s="168">
        <f t="shared" ref="L65:L70" si="6">L64+(K64-K63)*M64</f>
        <v>13750</v>
      </c>
      <c r="M65" s="166">
        <v>0.34</v>
      </c>
    </row>
    <row r="66" spans="1:13" x14ac:dyDescent="0.3">
      <c r="F66" s="169"/>
      <c r="I66" s="170">
        <f t="shared" si="4"/>
        <v>100001</v>
      </c>
      <c r="J66" s="171">
        <f t="shared" si="5"/>
        <v>100000</v>
      </c>
      <c r="K66" s="171">
        <v>335000</v>
      </c>
      <c r="L66" s="171">
        <f t="shared" si="6"/>
        <v>22250</v>
      </c>
      <c r="M66" s="172">
        <v>0.39</v>
      </c>
    </row>
    <row r="67" spans="1:13" x14ac:dyDescent="0.3">
      <c r="I67" s="167">
        <f t="shared" si="4"/>
        <v>335001</v>
      </c>
      <c r="J67" s="168">
        <f t="shared" si="5"/>
        <v>335000</v>
      </c>
      <c r="K67" s="168">
        <v>10000000</v>
      </c>
      <c r="L67" s="168">
        <f t="shared" si="6"/>
        <v>113900</v>
      </c>
      <c r="M67" s="166">
        <v>0.34</v>
      </c>
    </row>
    <row r="68" spans="1:13" x14ac:dyDescent="0.3">
      <c r="I68" s="167">
        <f t="shared" si="4"/>
        <v>10000001</v>
      </c>
      <c r="J68" s="168">
        <f t="shared" si="5"/>
        <v>10000000</v>
      </c>
      <c r="K68" s="168">
        <v>15000000</v>
      </c>
      <c r="L68" s="168">
        <f t="shared" si="6"/>
        <v>3400000.0000000005</v>
      </c>
      <c r="M68" s="166">
        <v>0.35</v>
      </c>
    </row>
    <row r="69" spans="1:13" x14ac:dyDescent="0.3">
      <c r="I69" s="167">
        <f t="shared" si="4"/>
        <v>15000001</v>
      </c>
      <c r="J69" s="168">
        <f t="shared" si="5"/>
        <v>15000000</v>
      </c>
      <c r="K69" s="168">
        <v>18333333</v>
      </c>
      <c r="L69" s="168">
        <f t="shared" si="6"/>
        <v>5150000</v>
      </c>
      <c r="M69" s="166">
        <v>0.38</v>
      </c>
    </row>
    <row r="70" spans="1:13" x14ac:dyDescent="0.3">
      <c r="I70" s="167">
        <f t="shared" si="4"/>
        <v>18333334</v>
      </c>
      <c r="J70" s="168">
        <f t="shared" si="5"/>
        <v>18333333</v>
      </c>
      <c r="K70" s="168"/>
      <c r="L70" s="168">
        <f t="shared" si="6"/>
        <v>6416666.54</v>
      </c>
      <c r="M70" s="166">
        <v>0.35</v>
      </c>
    </row>
    <row r="72" spans="1:13" ht="17.399999999999999" x14ac:dyDescent="0.3">
      <c r="I72" s="173" t="s">
        <v>1872</v>
      </c>
      <c r="J72" s="173"/>
    </row>
    <row r="73" spans="1:13" x14ac:dyDescent="0.3">
      <c r="I73" s="101" t="s">
        <v>1873</v>
      </c>
      <c r="J73" s="166">
        <v>0.1</v>
      </c>
    </row>
    <row r="74" spans="1:13" x14ac:dyDescent="0.3">
      <c r="I74" s="101" t="s">
        <v>1874</v>
      </c>
      <c r="J74" s="166">
        <v>0.02</v>
      </c>
    </row>
    <row r="77" spans="1:13" ht="115.2" x14ac:dyDescent="0.3">
      <c r="A77" s="123">
        <v>6</v>
      </c>
      <c r="B77" s="124" t="s">
        <v>1875</v>
      </c>
      <c r="C77" s="125"/>
    </row>
    <row r="78" spans="1:13" x14ac:dyDescent="0.3">
      <c r="B78" s="126">
        <v>1</v>
      </c>
      <c r="C78" s="131" t="s">
        <v>1876</v>
      </c>
    </row>
    <row r="79" spans="1:13" x14ac:dyDescent="0.3">
      <c r="B79" s="127">
        <v>2</v>
      </c>
      <c r="C79" s="132" t="s">
        <v>1877</v>
      </c>
    </row>
    <row r="80" spans="1:13" x14ac:dyDescent="0.3">
      <c r="B80" s="127">
        <v>3</v>
      </c>
      <c r="C80" s="132" t="s">
        <v>1878</v>
      </c>
      <c r="H80" t="s">
        <v>1881</v>
      </c>
    </row>
    <row r="81" spans="2:13" x14ac:dyDescent="0.3">
      <c r="B81" s="127">
        <v>4</v>
      </c>
      <c r="C81" s="132" t="s">
        <v>1879</v>
      </c>
    </row>
    <row r="82" spans="2:13" x14ac:dyDescent="0.3">
      <c r="F82" s="127" t="s">
        <v>1827</v>
      </c>
      <c r="G82" s="127" t="s">
        <v>1828</v>
      </c>
      <c r="H82" s="127" t="s">
        <v>1829</v>
      </c>
      <c r="I82" s="127" t="s">
        <v>1830</v>
      </c>
      <c r="J82" s="127" t="s">
        <v>1831</v>
      </c>
      <c r="L82" s="128" t="s">
        <v>2</v>
      </c>
      <c r="M82" s="101" t="str">
        <f>G82</f>
        <v>Product 2</v>
      </c>
    </row>
    <row r="83" spans="2:13" x14ac:dyDescent="0.3">
      <c r="B83" s="128" t="s">
        <v>1880</v>
      </c>
      <c r="C83" s="160" t="str" cm="1">
        <f t="array" aca="1" ref="C83" ca="1">INDEX({"Ahmed","Ali","Aisyah","Husna"}, RANDBETWEEN(1,4))</f>
        <v>Aisyah</v>
      </c>
      <c r="F83" s="132">
        <v>20</v>
      </c>
      <c r="G83" s="132">
        <v>25</v>
      </c>
      <c r="H83" s="132">
        <v>15</v>
      </c>
      <c r="I83" s="132">
        <v>15</v>
      </c>
      <c r="J83" s="132">
        <v>16</v>
      </c>
      <c r="L83" s="128" t="s">
        <v>135</v>
      </c>
      <c r="M83" s="175">
        <f>HLOOKUP(M82,F82:J83,2,FALSE)</f>
        <v>25</v>
      </c>
    </row>
    <row r="85" spans="2:13" x14ac:dyDescent="0.3">
      <c r="B85" s="128" t="s">
        <v>1880</v>
      </c>
      <c r="C85" s="174" t="str" cm="1">
        <f t="array" aca="1" ref="C85" ca="1">INDEX({"Ahmed","Ali","Aisyah","Husna"}, RANDBETWEEN(1,4))</f>
        <v>Husna</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C8BB-B42C-4C7C-A62C-2E8C6CDD3CE5}">
  <dimension ref="A1:H26"/>
  <sheetViews>
    <sheetView workbookViewId="0">
      <selection activeCell="M16" sqref="M16"/>
    </sheetView>
  </sheetViews>
  <sheetFormatPr defaultRowHeight="14.4" x14ac:dyDescent="0.3"/>
  <cols>
    <col min="1" max="1" width="27" customWidth="1"/>
    <col min="2" max="2" width="13.109375" customWidth="1"/>
    <col min="3" max="3" width="10.33203125" customWidth="1"/>
    <col min="4" max="5" width="10.88671875" customWidth="1"/>
    <col min="6" max="6" width="11" customWidth="1"/>
    <col min="7" max="7" width="12.109375" customWidth="1"/>
    <col min="8" max="8" width="12.44140625" customWidth="1"/>
  </cols>
  <sheetData>
    <row r="1" spans="1:8" ht="23.4" x14ac:dyDescent="0.45">
      <c r="A1" s="28" t="s">
        <v>94</v>
      </c>
    </row>
    <row r="2" spans="1:8" x14ac:dyDescent="0.3">
      <c r="A2" t="s">
        <v>95</v>
      </c>
    </row>
    <row r="5" spans="1:8" x14ac:dyDescent="0.3">
      <c r="A5" s="29" t="s">
        <v>96</v>
      </c>
    </row>
    <row r="6" spans="1:8" x14ac:dyDescent="0.3">
      <c r="C6" s="29" t="s">
        <v>97</v>
      </c>
      <c r="D6" s="29" t="s">
        <v>98</v>
      </c>
      <c r="E6" s="29" t="s">
        <v>99</v>
      </c>
      <c r="F6" s="29" t="s">
        <v>100</v>
      </c>
      <c r="G6" s="29" t="s">
        <v>101</v>
      </c>
      <c r="H6" s="29" t="s">
        <v>102</v>
      </c>
    </row>
    <row r="7" spans="1:8" ht="28.8" x14ac:dyDescent="0.3">
      <c r="B7" s="30" t="s">
        <v>103</v>
      </c>
      <c r="C7" s="31">
        <v>4500</v>
      </c>
      <c r="D7" s="31">
        <v>5200</v>
      </c>
      <c r="E7" s="31">
        <v>6000</v>
      </c>
      <c r="F7" s="31">
        <v>6800</v>
      </c>
      <c r="G7" s="31">
        <v>7500</v>
      </c>
      <c r="H7" s="31">
        <v>9000</v>
      </c>
    </row>
    <row r="8" spans="1:8" x14ac:dyDescent="0.3">
      <c r="A8" s="29" t="s">
        <v>104</v>
      </c>
      <c r="B8" s="32">
        <v>18000</v>
      </c>
    </row>
    <row r="9" spans="1:8" x14ac:dyDescent="0.3">
      <c r="A9" s="29" t="s">
        <v>105</v>
      </c>
      <c r="B9" s="4">
        <v>3.2000000000000001E-2</v>
      </c>
    </row>
    <row r="11" spans="1:8" x14ac:dyDescent="0.3">
      <c r="A11" s="29" t="s">
        <v>106</v>
      </c>
      <c r="B11" s="33">
        <f>NPV(B9,C7:H7)-B8</f>
        <v>16554.242301954109</v>
      </c>
    </row>
    <row r="14" spans="1:8" x14ac:dyDescent="0.3">
      <c r="A14" s="29" t="s">
        <v>107</v>
      </c>
    </row>
    <row r="15" spans="1:8" x14ac:dyDescent="0.3">
      <c r="C15" s="29" t="s">
        <v>97</v>
      </c>
      <c r="D15" s="29" t="s">
        <v>98</v>
      </c>
      <c r="E15" s="29" t="s">
        <v>99</v>
      </c>
      <c r="F15" s="29" t="s">
        <v>100</v>
      </c>
      <c r="G15" s="29" t="s">
        <v>101</v>
      </c>
      <c r="H15" s="29" t="s">
        <v>102</v>
      </c>
    </row>
    <row r="16" spans="1:8" ht="28.8" x14ac:dyDescent="0.3">
      <c r="B16" s="30" t="s">
        <v>103</v>
      </c>
      <c r="C16" s="31">
        <v>5000</v>
      </c>
      <c r="D16" s="31">
        <v>5900</v>
      </c>
      <c r="E16" s="31">
        <v>6700</v>
      </c>
      <c r="F16" s="31">
        <v>7400</v>
      </c>
      <c r="G16" s="31">
        <v>8500</v>
      </c>
      <c r="H16" s="31">
        <v>10200</v>
      </c>
    </row>
    <row r="17" spans="1:8" x14ac:dyDescent="0.3">
      <c r="A17" s="29" t="s">
        <v>104</v>
      </c>
      <c r="B17" s="32">
        <v>10000</v>
      </c>
    </row>
    <row r="18" spans="1:8" x14ac:dyDescent="0.3">
      <c r="A18" s="29" t="s">
        <v>105</v>
      </c>
      <c r="B18" s="4">
        <v>0.05</v>
      </c>
    </row>
    <row r="20" spans="1:8" x14ac:dyDescent="0.3">
      <c r="A20" s="29" t="s">
        <v>108</v>
      </c>
      <c r="B20" s="33">
        <f>NPV(B18,C16:H16)-B17</f>
        <v>26260.458369103573</v>
      </c>
    </row>
    <row r="23" spans="1:8" ht="18" x14ac:dyDescent="0.35">
      <c r="A23" s="34" t="s">
        <v>109</v>
      </c>
      <c r="B23" s="34"/>
    </row>
    <row r="24" spans="1:8" ht="14.4" customHeight="1" x14ac:dyDescent="0.3">
      <c r="A24" s="184" t="s">
        <v>110</v>
      </c>
      <c r="B24" s="185"/>
      <c r="C24" s="185"/>
      <c r="D24" s="185"/>
      <c r="E24" s="185"/>
      <c r="F24" s="185"/>
      <c r="G24" s="185"/>
      <c r="H24" s="185"/>
    </row>
    <row r="25" spans="1:8" x14ac:dyDescent="0.3">
      <c r="A25" s="185"/>
      <c r="B25" s="185"/>
      <c r="C25" s="185"/>
      <c r="D25" s="185"/>
      <c r="E25" s="185"/>
      <c r="F25" s="185"/>
      <c r="G25" s="185"/>
      <c r="H25" s="185"/>
    </row>
    <row r="26" spans="1:8" x14ac:dyDescent="0.3">
      <c r="A26" s="185"/>
      <c r="B26" s="185"/>
      <c r="C26" s="185"/>
      <c r="D26" s="185"/>
      <c r="E26" s="185"/>
      <c r="F26" s="185"/>
      <c r="G26" s="185"/>
      <c r="H26" s="185"/>
    </row>
  </sheetData>
  <mergeCells count="1">
    <mergeCell ref="A24:H26"/>
  </mergeCells>
  <conditionalFormatting sqref="B11">
    <cfRule type="colorScale" priority="1">
      <colorScale>
        <cfvo type="min"/>
        <cfvo type="percentile" val="50"/>
        <cfvo type="max"/>
        <color rgb="FFF8696B"/>
        <color rgb="FFFFEB84"/>
        <color rgb="FF63BE7B"/>
      </colorScale>
    </cfRule>
  </conditionalFormatting>
  <conditionalFormatting sqref="B20">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83A82-69E9-4682-BCA2-15F15E003D2B}">
  <dimension ref="A2:M11"/>
  <sheetViews>
    <sheetView workbookViewId="0">
      <selection activeCell="J16" sqref="J16"/>
    </sheetView>
  </sheetViews>
  <sheetFormatPr defaultRowHeight="14.4" x14ac:dyDescent="0.3"/>
  <cols>
    <col min="1" max="1" width="9.5546875" customWidth="1"/>
    <col min="2" max="2" width="19.21875" customWidth="1"/>
    <col min="4" max="4" width="20.33203125" customWidth="1"/>
    <col min="8" max="8" width="22.21875" customWidth="1"/>
    <col min="9" max="9" width="16.77734375" customWidth="1"/>
    <col min="13" max="13" width="26.5546875" customWidth="1"/>
  </cols>
  <sheetData>
    <row r="2" spans="1:13" ht="28.8" x14ac:dyDescent="0.55000000000000004">
      <c r="A2" s="36" t="s">
        <v>111</v>
      </c>
      <c r="B2" s="36"/>
    </row>
    <row r="4" spans="1:13" x14ac:dyDescent="0.3">
      <c r="H4" s="29" t="s">
        <v>112</v>
      </c>
      <c r="L4" s="29" t="s">
        <v>113</v>
      </c>
      <c r="M4" t="s">
        <v>114</v>
      </c>
    </row>
    <row r="5" spans="1:13" x14ac:dyDescent="0.3">
      <c r="A5" s="29" t="s">
        <v>115</v>
      </c>
      <c r="B5" s="29" t="s">
        <v>116</v>
      </c>
      <c r="C5" s="29" t="s">
        <v>0</v>
      </c>
      <c r="D5" s="29" t="s">
        <v>117</v>
      </c>
      <c r="E5" s="29" t="s">
        <v>118</v>
      </c>
      <c r="H5" s="37" t="s">
        <v>119</v>
      </c>
      <c r="I5" s="37" t="s">
        <v>120</v>
      </c>
      <c r="J5" s="37" t="s">
        <v>0</v>
      </c>
      <c r="L5" s="37" t="s">
        <v>121</v>
      </c>
      <c r="M5" s="38">
        <v>5</v>
      </c>
    </row>
    <row r="6" spans="1:13" x14ac:dyDescent="0.3">
      <c r="A6">
        <v>61233</v>
      </c>
      <c r="B6" t="s">
        <v>122</v>
      </c>
      <c r="C6">
        <v>2</v>
      </c>
      <c r="D6" t="str">
        <f>INDEX($H$6:$H$9,MATCH(C6,$J$6:$J$9))</f>
        <v>Mahallah Salahuddin</v>
      </c>
      <c r="H6" s="38" t="s">
        <v>123</v>
      </c>
      <c r="I6" s="39">
        <v>110</v>
      </c>
      <c r="J6" s="38">
        <v>1</v>
      </c>
      <c r="L6" s="37" t="s">
        <v>124</v>
      </c>
      <c r="M6" s="38" t="s">
        <v>114</v>
      </c>
    </row>
    <row r="7" spans="1:13" x14ac:dyDescent="0.3">
      <c r="A7">
        <v>64123</v>
      </c>
      <c r="B7" t="s">
        <v>125</v>
      </c>
      <c r="C7">
        <v>3</v>
      </c>
      <c r="D7" t="str">
        <f t="shared" ref="D7:D11" si="0">INDEX($H$6:$H$9,MATCH(C7,$J$6:$J$9))</f>
        <v>Mahallah Bilal</v>
      </c>
      <c r="H7" s="38" t="s">
        <v>126</v>
      </c>
      <c r="I7" s="39">
        <v>125</v>
      </c>
      <c r="J7" s="38">
        <v>2</v>
      </c>
    </row>
    <row r="8" spans="1:13" x14ac:dyDescent="0.3">
      <c r="A8">
        <v>65423</v>
      </c>
      <c r="B8" t="s">
        <v>127</v>
      </c>
      <c r="C8">
        <v>1</v>
      </c>
      <c r="D8" t="str">
        <f t="shared" si="0"/>
        <v>Mahallah Faruq</v>
      </c>
      <c r="H8" s="38" t="s">
        <v>128</v>
      </c>
      <c r="I8" s="39">
        <v>135</v>
      </c>
      <c r="J8" s="38">
        <v>3</v>
      </c>
    </row>
    <row r="9" spans="1:13" x14ac:dyDescent="0.3">
      <c r="A9">
        <v>69855</v>
      </c>
      <c r="B9" t="s">
        <v>129</v>
      </c>
      <c r="C9">
        <v>2</v>
      </c>
      <c r="D9" t="str">
        <f t="shared" si="0"/>
        <v>Mahallah Salahuddin</v>
      </c>
      <c r="H9" s="38" t="s">
        <v>130</v>
      </c>
      <c r="I9" s="39">
        <v>140</v>
      </c>
      <c r="J9" s="38">
        <v>4</v>
      </c>
    </row>
    <row r="10" spans="1:13" x14ac:dyDescent="0.3">
      <c r="A10">
        <v>69331</v>
      </c>
      <c r="B10" t="s">
        <v>114</v>
      </c>
      <c r="C10">
        <v>4</v>
      </c>
      <c r="D10" t="str">
        <f t="shared" si="0"/>
        <v>Mahallah Ali</v>
      </c>
    </row>
    <row r="11" spans="1:13" x14ac:dyDescent="0.3">
      <c r="A11">
        <v>69983</v>
      </c>
      <c r="B11" t="s">
        <v>131</v>
      </c>
      <c r="C11">
        <v>1</v>
      </c>
      <c r="D11" t="str">
        <f t="shared" si="0"/>
        <v>Mahallah Faruq</v>
      </c>
    </row>
  </sheetData>
  <dataValidations count="1">
    <dataValidation type="list" allowBlank="1" showInputMessage="1" showErrorMessage="1" sqref="M3:M4" xr:uid="{8EBCA83B-3BE5-46AF-8045-6573CD9305CB}">
      <formula1>$B$6:$B$11</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D5EDB-4DDA-4E73-91A4-C482F1D1847C}">
  <dimension ref="B5:F22"/>
  <sheetViews>
    <sheetView workbookViewId="0">
      <selection activeCell="K12" sqref="K12"/>
    </sheetView>
  </sheetViews>
  <sheetFormatPr defaultRowHeight="14.4" x14ac:dyDescent="0.3"/>
  <cols>
    <col min="6" max="6" width="9.6640625" bestFit="1" customWidth="1"/>
  </cols>
  <sheetData>
    <row r="5" spans="2:6" x14ac:dyDescent="0.3">
      <c r="E5" s="186" t="s">
        <v>132</v>
      </c>
      <c r="F5" s="186"/>
    </row>
    <row r="6" spans="2:6" x14ac:dyDescent="0.3">
      <c r="B6" s="40" t="s">
        <v>133</v>
      </c>
      <c r="C6" s="41"/>
      <c r="E6" s="40" t="s">
        <v>134</v>
      </c>
      <c r="F6" s="41"/>
    </row>
    <row r="7" spans="2:6" x14ac:dyDescent="0.3">
      <c r="B7" s="22" t="s">
        <v>135</v>
      </c>
      <c r="C7" s="22" t="s">
        <v>136</v>
      </c>
      <c r="E7" s="22" t="s">
        <v>136</v>
      </c>
      <c r="F7" s="22" t="s">
        <v>135</v>
      </c>
    </row>
    <row r="8" spans="2:6" x14ac:dyDescent="0.3">
      <c r="B8" s="42">
        <v>2.35</v>
      </c>
      <c r="C8" t="s">
        <v>137</v>
      </c>
      <c r="E8" t="s">
        <v>138</v>
      </c>
      <c r="F8" s="42">
        <f>INDEX(B7:C12,3,1)</f>
        <v>3.75</v>
      </c>
    </row>
    <row r="9" spans="2:6" x14ac:dyDescent="0.3">
      <c r="B9" s="42">
        <v>3.75</v>
      </c>
      <c r="C9" t="s">
        <v>138</v>
      </c>
      <c r="E9" t="s">
        <v>139</v>
      </c>
      <c r="F9" s="42">
        <f>INDEX(B7:C12,4,1)</f>
        <v>4.6500000000000004</v>
      </c>
    </row>
    <row r="10" spans="2:6" x14ac:dyDescent="0.3">
      <c r="B10" s="42">
        <v>4.6500000000000004</v>
      </c>
      <c r="C10" t="s">
        <v>139</v>
      </c>
      <c r="E10" t="s">
        <v>137</v>
      </c>
      <c r="F10" s="42">
        <f>INDEX(B7:C12,2,1)</f>
        <v>2.35</v>
      </c>
    </row>
    <row r="11" spans="2:6" x14ac:dyDescent="0.3">
      <c r="B11" s="42">
        <v>5.75</v>
      </c>
      <c r="C11" t="s">
        <v>140</v>
      </c>
      <c r="E11" t="s">
        <v>138</v>
      </c>
      <c r="F11" s="42">
        <f>INDEX(B7:C12,3,1)</f>
        <v>3.75</v>
      </c>
    </row>
    <row r="12" spans="2:6" x14ac:dyDescent="0.3">
      <c r="B12" s="42">
        <v>9.25</v>
      </c>
      <c r="C12" t="s">
        <v>141</v>
      </c>
      <c r="E12" t="s">
        <v>140</v>
      </c>
      <c r="F12" s="42">
        <f>INDEX(B7:C12,5,1)</f>
        <v>5.75</v>
      </c>
    </row>
    <row r="13" spans="2:6" x14ac:dyDescent="0.3">
      <c r="B13" s="42"/>
      <c r="E13" t="s">
        <v>139</v>
      </c>
      <c r="F13" s="42">
        <f>INDEX(B7:C12,4,1)</f>
        <v>4.6500000000000004</v>
      </c>
    </row>
    <row r="14" spans="2:6" x14ac:dyDescent="0.3">
      <c r="E14" t="s">
        <v>141</v>
      </c>
      <c r="F14" s="42">
        <f>INDEX(B7:C12,6,1)</f>
        <v>9.25</v>
      </c>
    </row>
    <row r="15" spans="2:6" x14ac:dyDescent="0.3">
      <c r="E15" t="s">
        <v>138</v>
      </c>
      <c r="F15" s="42">
        <f>INDEX(B7:C12,3,1)</f>
        <v>3.75</v>
      </c>
    </row>
    <row r="16" spans="2:6" x14ac:dyDescent="0.3">
      <c r="E16" t="s">
        <v>140</v>
      </c>
      <c r="F16" s="42">
        <f>INDEX(B7:C12,5,1)</f>
        <v>5.75</v>
      </c>
    </row>
    <row r="17" spans="5:6" x14ac:dyDescent="0.3">
      <c r="E17" t="s">
        <v>141</v>
      </c>
      <c r="F17" s="42">
        <f>INDEX(B7:C12,6,1)</f>
        <v>9.25</v>
      </c>
    </row>
    <row r="19" spans="5:6" x14ac:dyDescent="0.3">
      <c r="E19" s="43" t="s">
        <v>142</v>
      </c>
      <c r="F19" s="44">
        <f>SUM(INDEX(E7:F17,0,2))</f>
        <v>52.9</v>
      </c>
    </row>
    <row r="22" spans="5:6" ht="14.4" customHeight="1" x14ac:dyDescent="0.3"/>
  </sheetData>
  <mergeCells count="1">
    <mergeCell ref="E5:F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21F7-B909-4948-95E2-C0D344BB956D}">
  <dimension ref="A1:H34"/>
  <sheetViews>
    <sheetView workbookViewId="0">
      <selection activeCell="K14" sqref="K14"/>
    </sheetView>
  </sheetViews>
  <sheetFormatPr defaultRowHeight="14.4" x14ac:dyDescent="0.3"/>
  <cols>
    <col min="1" max="1" width="22.44140625" customWidth="1"/>
    <col min="2" max="3" width="18.44140625" customWidth="1"/>
    <col min="4" max="4" width="19.5546875" customWidth="1"/>
    <col min="5" max="5" width="18.44140625" customWidth="1"/>
    <col min="6" max="6" width="17.44140625" customWidth="1"/>
    <col min="7" max="7" width="20.88671875" bestFit="1" customWidth="1"/>
    <col min="8" max="8" width="17.44140625" customWidth="1"/>
  </cols>
  <sheetData>
    <row r="1" spans="1:8" ht="31.2" x14ac:dyDescent="0.3">
      <c r="A1" s="45" t="s">
        <v>143</v>
      </c>
      <c r="B1" s="46"/>
      <c r="C1" s="46"/>
      <c r="D1" s="46"/>
      <c r="E1" s="47"/>
      <c r="F1" s="47"/>
      <c r="G1" s="47"/>
      <c r="H1" s="47"/>
    </row>
    <row r="2" spans="1:8" ht="3.9" customHeight="1" x14ac:dyDescent="0.3">
      <c r="A2" s="48"/>
      <c r="B2" s="49"/>
      <c r="C2" s="49"/>
      <c r="D2" s="49"/>
      <c r="E2" s="50"/>
      <c r="F2" s="50"/>
      <c r="G2" s="50"/>
      <c r="H2" s="50"/>
    </row>
    <row r="4" spans="1:8" x14ac:dyDescent="0.3">
      <c r="B4" s="51">
        <v>1</v>
      </c>
      <c r="C4" s="51">
        <v>4</v>
      </c>
      <c r="D4" s="51">
        <v>1</v>
      </c>
      <c r="E4" s="52" t="s">
        <v>144</v>
      </c>
    </row>
    <row r="5" spans="1:8" x14ac:dyDescent="0.3">
      <c r="A5" s="53" t="s">
        <v>145</v>
      </c>
      <c r="B5" s="54" t="s">
        <v>146</v>
      </c>
      <c r="C5" s="54" t="s">
        <v>147</v>
      </c>
      <c r="D5" s="54" t="s">
        <v>148</v>
      </c>
      <c r="E5" s="55" t="s">
        <v>149</v>
      </c>
      <c r="G5" s="54" t="s">
        <v>150</v>
      </c>
    </row>
    <row r="6" spans="1:8" x14ac:dyDescent="0.3">
      <c r="A6" t="s">
        <v>151</v>
      </c>
      <c r="B6" s="35">
        <v>64</v>
      </c>
      <c r="C6" s="35">
        <v>36.000000000000036</v>
      </c>
      <c r="D6" s="35">
        <v>32</v>
      </c>
      <c r="E6">
        <f>SUMPRODUCT(B6:D6,$B$4:$D$4)/6</f>
        <v>40.000000000000021</v>
      </c>
      <c r="G6" s="56">
        <f>SUMPRODUCT(1*(E6:E11&gt;=100))</f>
        <v>3</v>
      </c>
    </row>
    <row r="7" spans="1:8" x14ac:dyDescent="0.3">
      <c r="A7" t="s">
        <v>152</v>
      </c>
      <c r="B7" s="35">
        <v>160</v>
      </c>
      <c r="C7" s="35">
        <v>115</v>
      </c>
      <c r="D7" s="35">
        <v>100</v>
      </c>
      <c r="E7">
        <f t="shared" ref="E7:E11" si="0">SUMPRODUCT(B7:D7,$B$4:$D$4)/6</f>
        <v>120</v>
      </c>
    </row>
    <row r="8" spans="1:8" x14ac:dyDescent="0.3">
      <c r="A8" t="s">
        <v>153</v>
      </c>
      <c r="B8" s="35">
        <v>760</v>
      </c>
      <c r="C8" s="35">
        <v>575</v>
      </c>
      <c r="D8" s="35">
        <v>479.99999999999989</v>
      </c>
      <c r="E8">
        <f t="shared" si="0"/>
        <v>590</v>
      </c>
    </row>
    <row r="9" spans="1:8" x14ac:dyDescent="0.3">
      <c r="A9" t="s">
        <v>154</v>
      </c>
      <c r="B9" s="35">
        <v>100</v>
      </c>
      <c r="C9" s="35">
        <v>70</v>
      </c>
      <c r="D9" s="35">
        <v>40</v>
      </c>
      <c r="E9">
        <f t="shared" si="0"/>
        <v>70</v>
      </c>
    </row>
    <row r="10" spans="1:8" x14ac:dyDescent="0.3">
      <c r="A10" t="s">
        <v>155</v>
      </c>
      <c r="B10" s="35">
        <v>110</v>
      </c>
      <c r="C10" s="35">
        <v>80</v>
      </c>
      <c r="D10" s="35">
        <v>50</v>
      </c>
      <c r="E10">
        <f t="shared" si="0"/>
        <v>80</v>
      </c>
    </row>
    <row r="11" spans="1:8" x14ac:dyDescent="0.3">
      <c r="A11" t="s">
        <v>156</v>
      </c>
      <c r="B11" s="35">
        <v>130</v>
      </c>
      <c r="C11" s="35">
        <v>110</v>
      </c>
      <c r="D11" s="35">
        <v>29.999999999999915</v>
      </c>
      <c r="E11">
        <f t="shared" si="0"/>
        <v>99.999999999999986</v>
      </c>
    </row>
    <row r="12" spans="1:8" ht="15" thickBot="1" x14ac:dyDescent="0.35">
      <c r="A12" s="57" t="s">
        <v>157</v>
      </c>
      <c r="B12" s="58"/>
      <c r="C12" s="58"/>
      <c r="D12" s="58"/>
      <c r="E12" s="59">
        <f>SUM(E6:E11)</f>
        <v>1000</v>
      </c>
      <c r="F12" s="60"/>
    </row>
    <row r="13" spans="1:8" ht="15" thickTop="1" x14ac:dyDescent="0.3">
      <c r="B13" s="35"/>
      <c r="C13" s="35"/>
      <c r="D13" s="35"/>
      <c r="F13" s="60"/>
    </row>
    <row r="14" spans="1:8" x14ac:dyDescent="0.3">
      <c r="C14" s="60"/>
      <c r="D14" s="60"/>
      <c r="E14" s="60"/>
      <c r="F14" s="60"/>
    </row>
    <row r="15" spans="1:8" x14ac:dyDescent="0.3">
      <c r="A15" s="61" t="s">
        <v>158</v>
      </c>
      <c r="B15" s="62">
        <f>E16*(1+E17)</f>
        <v>100280.00000000001</v>
      </c>
      <c r="C15" s="60"/>
      <c r="D15" s="63" t="s">
        <v>159</v>
      </c>
      <c r="E15" s="63"/>
      <c r="F15" s="60"/>
    </row>
    <row r="16" spans="1:8" x14ac:dyDescent="0.3">
      <c r="A16" s="64">
        <v>0.05</v>
      </c>
      <c r="B16" s="60">
        <v>96600</v>
      </c>
      <c r="C16" s="60"/>
      <c r="D16" s="65" t="s">
        <v>160</v>
      </c>
      <c r="E16" s="60">
        <v>92000</v>
      </c>
      <c r="F16" s="60"/>
    </row>
    <row r="17" spans="1:8" x14ac:dyDescent="0.3">
      <c r="A17" s="64">
        <v>6.5000000000000002E-2</v>
      </c>
      <c r="B17" s="60">
        <v>97980</v>
      </c>
      <c r="C17" s="60"/>
      <c r="D17" s="65" t="s">
        <v>161</v>
      </c>
      <c r="E17" s="4">
        <v>0.09</v>
      </c>
      <c r="F17" s="60"/>
    </row>
    <row r="18" spans="1:8" x14ac:dyDescent="0.3">
      <c r="A18" s="64">
        <v>0.08</v>
      </c>
      <c r="B18" s="60">
        <v>99360</v>
      </c>
      <c r="C18" s="60"/>
      <c r="F18" s="60"/>
    </row>
    <row r="19" spans="1:8" x14ac:dyDescent="0.3">
      <c r="A19" s="64">
        <v>9.5000000000000001E-2</v>
      </c>
      <c r="B19" s="60">
        <v>100740</v>
      </c>
      <c r="C19" s="60"/>
      <c r="F19" s="60"/>
    </row>
    <row r="20" spans="1:8" x14ac:dyDescent="0.3">
      <c r="A20" s="64">
        <v>0.11</v>
      </c>
      <c r="B20" s="60">
        <v>102120.00000000001</v>
      </c>
      <c r="C20" s="60"/>
      <c r="D20" s="63" t="s">
        <v>3</v>
      </c>
      <c r="E20" s="63"/>
      <c r="F20" s="60"/>
      <c r="H20" s="60"/>
    </row>
    <row r="21" spans="1:8" x14ac:dyDescent="0.3">
      <c r="A21" s="64">
        <v>0.125</v>
      </c>
      <c r="B21" s="60">
        <v>103500</v>
      </c>
      <c r="C21" s="60"/>
      <c r="D21" s="65" t="s">
        <v>162</v>
      </c>
      <c r="E21" s="60">
        <v>35</v>
      </c>
      <c r="F21" s="60"/>
      <c r="H21" s="60"/>
    </row>
    <row r="22" spans="1:8" x14ac:dyDescent="0.3">
      <c r="A22" s="64">
        <v>0.14000000000000001</v>
      </c>
      <c r="B22" s="60">
        <v>104880.00000000001</v>
      </c>
      <c r="C22" s="60"/>
      <c r="D22" s="65" t="s">
        <v>163</v>
      </c>
      <c r="E22" s="66">
        <v>4700</v>
      </c>
      <c r="F22" s="60"/>
      <c r="H22" s="60"/>
    </row>
    <row r="23" spans="1:8" x14ac:dyDescent="0.3">
      <c r="A23" s="64">
        <v>0.155</v>
      </c>
      <c r="B23" s="60">
        <v>106260</v>
      </c>
      <c r="D23" s="67" t="s">
        <v>164</v>
      </c>
      <c r="E23" s="4">
        <v>7.0000000000000007E-2</v>
      </c>
    </row>
    <row r="25" spans="1:8" x14ac:dyDescent="0.3">
      <c r="A25" s="61" t="s">
        <v>165</v>
      </c>
      <c r="B25" s="63"/>
      <c r="C25" s="63"/>
      <c r="D25" s="63"/>
      <c r="E25" s="63"/>
      <c r="F25" s="63"/>
      <c r="G25" s="63"/>
      <c r="H25" s="63"/>
    </row>
    <row r="26" spans="1:8" x14ac:dyDescent="0.3">
      <c r="A26" s="68">
        <f>E21*E22*(1+E23)</f>
        <v>176015</v>
      </c>
      <c r="B26" s="69">
        <v>30</v>
      </c>
      <c r="C26" s="69">
        <f>B26+2.5</f>
        <v>32.5</v>
      </c>
      <c r="D26" s="69">
        <f t="shared" ref="D26:H26" si="1">C26+2.5</f>
        <v>35</v>
      </c>
      <c r="E26" s="69">
        <f t="shared" si="1"/>
        <v>37.5</v>
      </c>
      <c r="F26" s="69">
        <f t="shared" si="1"/>
        <v>40</v>
      </c>
      <c r="G26" s="69">
        <f t="shared" si="1"/>
        <v>42.5</v>
      </c>
      <c r="H26" s="69">
        <f t="shared" si="1"/>
        <v>45</v>
      </c>
    </row>
    <row r="27" spans="1:8" x14ac:dyDescent="0.3">
      <c r="A27" s="70">
        <v>0.03</v>
      </c>
      <c r="B27" s="60">
        <v>145230</v>
      </c>
      <c r="C27" s="60">
        <v>157332.5</v>
      </c>
      <c r="D27" s="60">
        <v>169435</v>
      </c>
      <c r="E27" s="60">
        <v>181537.5</v>
      </c>
      <c r="F27" s="60">
        <v>193640</v>
      </c>
      <c r="G27" s="60">
        <v>205742.5</v>
      </c>
      <c r="H27" s="60">
        <v>217845</v>
      </c>
    </row>
    <row r="28" spans="1:8" x14ac:dyDescent="0.3">
      <c r="A28" s="70">
        <v>0.04</v>
      </c>
      <c r="B28" s="60">
        <v>146640</v>
      </c>
      <c r="C28" s="60">
        <v>158860</v>
      </c>
      <c r="D28" s="60">
        <v>171080</v>
      </c>
      <c r="E28" s="60">
        <v>183300</v>
      </c>
      <c r="F28" s="60">
        <v>195520</v>
      </c>
      <c r="G28" s="60">
        <v>207740</v>
      </c>
      <c r="H28" s="60">
        <v>219960</v>
      </c>
    </row>
    <row r="29" spans="1:8" x14ac:dyDescent="0.3">
      <c r="A29" s="70">
        <v>0.05</v>
      </c>
      <c r="B29" s="60">
        <v>148050</v>
      </c>
      <c r="C29" s="60">
        <v>160387.5</v>
      </c>
      <c r="D29" s="60">
        <v>172725</v>
      </c>
      <c r="E29" s="60">
        <v>185062.5</v>
      </c>
      <c r="F29" s="60">
        <v>197400</v>
      </c>
      <c r="G29" s="60">
        <v>209737.5</v>
      </c>
      <c r="H29" s="60">
        <v>222075</v>
      </c>
    </row>
    <row r="30" spans="1:8" x14ac:dyDescent="0.3">
      <c r="A30" s="70">
        <v>0.06</v>
      </c>
      <c r="B30" s="60">
        <v>149460</v>
      </c>
      <c r="C30" s="60">
        <v>161915</v>
      </c>
      <c r="D30" s="60">
        <v>174370</v>
      </c>
      <c r="E30" s="60">
        <v>186825</v>
      </c>
      <c r="F30" s="60">
        <v>199280</v>
      </c>
      <c r="G30" s="60">
        <v>211735</v>
      </c>
      <c r="H30" s="60">
        <v>224190</v>
      </c>
    </row>
    <row r="31" spans="1:8" x14ac:dyDescent="0.3">
      <c r="A31" s="70">
        <v>0.08</v>
      </c>
      <c r="B31" s="60">
        <v>152280</v>
      </c>
      <c r="C31" s="60">
        <v>164970</v>
      </c>
      <c r="D31" s="60">
        <v>177660</v>
      </c>
      <c r="E31" s="60">
        <v>190350</v>
      </c>
      <c r="F31" s="60">
        <v>203040</v>
      </c>
      <c r="G31" s="60">
        <v>215730</v>
      </c>
      <c r="H31" s="60">
        <v>228420.00000000003</v>
      </c>
    </row>
    <row r="32" spans="1:8" x14ac:dyDescent="0.3">
      <c r="A32" s="70">
        <v>0.09</v>
      </c>
      <c r="B32" s="60">
        <v>153690</v>
      </c>
      <c r="C32" s="60">
        <v>166497.5</v>
      </c>
      <c r="D32" s="60">
        <v>179305</v>
      </c>
      <c r="E32" s="60">
        <v>192112.5</v>
      </c>
      <c r="F32" s="60">
        <v>204920.00000000003</v>
      </c>
      <c r="G32" s="60">
        <v>217727.50000000003</v>
      </c>
      <c r="H32" s="60">
        <v>230535.00000000003</v>
      </c>
    </row>
    <row r="33" spans="1:8" x14ac:dyDescent="0.3">
      <c r="A33" s="70">
        <v>0.1</v>
      </c>
      <c r="B33" s="60">
        <v>155100</v>
      </c>
      <c r="C33" s="60">
        <v>168025</v>
      </c>
      <c r="D33" s="60">
        <v>180950.00000000003</v>
      </c>
      <c r="E33" s="60">
        <v>193875.00000000003</v>
      </c>
      <c r="F33" s="60">
        <v>206800.00000000003</v>
      </c>
      <c r="G33" s="60">
        <v>219725.00000000003</v>
      </c>
      <c r="H33" s="60">
        <v>232650.00000000003</v>
      </c>
    </row>
    <row r="34" spans="1:8" x14ac:dyDescent="0.3">
      <c r="A34" s="70">
        <v>0.11</v>
      </c>
      <c r="B34" s="60">
        <v>156510</v>
      </c>
      <c r="C34" s="60">
        <v>169552.50000000003</v>
      </c>
      <c r="D34" s="60">
        <v>182595.00000000003</v>
      </c>
      <c r="E34" s="60">
        <v>195637.50000000003</v>
      </c>
      <c r="F34" s="60">
        <v>208680.00000000003</v>
      </c>
      <c r="G34" s="60">
        <v>221722.50000000003</v>
      </c>
      <c r="H34" s="60">
        <v>234765.00000000003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275A-604D-4C42-B37B-77868CFFEB69}">
  <dimension ref="A1:F26"/>
  <sheetViews>
    <sheetView workbookViewId="0">
      <selection activeCell="K16" sqref="K16"/>
    </sheetView>
  </sheetViews>
  <sheetFormatPr defaultColWidth="8.88671875" defaultRowHeight="14.4" x14ac:dyDescent="0.3"/>
  <cols>
    <col min="1" max="1" width="40.5546875" style="76" customWidth="1"/>
    <col min="2" max="2" width="12.5546875" style="76" customWidth="1"/>
    <col min="3" max="3" width="7.109375" style="76" customWidth="1"/>
    <col min="4" max="4" width="40.5546875" style="76" customWidth="1"/>
    <col min="5" max="5" width="12.5546875" style="76" customWidth="1"/>
    <col min="6" max="16384" width="8.88671875" style="76"/>
  </cols>
  <sheetData>
    <row r="1" spans="1:6" s="72" customFormat="1" ht="31.2" x14ac:dyDescent="0.3">
      <c r="A1" s="45" t="s">
        <v>166</v>
      </c>
      <c r="B1" s="47"/>
      <c r="C1" s="47"/>
      <c r="D1" s="47"/>
      <c r="E1" s="47"/>
      <c r="F1" s="71"/>
    </row>
    <row r="2" spans="1:6" s="74" customFormat="1" ht="10.199999999999999" x14ac:dyDescent="0.3">
      <c r="A2" s="48"/>
      <c r="B2" s="50"/>
      <c r="C2" s="50"/>
      <c r="D2" s="50"/>
      <c r="E2" s="50"/>
      <c r="F2" s="73"/>
    </row>
    <row r="3" spans="1:6" x14ac:dyDescent="0.3">
      <c r="A3" s="75"/>
      <c r="B3" s="75"/>
      <c r="C3" s="75"/>
      <c r="D3" s="75"/>
      <c r="E3" s="75"/>
      <c r="F3" s="75"/>
    </row>
    <row r="4" spans="1:6" ht="15.6" x14ac:dyDescent="0.3">
      <c r="A4" s="77" t="s">
        <v>167</v>
      </c>
      <c r="B4" s="75"/>
      <c r="C4" s="75"/>
      <c r="D4" s="77" t="s">
        <v>168</v>
      </c>
      <c r="E4" s="75"/>
      <c r="F4" s="75"/>
    </row>
    <row r="5" spans="1:6" x14ac:dyDescent="0.3">
      <c r="A5" s="75" t="s">
        <v>169</v>
      </c>
      <c r="B5" s="78">
        <v>10</v>
      </c>
      <c r="C5" s="75"/>
      <c r="D5" s="75" t="s">
        <v>170</v>
      </c>
      <c r="E5" s="75">
        <f>B5*B6</f>
        <v>10000</v>
      </c>
      <c r="F5" s="75"/>
    </row>
    <row r="6" spans="1:6" x14ac:dyDescent="0.3">
      <c r="A6" s="75" t="s">
        <v>171</v>
      </c>
      <c r="B6" s="78">
        <v>1000</v>
      </c>
      <c r="C6" s="75"/>
      <c r="D6" s="75" t="s">
        <v>172</v>
      </c>
      <c r="E6" s="79">
        <f>B7*B8*B9</f>
        <v>400</v>
      </c>
      <c r="F6" s="75"/>
    </row>
    <row r="7" spans="1:6" x14ac:dyDescent="0.3">
      <c r="A7" s="75" t="s">
        <v>173</v>
      </c>
      <c r="B7" s="80">
        <v>10</v>
      </c>
      <c r="C7" s="75"/>
      <c r="D7" s="75" t="s">
        <v>174</v>
      </c>
      <c r="E7" s="81">
        <f>E5/E6</f>
        <v>25</v>
      </c>
      <c r="F7" s="75"/>
    </row>
    <row r="8" spans="1:6" x14ac:dyDescent="0.3">
      <c r="A8" s="75" t="s">
        <v>175</v>
      </c>
      <c r="B8" s="80">
        <v>8</v>
      </c>
      <c r="C8" s="75"/>
      <c r="D8" s="75"/>
      <c r="E8" s="75"/>
      <c r="F8" s="75"/>
    </row>
    <row r="9" spans="1:6" ht="15.6" x14ac:dyDescent="0.3">
      <c r="A9" s="75" t="s">
        <v>176</v>
      </c>
      <c r="B9" s="80">
        <v>5</v>
      </c>
      <c r="C9" s="75"/>
      <c r="D9" s="77" t="s">
        <v>177</v>
      </c>
      <c r="E9" s="75"/>
      <c r="F9" s="75"/>
    </row>
    <row r="10" spans="1:6" x14ac:dyDescent="0.3">
      <c r="A10" s="75" t="s">
        <v>178</v>
      </c>
      <c r="B10" s="78">
        <v>35</v>
      </c>
      <c r="C10" s="75"/>
      <c r="D10" s="75" t="s">
        <v>179</v>
      </c>
      <c r="E10" s="75">
        <f>B8*B9</f>
        <v>40</v>
      </c>
      <c r="F10" s="75"/>
    </row>
    <row r="11" spans="1:6" x14ac:dyDescent="0.3">
      <c r="A11" s="75" t="s">
        <v>180</v>
      </c>
      <c r="B11" s="78">
        <v>50</v>
      </c>
      <c r="C11" s="75"/>
      <c r="D11" s="75" t="s">
        <v>181</v>
      </c>
      <c r="E11" s="82">
        <f>E10*B11</f>
        <v>2000</v>
      </c>
      <c r="F11" s="75"/>
    </row>
    <row r="12" spans="1:6" x14ac:dyDescent="0.3">
      <c r="A12" s="75" t="s">
        <v>182</v>
      </c>
      <c r="B12" s="78">
        <v>75</v>
      </c>
      <c r="C12" s="75"/>
      <c r="D12" s="75" t="s">
        <v>183</v>
      </c>
      <c r="E12" s="82">
        <f>IF(E10&gt;B10,(E10-B10)*B12,0)</f>
        <v>375</v>
      </c>
      <c r="F12" s="75"/>
    </row>
    <row r="13" spans="1:6" x14ac:dyDescent="0.3">
      <c r="C13" s="75"/>
      <c r="D13" s="75"/>
      <c r="E13" s="75"/>
      <c r="F13" s="75"/>
    </row>
    <row r="14" spans="1:6" ht="15.6" x14ac:dyDescent="0.3">
      <c r="A14" s="77" t="s">
        <v>184</v>
      </c>
      <c r="C14" s="75"/>
      <c r="D14" s="77" t="s">
        <v>185</v>
      </c>
      <c r="F14" s="75"/>
    </row>
    <row r="15" spans="1:6" x14ac:dyDescent="0.3">
      <c r="A15" s="75" t="s">
        <v>186</v>
      </c>
      <c r="B15" s="82">
        <f>E11+E12</f>
        <v>2375</v>
      </c>
      <c r="C15" s="75"/>
      <c r="D15" s="75" t="s">
        <v>162</v>
      </c>
      <c r="E15" s="83">
        <v>35</v>
      </c>
      <c r="F15" s="75"/>
    </row>
    <row r="16" spans="1:6" x14ac:dyDescent="0.3">
      <c r="A16" s="75" t="s">
        <v>187</v>
      </c>
      <c r="B16" s="82">
        <f>B15*B7</f>
        <v>23750</v>
      </c>
      <c r="C16" s="75"/>
      <c r="D16" s="75" t="s">
        <v>188</v>
      </c>
      <c r="E16" s="84">
        <v>2140</v>
      </c>
      <c r="F16" s="75"/>
    </row>
    <row r="17" spans="1:6" x14ac:dyDescent="0.3">
      <c r="A17" s="75" t="s">
        <v>189</v>
      </c>
      <c r="B17" s="82">
        <f>B16*E7</f>
        <v>593750</v>
      </c>
      <c r="C17" s="75"/>
      <c r="D17" s="75" t="s">
        <v>190</v>
      </c>
      <c r="E17" s="82">
        <f>E15*E16</f>
        <v>74900</v>
      </c>
      <c r="F17" s="75"/>
    </row>
    <row r="18" spans="1:6" x14ac:dyDescent="0.3">
      <c r="A18" s="75" t="s">
        <v>191</v>
      </c>
      <c r="B18" s="85">
        <v>100000</v>
      </c>
      <c r="C18" s="75"/>
      <c r="D18" s="75" t="s">
        <v>192</v>
      </c>
      <c r="E18" s="82">
        <f>E17*B5</f>
        <v>749000</v>
      </c>
      <c r="F18" s="75"/>
    </row>
    <row r="19" spans="1:6" x14ac:dyDescent="0.3">
      <c r="A19" s="75"/>
      <c r="B19" s="86"/>
      <c r="C19" s="75"/>
      <c r="D19" s="75"/>
      <c r="E19" s="75"/>
      <c r="F19" s="75"/>
    </row>
    <row r="20" spans="1:6" ht="15" thickBot="1" x14ac:dyDescent="0.35">
      <c r="A20" s="87" t="s">
        <v>193</v>
      </c>
      <c r="B20" s="88">
        <f>B17+B18</f>
        <v>693750</v>
      </c>
      <c r="C20" s="75"/>
      <c r="D20" s="87" t="s">
        <v>194</v>
      </c>
      <c r="E20" s="88">
        <f>E18-B20</f>
        <v>55250</v>
      </c>
      <c r="F20" s="75"/>
    </row>
    <row r="21" spans="1:6" ht="15" thickTop="1" x14ac:dyDescent="0.3">
      <c r="C21" s="75"/>
      <c r="D21" s="75"/>
      <c r="E21" s="75"/>
      <c r="F21" s="75"/>
    </row>
    <row r="22" spans="1:6" x14ac:dyDescent="0.3">
      <c r="C22" s="75"/>
      <c r="D22" s="75"/>
      <c r="E22" s="75"/>
      <c r="F22" s="75"/>
    </row>
    <row r="23" spans="1:6" x14ac:dyDescent="0.3">
      <c r="C23" s="75"/>
      <c r="D23" s="75"/>
      <c r="E23" s="75"/>
      <c r="F23" s="75"/>
    </row>
    <row r="24" spans="1:6" x14ac:dyDescent="0.3">
      <c r="C24" s="75"/>
      <c r="D24" s="75"/>
      <c r="E24" s="75"/>
      <c r="F24" s="75"/>
    </row>
    <row r="25" spans="1:6" x14ac:dyDescent="0.3">
      <c r="C25" s="75"/>
      <c r="D25" s="75"/>
      <c r="E25" s="75"/>
      <c r="F25" s="75"/>
    </row>
    <row r="26" spans="1:6" x14ac:dyDescent="0.3">
      <c r="A26" s="75"/>
      <c r="B26" s="75"/>
      <c r="C26" s="75"/>
      <c r="D26" s="75"/>
      <c r="E26" s="75"/>
      <c r="F26" s="7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D798D-6BCB-42F8-8FC8-D9DC2F99FAEF}">
  <dimension ref="A1:N1096"/>
  <sheetViews>
    <sheetView workbookViewId="0">
      <selection activeCell="M7" sqref="M7"/>
    </sheetView>
  </sheetViews>
  <sheetFormatPr defaultRowHeight="14.4" x14ac:dyDescent="0.3"/>
  <cols>
    <col min="1" max="1" width="13" customWidth="1"/>
    <col min="2" max="2" width="29.6640625" customWidth="1"/>
    <col min="3" max="3" width="14.6640625" customWidth="1"/>
    <col min="4" max="4" width="19.33203125" customWidth="1"/>
    <col min="5" max="5" width="20.5546875" customWidth="1"/>
    <col min="6" max="6" width="13" customWidth="1"/>
    <col min="7" max="7" width="10.21875" customWidth="1"/>
    <col min="8" max="8" width="10.77734375" customWidth="1"/>
    <col min="9" max="9" width="14.21875" customWidth="1"/>
    <col min="10" max="10" width="20.109375" customWidth="1"/>
    <col min="13" max="13" width="14.88671875" bestFit="1" customWidth="1"/>
    <col min="14" max="14" width="14.44140625" bestFit="1" customWidth="1"/>
  </cols>
  <sheetData>
    <row r="1" spans="1:14" x14ac:dyDescent="0.3">
      <c r="A1" t="s">
        <v>201</v>
      </c>
      <c r="B1" t="s">
        <v>202</v>
      </c>
      <c r="C1" t="s">
        <v>203</v>
      </c>
      <c r="D1" t="s">
        <v>204</v>
      </c>
      <c r="E1" t="s">
        <v>205</v>
      </c>
      <c r="F1" t="s">
        <v>1</v>
      </c>
      <c r="G1" t="s">
        <v>206</v>
      </c>
      <c r="H1" t="s">
        <v>207</v>
      </c>
      <c r="I1" t="s">
        <v>208</v>
      </c>
      <c r="J1" t="s">
        <v>209</v>
      </c>
    </row>
    <row r="2" spans="1:14" x14ac:dyDescent="0.3">
      <c r="A2" s="89">
        <v>44899</v>
      </c>
      <c r="B2" t="s">
        <v>210</v>
      </c>
      <c r="C2" t="s">
        <v>211</v>
      </c>
      <c r="D2" t="s">
        <v>212</v>
      </c>
      <c r="E2" t="s">
        <v>213</v>
      </c>
      <c r="F2" t="s">
        <v>214</v>
      </c>
      <c r="G2" t="s">
        <v>215</v>
      </c>
      <c r="H2">
        <v>1</v>
      </c>
      <c r="I2">
        <v>859</v>
      </c>
      <c r="J2">
        <v>122003</v>
      </c>
    </row>
    <row r="3" spans="1:14" x14ac:dyDescent="0.3">
      <c r="A3" s="89">
        <v>44899</v>
      </c>
      <c r="B3" t="s">
        <v>210</v>
      </c>
      <c r="C3" t="s">
        <v>216</v>
      </c>
      <c r="D3" t="s">
        <v>217</v>
      </c>
      <c r="E3" t="s">
        <v>218</v>
      </c>
      <c r="F3" t="s">
        <v>214</v>
      </c>
      <c r="G3" t="s">
        <v>219</v>
      </c>
      <c r="H3">
        <v>1</v>
      </c>
      <c r="I3">
        <v>588</v>
      </c>
      <c r="J3">
        <v>400053</v>
      </c>
    </row>
    <row r="4" spans="1:14" x14ac:dyDescent="0.3">
      <c r="A4" s="89">
        <v>44899</v>
      </c>
      <c r="B4" t="s">
        <v>210</v>
      </c>
      <c r="C4" t="s">
        <v>220</v>
      </c>
      <c r="D4" t="s">
        <v>221</v>
      </c>
      <c r="E4" t="s">
        <v>222</v>
      </c>
      <c r="F4" t="s">
        <v>223</v>
      </c>
      <c r="G4" t="s">
        <v>215</v>
      </c>
      <c r="H4">
        <v>1</v>
      </c>
      <c r="I4">
        <v>665</v>
      </c>
      <c r="J4">
        <v>560016</v>
      </c>
    </row>
    <row r="5" spans="1:14" x14ac:dyDescent="0.3">
      <c r="A5" s="89">
        <v>44899</v>
      </c>
      <c r="B5" t="s">
        <v>210</v>
      </c>
      <c r="C5" t="s">
        <v>224</v>
      </c>
      <c r="D5" t="s">
        <v>225</v>
      </c>
      <c r="E5" t="s">
        <v>226</v>
      </c>
      <c r="F5" t="s">
        <v>214</v>
      </c>
      <c r="G5" t="s">
        <v>215</v>
      </c>
      <c r="H5">
        <v>1</v>
      </c>
      <c r="I5">
        <v>885</v>
      </c>
      <c r="J5">
        <v>122001</v>
      </c>
    </row>
    <row r="6" spans="1:14" x14ac:dyDescent="0.3">
      <c r="A6" s="89">
        <v>44899</v>
      </c>
      <c r="B6" t="s">
        <v>210</v>
      </c>
      <c r="C6" t="s">
        <v>224</v>
      </c>
      <c r="D6" t="s">
        <v>227</v>
      </c>
      <c r="E6" t="s">
        <v>228</v>
      </c>
      <c r="F6" t="s">
        <v>214</v>
      </c>
      <c r="G6" t="s">
        <v>229</v>
      </c>
      <c r="H6">
        <v>1</v>
      </c>
      <c r="I6">
        <v>885</v>
      </c>
      <c r="J6">
        <v>400012</v>
      </c>
    </row>
    <row r="7" spans="1:14" x14ac:dyDescent="0.3">
      <c r="A7" s="89">
        <v>44899</v>
      </c>
      <c r="B7" t="s">
        <v>230</v>
      </c>
      <c r="C7" t="s">
        <v>231</v>
      </c>
      <c r="D7" t="s">
        <v>232</v>
      </c>
      <c r="E7" t="s">
        <v>233</v>
      </c>
      <c r="F7" t="s">
        <v>214</v>
      </c>
      <c r="G7" t="s">
        <v>219</v>
      </c>
      <c r="H7">
        <v>1</v>
      </c>
      <c r="I7">
        <v>658</v>
      </c>
      <c r="J7">
        <v>342011</v>
      </c>
    </row>
    <row r="8" spans="1:14" x14ac:dyDescent="0.3">
      <c r="A8" s="89">
        <v>44899</v>
      </c>
      <c r="B8" t="s">
        <v>210</v>
      </c>
      <c r="C8" t="s">
        <v>234</v>
      </c>
      <c r="D8" t="s">
        <v>235</v>
      </c>
      <c r="E8" t="s">
        <v>236</v>
      </c>
      <c r="F8" t="s">
        <v>214</v>
      </c>
      <c r="G8" t="s">
        <v>237</v>
      </c>
      <c r="H8">
        <v>1</v>
      </c>
      <c r="I8">
        <v>744</v>
      </c>
      <c r="J8">
        <v>590006</v>
      </c>
    </row>
    <row r="9" spans="1:14" x14ac:dyDescent="0.3">
      <c r="A9" s="89">
        <v>44899</v>
      </c>
      <c r="B9" t="s">
        <v>210</v>
      </c>
      <c r="C9" t="s">
        <v>238</v>
      </c>
      <c r="D9" t="s">
        <v>239</v>
      </c>
      <c r="E9" t="s">
        <v>240</v>
      </c>
      <c r="F9" t="s">
        <v>214</v>
      </c>
      <c r="G9" t="s">
        <v>241</v>
      </c>
      <c r="H9">
        <v>1</v>
      </c>
      <c r="I9">
        <v>899</v>
      </c>
      <c r="J9">
        <v>410206</v>
      </c>
    </row>
    <row r="10" spans="1:14" x14ac:dyDescent="0.3">
      <c r="A10" s="89">
        <v>44899</v>
      </c>
      <c r="B10" t="s">
        <v>210</v>
      </c>
      <c r="C10" t="s">
        <v>234</v>
      </c>
      <c r="D10" t="s">
        <v>242</v>
      </c>
      <c r="E10" t="s">
        <v>243</v>
      </c>
      <c r="F10" t="s">
        <v>214</v>
      </c>
      <c r="G10" t="s">
        <v>215</v>
      </c>
      <c r="H10">
        <v>1</v>
      </c>
      <c r="I10">
        <v>744</v>
      </c>
      <c r="J10">
        <v>110077</v>
      </c>
    </row>
    <row r="11" spans="1:14" x14ac:dyDescent="0.3">
      <c r="A11" s="89">
        <v>44899</v>
      </c>
      <c r="B11" t="s">
        <v>210</v>
      </c>
      <c r="C11" t="s">
        <v>244</v>
      </c>
      <c r="D11" t="s">
        <v>245</v>
      </c>
      <c r="E11" t="s">
        <v>246</v>
      </c>
      <c r="F11" t="s">
        <v>214</v>
      </c>
      <c r="G11" t="s">
        <v>215</v>
      </c>
      <c r="H11">
        <v>1</v>
      </c>
      <c r="I11">
        <v>744</v>
      </c>
      <c r="J11">
        <v>370001</v>
      </c>
    </row>
    <row r="12" spans="1:14" x14ac:dyDescent="0.3">
      <c r="A12" s="89">
        <v>44899</v>
      </c>
      <c r="B12" t="s">
        <v>210</v>
      </c>
      <c r="C12" t="s">
        <v>234</v>
      </c>
      <c r="D12" t="s">
        <v>247</v>
      </c>
      <c r="E12" t="s">
        <v>248</v>
      </c>
      <c r="F12" t="s">
        <v>214</v>
      </c>
      <c r="G12" t="s">
        <v>241</v>
      </c>
      <c r="H12">
        <v>1</v>
      </c>
      <c r="I12">
        <v>744</v>
      </c>
      <c r="J12">
        <v>411028</v>
      </c>
    </row>
    <row r="13" spans="1:14" x14ac:dyDescent="0.3">
      <c r="A13" s="89">
        <v>44899</v>
      </c>
      <c r="B13" t="s">
        <v>210</v>
      </c>
      <c r="C13" t="s">
        <v>238</v>
      </c>
      <c r="D13" t="s">
        <v>239</v>
      </c>
      <c r="E13" t="s">
        <v>249</v>
      </c>
      <c r="F13" t="s">
        <v>214</v>
      </c>
      <c r="G13" t="s">
        <v>241</v>
      </c>
      <c r="H13">
        <v>1</v>
      </c>
      <c r="I13">
        <v>899</v>
      </c>
      <c r="J13">
        <v>509325</v>
      </c>
    </row>
    <row r="14" spans="1:14" x14ac:dyDescent="0.3">
      <c r="A14" s="89">
        <v>44899</v>
      </c>
      <c r="B14" t="s">
        <v>210</v>
      </c>
      <c r="C14" t="s">
        <v>250</v>
      </c>
      <c r="D14" t="s">
        <v>251</v>
      </c>
      <c r="E14" t="s">
        <v>252</v>
      </c>
      <c r="F14" t="s">
        <v>214</v>
      </c>
      <c r="G14" t="s">
        <v>219</v>
      </c>
      <c r="H14">
        <v>1</v>
      </c>
      <c r="I14">
        <v>825</v>
      </c>
      <c r="J14">
        <v>400708</v>
      </c>
    </row>
    <row r="15" spans="1:14" x14ac:dyDescent="0.3">
      <c r="A15" s="89">
        <v>44899</v>
      </c>
      <c r="B15" t="s">
        <v>210</v>
      </c>
      <c r="C15" t="s">
        <v>253</v>
      </c>
      <c r="D15" t="s">
        <v>254</v>
      </c>
      <c r="E15" t="s">
        <v>255</v>
      </c>
      <c r="F15" t="s">
        <v>214</v>
      </c>
      <c r="G15" t="s">
        <v>215</v>
      </c>
      <c r="H15">
        <v>1</v>
      </c>
      <c r="I15">
        <v>413</v>
      </c>
      <c r="J15">
        <v>411038</v>
      </c>
    </row>
    <row r="16" spans="1:14" x14ac:dyDescent="0.3">
      <c r="A16" s="89">
        <v>44899</v>
      </c>
      <c r="B16" t="s">
        <v>210</v>
      </c>
      <c r="C16" t="s">
        <v>256</v>
      </c>
      <c r="D16" t="s">
        <v>257</v>
      </c>
      <c r="E16" t="s">
        <v>258</v>
      </c>
      <c r="F16" t="s">
        <v>214</v>
      </c>
      <c r="G16" t="s">
        <v>219</v>
      </c>
      <c r="H16">
        <v>1</v>
      </c>
      <c r="I16">
        <v>885</v>
      </c>
      <c r="J16">
        <v>411021</v>
      </c>
      <c r="M16" s="15" t="s">
        <v>35</v>
      </c>
      <c r="N16" t="s">
        <v>259</v>
      </c>
    </row>
    <row r="17" spans="1:14" x14ac:dyDescent="0.3">
      <c r="A17" s="89">
        <v>44899</v>
      </c>
      <c r="B17" t="s">
        <v>230</v>
      </c>
      <c r="C17" t="s">
        <v>234</v>
      </c>
      <c r="D17" t="s">
        <v>235</v>
      </c>
      <c r="E17" t="s">
        <v>260</v>
      </c>
      <c r="F17" t="s">
        <v>214</v>
      </c>
      <c r="G17" t="s">
        <v>237</v>
      </c>
      <c r="H17">
        <v>1</v>
      </c>
      <c r="I17">
        <v>744</v>
      </c>
      <c r="J17">
        <v>142043</v>
      </c>
      <c r="M17" s="16" t="s">
        <v>223</v>
      </c>
      <c r="N17">
        <v>6092</v>
      </c>
    </row>
    <row r="18" spans="1:14" x14ac:dyDescent="0.3">
      <c r="A18" s="89">
        <v>44899</v>
      </c>
      <c r="B18" t="s">
        <v>210</v>
      </c>
      <c r="C18" t="s">
        <v>234</v>
      </c>
      <c r="D18" t="s">
        <v>235</v>
      </c>
      <c r="E18" t="s">
        <v>261</v>
      </c>
      <c r="F18" t="s">
        <v>214</v>
      </c>
      <c r="G18" t="s">
        <v>237</v>
      </c>
      <c r="H18">
        <v>1</v>
      </c>
      <c r="I18">
        <v>744</v>
      </c>
      <c r="J18">
        <v>400074</v>
      </c>
      <c r="M18" s="17" t="s">
        <v>237</v>
      </c>
      <c r="N18">
        <v>6092</v>
      </c>
    </row>
    <row r="19" spans="1:14" x14ac:dyDescent="0.3">
      <c r="A19" s="89">
        <v>44901</v>
      </c>
      <c r="B19" t="s">
        <v>210</v>
      </c>
      <c r="C19" t="s">
        <v>224</v>
      </c>
      <c r="D19" t="s">
        <v>262</v>
      </c>
      <c r="E19" t="s">
        <v>263</v>
      </c>
      <c r="F19" t="s">
        <v>214</v>
      </c>
      <c r="G19" t="s">
        <v>264</v>
      </c>
      <c r="H19">
        <v>1</v>
      </c>
      <c r="I19">
        <v>1168</v>
      </c>
      <c r="J19">
        <v>390022</v>
      </c>
      <c r="M19" s="16" t="s">
        <v>265</v>
      </c>
      <c r="N19">
        <v>3944</v>
      </c>
    </row>
    <row r="20" spans="1:14" x14ac:dyDescent="0.3">
      <c r="A20" s="89">
        <v>44899</v>
      </c>
      <c r="B20" t="s">
        <v>210</v>
      </c>
      <c r="C20" t="s">
        <v>266</v>
      </c>
      <c r="D20" t="s">
        <v>267</v>
      </c>
      <c r="E20" t="s">
        <v>268</v>
      </c>
      <c r="F20" t="s">
        <v>214</v>
      </c>
      <c r="G20" t="s">
        <v>215</v>
      </c>
      <c r="H20">
        <v>1</v>
      </c>
      <c r="I20">
        <v>807</v>
      </c>
      <c r="J20">
        <v>560003</v>
      </c>
      <c r="M20" s="17" t="s">
        <v>237</v>
      </c>
      <c r="N20">
        <v>3944</v>
      </c>
    </row>
    <row r="21" spans="1:14" x14ac:dyDescent="0.3">
      <c r="A21" s="89">
        <v>44899</v>
      </c>
      <c r="B21" t="s">
        <v>210</v>
      </c>
      <c r="C21" t="s">
        <v>250</v>
      </c>
      <c r="D21" t="s">
        <v>251</v>
      </c>
      <c r="E21" t="s">
        <v>269</v>
      </c>
      <c r="F21" t="s">
        <v>214</v>
      </c>
      <c r="G21" t="s">
        <v>219</v>
      </c>
      <c r="H21">
        <v>1</v>
      </c>
      <c r="I21">
        <v>825</v>
      </c>
      <c r="J21">
        <v>421501</v>
      </c>
      <c r="M21" s="16" t="s">
        <v>214</v>
      </c>
      <c r="N21">
        <v>89857</v>
      </c>
    </row>
    <row r="22" spans="1:14" x14ac:dyDescent="0.3">
      <c r="A22" s="89">
        <v>44899</v>
      </c>
      <c r="B22" t="s">
        <v>210</v>
      </c>
      <c r="C22" t="s">
        <v>234</v>
      </c>
      <c r="D22" t="s">
        <v>247</v>
      </c>
      <c r="E22" t="s">
        <v>270</v>
      </c>
      <c r="F22" t="s">
        <v>214</v>
      </c>
      <c r="G22" t="s">
        <v>241</v>
      </c>
      <c r="H22">
        <v>1</v>
      </c>
      <c r="I22">
        <v>744</v>
      </c>
      <c r="J22">
        <v>515004</v>
      </c>
      <c r="M22" s="17" t="s">
        <v>237</v>
      </c>
      <c r="N22">
        <v>89857</v>
      </c>
    </row>
    <row r="23" spans="1:14" x14ac:dyDescent="0.3">
      <c r="A23" s="89">
        <v>44899</v>
      </c>
      <c r="B23" t="s">
        <v>210</v>
      </c>
      <c r="C23" t="s">
        <v>271</v>
      </c>
      <c r="D23" t="s">
        <v>272</v>
      </c>
      <c r="E23" t="s">
        <v>273</v>
      </c>
      <c r="F23" t="s">
        <v>214</v>
      </c>
      <c r="G23" t="s">
        <v>237</v>
      </c>
      <c r="H23">
        <v>1</v>
      </c>
      <c r="I23">
        <v>443</v>
      </c>
      <c r="J23">
        <v>110009</v>
      </c>
      <c r="M23" s="16" t="s">
        <v>36</v>
      </c>
      <c r="N23">
        <v>99893</v>
      </c>
    </row>
    <row r="24" spans="1:14" x14ac:dyDescent="0.3">
      <c r="A24" s="89">
        <v>44810</v>
      </c>
      <c r="B24" t="s">
        <v>230</v>
      </c>
      <c r="C24" t="s">
        <v>234</v>
      </c>
      <c r="D24" t="s">
        <v>274</v>
      </c>
      <c r="E24" t="s">
        <v>275</v>
      </c>
      <c r="F24" t="s">
        <v>214</v>
      </c>
      <c r="G24" t="s">
        <v>264</v>
      </c>
      <c r="H24">
        <v>1</v>
      </c>
      <c r="I24">
        <v>1168</v>
      </c>
      <c r="J24">
        <v>190001</v>
      </c>
    </row>
    <row r="25" spans="1:14" x14ac:dyDescent="0.3">
      <c r="A25" s="89">
        <v>44899</v>
      </c>
      <c r="B25" t="s">
        <v>210</v>
      </c>
      <c r="C25" t="s">
        <v>216</v>
      </c>
      <c r="D25" t="s">
        <v>217</v>
      </c>
      <c r="E25" t="s">
        <v>276</v>
      </c>
      <c r="F25" t="s">
        <v>214</v>
      </c>
      <c r="G25" t="s">
        <v>219</v>
      </c>
      <c r="H25">
        <v>1</v>
      </c>
      <c r="I25">
        <v>588</v>
      </c>
      <c r="J25">
        <v>600095</v>
      </c>
    </row>
    <row r="26" spans="1:14" x14ac:dyDescent="0.3">
      <c r="A26" s="89">
        <v>44899</v>
      </c>
      <c r="B26" t="s">
        <v>210</v>
      </c>
      <c r="C26" t="s">
        <v>277</v>
      </c>
      <c r="D26" t="s">
        <v>278</v>
      </c>
      <c r="E26" t="s">
        <v>279</v>
      </c>
      <c r="F26" t="s">
        <v>265</v>
      </c>
      <c r="G26" t="s">
        <v>219</v>
      </c>
      <c r="H26">
        <v>1</v>
      </c>
      <c r="I26">
        <v>999</v>
      </c>
      <c r="J26">
        <v>632317</v>
      </c>
    </row>
    <row r="27" spans="1:14" x14ac:dyDescent="0.3">
      <c r="A27" s="89">
        <v>44899</v>
      </c>
      <c r="B27" t="s">
        <v>210</v>
      </c>
      <c r="C27" t="s">
        <v>280</v>
      </c>
      <c r="D27" t="s">
        <v>281</v>
      </c>
      <c r="E27" t="s">
        <v>282</v>
      </c>
      <c r="F27" t="s">
        <v>214</v>
      </c>
      <c r="G27" t="s">
        <v>241</v>
      </c>
      <c r="H27">
        <v>1</v>
      </c>
      <c r="I27">
        <v>690</v>
      </c>
      <c r="J27">
        <v>585401</v>
      </c>
    </row>
    <row r="28" spans="1:14" x14ac:dyDescent="0.3">
      <c r="A28" s="89">
        <v>44779</v>
      </c>
      <c r="B28" t="s">
        <v>210</v>
      </c>
      <c r="C28" t="s">
        <v>234</v>
      </c>
      <c r="D28" t="s">
        <v>274</v>
      </c>
      <c r="E28" t="s">
        <v>283</v>
      </c>
      <c r="F28" t="s">
        <v>214</v>
      </c>
      <c r="G28" t="s">
        <v>264</v>
      </c>
      <c r="H28">
        <v>1</v>
      </c>
      <c r="I28">
        <v>1168</v>
      </c>
      <c r="J28">
        <v>201306</v>
      </c>
    </row>
    <row r="29" spans="1:14" x14ac:dyDescent="0.3">
      <c r="A29" s="89">
        <v>44779</v>
      </c>
      <c r="B29" t="s">
        <v>210</v>
      </c>
      <c r="C29" t="s">
        <v>234</v>
      </c>
      <c r="D29" t="s">
        <v>274</v>
      </c>
      <c r="E29" t="s">
        <v>284</v>
      </c>
      <c r="F29" t="s">
        <v>214</v>
      </c>
      <c r="G29" t="s">
        <v>264</v>
      </c>
      <c r="H29">
        <v>1</v>
      </c>
      <c r="I29">
        <v>1168</v>
      </c>
      <c r="J29">
        <v>500044</v>
      </c>
    </row>
    <row r="30" spans="1:14" x14ac:dyDescent="0.3">
      <c r="A30" s="89">
        <v>44899</v>
      </c>
      <c r="B30" t="s">
        <v>210</v>
      </c>
      <c r="C30" t="s">
        <v>285</v>
      </c>
      <c r="D30" t="s">
        <v>286</v>
      </c>
      <c r="E30" t="s">
        <v>287</v>
      </c>
      <c r="F30" t="s">
        <v>214</v>
      </c>
      <c r="G30" t="s">
        <v>237</v>
      </c>
      <c r="H30">
        <v>1</v>
      </c>
      <c r="I30">
        <v>859</v>
      </c>
      <c r="J30">
        <v>522001</v>
      </c>
    </row>
    <row r="31" spans="1:14" x14ac:dyDescent="0.3">
      <c r="A31" s="89">
        <v>44899</v>
      </c>
      <c r="B31" t="s">
        <v>210</v>
      </c>
      <c r="C31" t="s">
        <v>244</v>
      </c>
      <c r="D31" t="s">
        <v>288</v>
      </c>
      <c r="E31" t="s">
        <v>287</v>
      </c>
      <c r="F31" t="s">
        <v>214</v>
      </c>
      <c r="G31" t="s">
        <v>237</v>
      </c>
      <c r="H31">
        <v>1</v>
      </c>
      <c r="I31">
        <v>744</v>
      </c>
      <c r="J31">
        <v>522001</v>
      </c>
    </row>
    <row r="32" spans="1:14" x14ac:dyDescent="0.3">
      <c r="A32" s="89">
        <v>44899</v>
      </c>
      <c r="B32" t="s">
        <v>210</v>
      </c>
      <c r="C32" t="s">
        <v>238</v>
      </c>
      <c r="D32" t="s">
        <v>239</v>
      </c>
      <c r="E32" t="s">
        <v>289</v>
      </c>
      <c r="F32" t="s">
        <v>214</v>
      </c>
      <c r="G32" t="s">
        <v>241</v>
      </c>
      <c r="H32">
        <v>1</v>
      </c>
      <c r="I32">
        <v>899</v>
      </c>
      <c r="J32">
        <v>380015</v>
      </c>
    </row>
    <row r="33" spans="1:10" x14ac:dyDescent="0.3">
      <c r="A33" s="89">
        <v>44779</v>
      </c>
      <c r="B33" t="s">
        <v>210</v>
      </c>
      <c r="C33" t="s">
        <v>234</v>
      </c>
      <c r="D33" t="s">
        <v>274</v>
      </c>
      <c r="E33" t="s">
        <v>290</v>
      </c>
      <c r="F33" t="s">
        <v>214</v>
      </c>
      <c r="G33" t="s">
        <v>264</v>
      </c>
      <c r="H33">
        <v>1</v>
      </c>
      <c r="I33">
        <v>1168</v>
      </c>
      <c r="J33">
        <v>533101</v>
      </c>
    </row>
    <row r="34" spans="1:10" x14ac:dyDescent="0.3">
      <c r="A34" s="89">
        <v>44899</v>
      </c>
      <c r="B34" t="s">
        <v>210</v>
      </c>
      <c r="C34" t="s">
        <v>291</v>
      </c>
      <c r="D34" t="s">
        <v>292</v>
      </c>
      <c r="E34" t="s">
        <v>293</v>
      </c>
      <c r="F34" t="s">
        <v>214</v>
      </c>
      <c r="G34" t="s">
        <v>219</v>
      </c>
      <c r="H34">
        <v>1</v>
      </c>
      <c r="I34">
        <v>690</v>
      </c>
      <c r="J34">
        <v>395001</v>
      </c>
    </row>
    <row r="35" spans="1:10" x14ac:dyDescent="0.3">
      <c r="A35" s="89">
        <v>44899</v>
      </c>
      <c r="B35" t="s">
        <v>210</v>
      </c>
      <c r="C35" t="s">
        <v>244</v>
      </c>
      <c r="D35" t="s">
        <v>294</v>
      </c>
      <c r="E35" t="s">
        <v>293</v>
      </c>
      <c r="F35" t="s">
        <v>214</v>
      </c>
      <c r="G35" t="s">
        <v>229</v>
      </c>
      <c r="H35">
        <v>1</v>
      </c>
      <c r="I35">
        <v>791</v>
      </c>
      <c r="J35">
        <v>395001</v>
      </c>
    </row>
    <row r="36" spans="1:10" x14ac:dyDescent="0.3">
      <c r="A36" s="89">
        <v>44899</v>
      </c>
      <c r="B36" t="s">
        <v>210</v>
      </c>
      <c r="C36" t="s">
        <v>244</v>
      </c>
      <c r="D36" t="s">
        <v>294</v>
      </c>
      <c r="E36" t="s">
        <v>295</v>
      </c>
      <c r="F36" t="s">
        <v>214</v>
      </c>
      <c r="G36" t="s">
        <v>229</v>
      </c>
      <c r="H36">
        <v>1</v>
      </c>
      <c r="I36">
        <v>791</v>
      </c>
      <c r="J36">
        <v>251001</v>
      </c>
    </row>
    <row r="37" spans="1:10" x14ac:dyDescent="0.3">
      <c r="A37" s="89">
        <v>44779</v>
      </c>
      <c r="B37" t="s">
        <v>210</v>
      </c>
      <c r="C37" t="s">
        <v>296</v>
      </c>
      <c r="D37" t="s">
        <v>297</v>
      </c>
      <c r="E37" t="s">
        <v>298</v>
      </c>
      <c r="F37" t="s">
        <v>214</v>
      </c>
      <c r="G37" t="s">
        <v>264</v>
      </c>
      <c r="H37">
        <v>1</v>
      </c>
      <c r="I37">
        <v>1168</v>
      </c>
      <c r="J37">
        <v>122011</v>
      </c>
    </row>
    <row r="38" spans="1:10" x14ac:dyDescent="0.3">
      <c r="A38" s="89">
        <v>44899</v>
      </c>
      <c r="B38" t="s">
        <v>210</v>
      </c>
      <c r="C38" t="s">
        <v>234</v>
      </c>
      <c r="D38" t="s">
        <v>235</v>
      </c>
      <c r="E38" t="s">
        <v>299</v>
      </c>
      <c r="F38" t="s">
        <v>214</v>
      </c>
      <c r="G38" t="s">
        <v>237</v>
      </c>
      <c r="H38">
        <v>1</v>
      </c>
      <c r="I38">
        <v>744</v>
      </c>
      <c r="J38">
        <v>673016</v>
      </c>
    </row>
    <row r="39" spans="1:10" x14ac:dyDescent="0.3">
      <c r="A39" s="89">
        <v>44899</v>
      </c>
      <c r="B39" t="s">
        <v>210</v>
      </c>
      <c r="C39" t="s">
        <v>216</v>
      </c>
      <c r="D39" t="s">
        <v>217</v>
      </c>
      <c r="E39" t="s">
        <v>300</v>
      </c>
      <c r="F39" t="s">
        <v>214</v>
      </c>
      <c r="G39" t="s">
        <v>219</v>
      </c>
      <c r="H39">
        <v>1</v>
      </c>
      <c r="I39">
        <v>588</v>
      </c>
      <c r="J39">
        <v>401107</v>
      </c>
    </row>
    <row r="40" spans="1:10" x14ac:dyDescent="0.3">
      <c r="A40" s="89">
        <v>44748</v>
      </c>
      <c r="B40" t="s">
        <v>210</v>
      </c>
      <c r="C40" t="s">
        <v>224</v>
      </c>
      <c r="D40" t="s">
        <v>262</v>
      </c>
      <c r="E40" t="s">
        <v>301</v>
      </c>
      <c r="F40" t="s">
        <v>214</v>
      </c>
      <c r="G40" t="s">
        <v>264</v>
      </c>
      <c r="H40">
        <v>1</v>
      </c>
      <c r="I40">
        <v>1168</v>
      </c>
      <c r="J40">
        <v>458441</v>
      </c>
    </row>
    <row r="41" spans="1:10" x14ac:dyDescent="0.3">
      <c r="A41" s="89">
        <v>44869</v>
      </c>
      <c r="B41" t="s">
        <v>210</v>
      </c>
      <c r="C41" t="s">
        <v>250</v>
      </c>
      <c r="D41" t="s">
        <v>251</v>
      </c>
      <c r="E41" t="s">
        <v>302</v>
      </c>
      <c r="F41" t="s">
        <v>214</v>
      </c>
      <c r="G41" t="s">
        <v>219</v>
      </c>
      <c r="H41">
        <v>1</v>
      </c>
      <c r="I41">
        <v>825</v>
      </c>
      <c r="J41">
        <v>110070</v>
      </c>
    </row>
    <row r="42" spans="1:10" x14ac:dyDescent="0.3">
      <c r="A42" s="89">
        <v>44869</v>
      </c>
      <c r="B42" t="s">
        <v>210</v>
      </c>
      <c r="C42" t="s">
        <v>234</v>
      </c>
      <c r="D42" t="s">
        <v>235</v>
      </c>
      <c r="E42" t="s">
        <v>303</v>
      </c>
      <c r="F42" t="s">
        <v>214</v>
      </c>
      <c r="G42" t="s">
        <v>237</v>
      </c>
      <c r="H42">
        <v>1</v>
      </c>
      <c r="I42">
        <v>744</v>
      </c>
      <c r="J42">
        <v>500084</v>
      </c>
    </row>
    <row r="43" spans="1:10" x14ac:dyDescent="0.3">
      <c r="A43" s="89">
        <v>44869</v>
      </c>
      <c r="B43" t="s">
        <v>210</v>
      </c>
      <c r="C43" t="s">
        <v>253</v>
      </c>
      <c r="D43" t="s">
        <v>304</v>
      </c>
      <c r="E43" t="s">
        <v>305</v>
      </c>
      <c r="F43" t="s">
        <v>214</v>
      </c>
      <c r="G43" t="s">
        <v>241</v>
      </c>
      <c r="H43">
        <v>1</v>
      </c>
      <c r="I43">
        <v>413</v>
      </c>
      <c r="J43">
        <v>678006</v>
      </c>
    </row>
    <row r="44" spans="1:10" x14ac:dyDescent="0.3">
      <c r="A44" s="89">
        <v>44869</v>
      </c>
      <c r="B44" t="s">
        <v>210</v>
      </c>
      <c r="C44" t="s">
        <v>216</v>
      </c>
      <c r="D44" t="s">
        <v>217</v>
      </c>
      <c r="E44" t="s">
        <v>306</v>
      </c>
      <c r="F44" t="s">
        <v>214</v>
      </c>
      <c r="G44" t="s">
        <v>219</v>
      </c>
      <c r="H44">
        <v>1</v>
      </c>
      <c r="I44">
        <v>588</v>
      </c>
      <c r="J44">
        <v>400050</v>
      </c>
    </row>
    <row r="45" spans="1:10" x14ac:dyDescent="0.3">
      <c r="A45" s="89">
        <v>44596</v>
      </c>
      <c r="B45" t="s">
        <v>230</v>
      </c>
      <c r="C45" t="s">
        <v>244</v>
      </c>
      <c r="D45" t="s">
        <v>307</v>
      </c>
      <c r="E45" t="s">
        <v>308</v>
      </c>
      <c r="F45" t="s">
        <v>214</v>
      </c>
      <c r="G45" t="s">
        <v>264</v>
      </c>
      <c r="H45">
        <v>1</v>
      </c>
      <c r="I45">
        <v>1033</v>
      </c>
      <c r="J45">
        <v>411028</v>
      </c>
    </row>
    <row r="46" spans="1:10" x14ac:dyDescent="0.3">
      <c r="A46" s="89">
        <v>44869</v>
      </c>
      <c r="B46" t="s">
        <v>210</v>
      </c>
      <c r="C46" t="s">
        <v>250</v>
      </c>
      <c r="D46" t="s">
        <v>309</v>
      </c>
      <c r="E46" t="s">
        <v>310</v>
      </c>
      <c r="F46" t="s">
        <v>214</v>
      </c>
      <c r="G46" t="s">
        <v>215</v>
      </c>
      <c r="H46">
        <v>1</v>
      </c>
      <c r="I46">
        <v>825</v>
      </c>
      <c r="J46">
        <v>683542</v>
      </c>
    </row>
    <row r="47" spans="1:10" x14ac:dyDescent="0.3">
      <c r="A47" s="89">
        <v>44869</v>
      </c>
      <c r="B47" t="s">
        <v>210</v>
      </c>
      <c r="C47" t="s">
        <v>253</v>
      </c>
      <c r="D47" t="s">
        <v>254</v>
      </c>
      <c r="E47" t="s">
        <v>311</v>
      </c>
      <c r="F47" t="s">
        <v>214</v>
      </c>
      <c r="G47" t="s">
        <v>215</v>
      </c>
      <c r="H47">
        <v>1</v>
      </c>
      <c r="I47">
        <v>413</v>
      </c>
      <c r="J47">
        <v>400053</v>
      </c>
    </row>
    <row r="48" spans="1:10" x14ac:dyDescent="0.3">
      <c r="A48" s="89">
        <v>44596</v>
      </c>
      <c r="B48" t="s">
        <v>210</v>
      </c>
      <c r="C48" t="s">
        <v>244</v>
      </c>
      <c r="D48" t="s">
        <v>307</v>
      </c>
      <c r="E48" t="s">
        <v>312</v>
      </c>
      <c r="F48" t="s">
        <v>214</v>
      </c>
      <c r="G48" t="s">
        <v>264</v>
      </c>
      <c r="H48">
        <v>1</v>
      </c>
      <c r="I48">
        <v>1033</v>
      </c>
      <c r="J48">
        <v>562125</v>
      </c>
    </row>
    <row r="49" spans="1:10" x14ac:dyDescent="0.3">
      <c r="A49" s="89">
        <v>44869</v>
      </c>
      <c r="B49" t="s">
        <v>210</v>
      </c>
      <c r="C49" t="s">
        <v>224</v>
      </c>
      <c r="D49" t="s">
        <v>225</v>
      </c>
      <c r="E49" t="s">
        <v>313</v>
      </c>
      <c r="F49" t="s">
        <v>214</v>
      </c>
      <c r="G49" t="s">
        <v>215</v>
      </c>
      <c r="H49">
        <v>1</v>
      </c>
      <c r="I49">
        <v>885</v>
      </c>
      <c r="J49">
        <v>110009</v>
      </c>
    </row>
    <row r="50" spans="1:10" x14ac:dyDescent="0.3">
      <c r="A50" s="89">
        <v>44869</v>
      </c>
      <c r="B50" t="s">
        <v>210</v>
      </c>
      <c r="C50" t="s">
        <v>314</v>
      </c>
      <c r="D50" t="s">
        <v>315</v>
      </c>
      <c r="E50" t="s">
        <v>316</v>
      </c>
      <c r="F50" t="s">
        <v>214</v>
      </c>
      <c r="G50" t="s">
        <v>219</v>
      </c>
      <c r="H50">
        <v>1</v>
      </c>
      <c r="I50">
        <v>721</v>
      </c>
      <c r="J50">
        <v>413002</v>
      </c>
    </row>
    <row r="51" spans="1:10" x14ac:dyDescent="0.3">
      <c r="A51" s="89">
        <v>44869</v>
      </c>
      <c r="B51" t="s">
        <v>210</v>
      </c>
      <c r="C51" t="s">
        <v>234</v>
      </c>
      <c r="D51" t="s">
        <v>247</v>
      </c>
      <c r="E51" t="s">
        <v>317</v>
      </c>
      <c r="F51" t="s">
        <v>214</v>
      </c>
      <c r="G51" t="s">
        <v>241</v>
      </c>
      <c r="H51">
        <v>1</v>
      </c>
      <c r="I51">
        <v>744</v>
      </c>
      <c r="J51">
        <v>560062</v>
      </c>
    </row>
    <row r="52" spans="1:10" x14ac:dyDescent="0.3">
      <c r="A52" s="89">
        <v>44869</v>
      </c>
      <c r="B52" t="s">
        <v>230</v>
      </c>
      <c r="C52" t="s">
        <v>271</v>
      </c>
      <c r="D52" t="s">
        <v>272</v>
      </c>
      <c r="E52" t="s">
        <v>318</v>
      </c>
      <c r="F52" t="s">
        <v>214</v>
      </c>
      <c r="G52" t="s">
        <v>237</v>
      </c>
      <c r="H52">
        <v>1</v>
      </c>
      <c r="I52">
        <v>443</v>
      </c>
      <c r="J52">
        <v>201013</v>
      </c>
    </row>
    <row r="53" spans="1:10" x14ac:dyDescent="0.3">
      <c r="A53" s="89">
        <v>44870</v>
      </c>
      <c r="B53" t="s">
        <v>210</v>
      </c>
      <c r="C53" t="s">
        <v>277</v>
      </c>
      <c r="D53" t="s">
        <v>319</v>
      </c>
      <c r="E53" t="s">
        <v>320</v>
      </c>
      <c r="F53" t="s">
        <v>265</v>
      </c>
      <c r="G53" t="s">
        <v>264</v>
      </c>
      <c r="H53">
        <v>1</v>
      </c>
      <c r="I53">
        <v>999</v>
      </c>
      <c r="J53">
        <v>751030</v>
      </c>
    </row>
    <row r="54" spans="1:10" x14ac:dyDescent="0.3">
      <c r="A54" s="89">
        <v>44869</v>
      </c>
      <c r="B54" t="s">
        <v>210</v>
      </c>
      <c r="C54" t="s">
        <v>291</v>
      </c>
      <c r="D54" t="s">
        <v>321</v>
      </c>
      <c r="E54" t="s">
        <v>322</v>
      </c>
      <c r="F54" t="s">
        <v>214</v>
      </c>
      <c r="G54" t="s">
        <v>237</v>
      </c>
      <c r="H54">
        <v>1</v>
      </c>
      <c r="I54">
        <v>690</v>
      </c>
      <c r="J54">
        <v>733143</v>
      </c>
    </row>
    <row r="55" spans="1:10" x14ac:dyDescent="0.3">
      <c r="A55" s="89">
        <v>44869</v>
      </c>
      <c r="B55" t="s">
        <v>210</v>
      </c>
      <c r="C55" t="s">
        <v>220</v>
      </c>
      <c r="D55" t="s">
        <v>323</v>
      </c>
      <c r="E55" t="s">
        <v>324</v>
      </c>
      <c r="F55" t="s">
        <v>223</v>
      </c>
      <c r="G55" t="s">
        <v>241</v>
      </c>
      <c r="H55">
        <v>1</v>
      </c>
      <c r="I55">
        <v>665</v>
      </c>
      <c r="J55">
        <v>600122</v>
      </c>
    </row>
    <row r="56" spans="1:10" x14ac:dyDescent="0.3">
      <c r="A56" s="89">
        <v>44869</v>
      </c>
      <c r="B56" t="s">
        <v>210</v>
      </c>
      <c r="C56" t="s">
        <v>234</v>
      </c>
      <c r="D56" t="s">
        <v>235</v>
      </c>
      <c r="E56" t="s">
        <v>325</v>
      </c>
      <c r="F56" t="s">
        <v>214</v>
      </c>
      <c r="G56" t="s">
        <v>237</v>
      </c>
      <c r="H56">
        <v>1</v>
      </c>
      <c r="I56">
        <v>744</v>
      </c>
      <c r="J56">
        <v>635112</v>
      </c>
    </row>
    <row r="57" spans="1:10" x14ac:dyDescent="0.3">
      <c r="A57" s="89">
        <v>44870</v>
      </c>
      <c r="B57" t="s">
        <v>210</v>
      </c>
      <c r="C57" t="s">
        <v>277</v>
      </c>
      <c r="D57" t="s">
        <v>319</v>
      </c>
      <c r="E57" t="s">
        <v>326</v>
      </c>
      <c r="F57" t="s">
        <v>265</v>
      </c>
      <c r="G57" t="s">
        <v>264</v>
      </c>
      <c r="H57">
        <v>1</v>
      </c>
      <c r="I57">
        <v>999</v>
      </c>
      <c r="J57">
        <v>122001</v>
      </c>
    </row>
    <row r="58" spans="1:10" x14ac:dyDescent="0.3">
      <c r="A58" s="89">
        <v>44869</v>
      </c>
      <c r="B58" t="s">
        <v>210</v>
      </c>
      <c r="C58" t="s">
        <v>327</v>
      </c>
      <c r="D58" t="s">
        <v>328</v>
      </c>
      <c r="E58" t="s">
        <v>329</v>
      </c>
      <c r="F58" t="s">
        <v>214</v>
      </c>
      <c r="G58" t="s">
        <v>219</v>
      </c>
      <c r="H58">
        <v>1</v>
      </c>
      <c r="I58">
        <v>725</v>
      </c>
      <c r="J58">
        <v>421503</v>
      </c>
    </row>
    <row r="59" spans="1:10" x14ac:dyDescent="0.3">
      <c r="A59" s="89">
        <v>44686</v>
      </c>
      <c r="B59" t="s">
        <v>210</v>
      </c>
      <c r="C59" t="s">
        <v>277</v>
      </c>
      <c r="D59" t="s">
        <v>319</v>
      </c>
      <c r="E59" t="s">
        <v>330</v>
      </c>
      <c r="F59" t="s">
        <v>265</v>
      </c>
      <c r="G59" t="s">
        <v>264</v>
      </c>
      <c r="H59">
        <v>1</v>
      </c>
      <c r="I59">
        <v>999</v>
      </c>
      <c r="J59">
        <v>201011</v>
      </c>
    </row>
    <row r="60" spans="1:10" x14ac:dyDescent="0.3">
      <c r="A60" s="89">
        <v>44869</v>
      </c>
      <c r="B60" t="s">
        <v>210</v>
      </c>
      <c r="C60" t="s">
        <v>271</v>
      </c>
      <c r="D60" t="s">
        <v>331</v>
      </c>
      <c r="E60" t="s">
        <v>332</v>
      </c>
      <c r="F60" t="s">
        <v>214</v>
      </c>
      <c r="G60" t="s">
        <v>229</v>
      </c>
      <c r="H60">
        <v>1</v>
      </c>
      <c r="I60">
        <v>443</v>
      </c>
      <c r="J60">
        <v>201301</v>
      </c>
    </row>
    <row r="61" spans="1:10" x14ac:dyDescent="0.3">
      <c r="A61" s="89">
        <v>44869</v>
      </c>
      <c r="B61" t="s">
        <v>210</v>
      </c>
      <c r="C61" t="s">
        <v>314</v>
      </c>
      <c r="D61" t="s">
        <v>333</v>
      </c>
      <c r="E61" t="s">
        <v>334</v>
      </c>
      <c r="F61" t="s">
        <v>214</v>
      </c>
      <c r="G61" t="s">
        <v>237</v>
      </c>
      <c r="H61">
        <v>1</v>
      </c>
      <c r="I61">
        <v>721</v>
      </c>
      <c r="J61">
        <v>388315</v>
      </c>
    </row>
    <row r="62" spans="1:10" x14ac:dyDescent="0.3">
      <c r="A62" s="89">
        <v>44869</v>
      </c>
      <c r="B62" t="s">
        <v>210</v>
      </c>
      <c r="C62" t="s">
        <v>335</v>
      </c>
      <c r="D62" t="s">
        <v>336</v>
      </c>
      <c r="E62" t="s">
        <v>337</v>
      </c>
      <c r="F62" t="s">
        <v>265</v>
      </c>
      <c r="G62" t="s">
        <v>219</v>
      </c>
      <c r="H62">
        <v>1</v>
      </c>
      <c r="I62">
        <v>791</v>
      </c>
      <c r="J62">
        <v>600053</v>
      </c>
    </row>
    <row r="63" spans="1:10" x14ac:dyDescent="0.3">
      <c r="A63" s="89">
        <v>44869</v>
      </c>
      <c r="B63" t="s">
        <v>210</v>
      </c>
      <c r="C63" t="s">
        <v>338</v>
      </c>
      <c r="D63" t="s">
        <v>339</v>
      </c>
      <c r="E63" t="s">
        <v>340</v>
      </c>
      <c r="F63" t="s">
        <v>214</v>
      </c>
      <c r="G63" t="s">
        <v>237</v>
      </c>
      <c r="H63">
        <v>1</v>
      </c>
      <c r="I63">
        <v>699</v>
      </c>
      <c r="J63">
        <v>401602</v>
      </c>
    </row>
    <row r="64" spans="1:10" x14ac:dyDescent="0.3">
      <c r="A64" s="89">
        <v>44869</v>
      </c>
      <c r="B64" t="s">
        <v>210</v>
      </c>
      <c r="C64" t="s">
        <v>224</v>
      </c>
      <c r="D64" t="s">
        <v>341</v>
      </c>
      <c r="E64" t="s">
        <v>342</v>
      </c>
      <c r="F64" t="s">
        <v>214</v>
      </c>
      <c r="G64" t="s">
        <v>237</v>
      </c>
      <c r="H64">
        <v>1</v>
      </c>
      <c r="I64">
        <v>885</v>
      </c>
      <c r="J64">
        <v>673570</v>
      </c>
    </row>
    <row r="65" spans="1:10" x14ac:dyDescent="0.3">
      <c r="A65" s="89">
        <v>44869</v>
      </c>
      <c r="B65" t="s">
        <v>210</v>
      </c>
      <c r="C65" t="s">
        <v>327</v>
      </c>
      <c r="D65" t="s">
        <v>343</v>
      </c>
      <c r="E65" t="s">
        <v>344</v>
      </c>
      <c r="F65" t="s">
        <v>214</v>
      </c>
      <c r="G65" t="s">
        <v>345</v>
      </c>
      <c r="H65">
        <v>1</v>
      </c>
      <c r="I65">
        <v>725</v>
      </c>
      <c r="J65">
        <v>842003</v>
      </c>
    </row>
    <row r="66" spans="1:10" x14ac:dyDescent="0.3">
      <c r="A66" s="89">
        <v>44869</v>
      </c>
      <c r="B66" t="s">
        <v>210</v>
      </c>
      <c r="C66" t="s">
        <v>314</v>
      </c>
      <c r="D66" t="s">
        <v>333</v>
      </c>
      <c r="E66" t="s">
        <v>346</v>
      </c>
      <c r="F66" t="s">
        <v>214</v>
      </c>
      <c r="G66" t="s">
        <v>237</v>
      </c>
      <c r="H66">
        <v>1</v>
      </c>
      <c r="I66">
        <v>721</v>
      </c>
      <c r="J66">
        <v>400064</v>
      </c>
    </row>
    <row r="67" spans="1:10" x14ac:dyDescent="0.3">
      <c r="A67" s="89">
        <v>44869</v>
      </c>
      <c r="B67" t="s">
        <v>210</v>
      </c>
      <c r="C67" t="s">
        <v>327</v>
      </c>
      <c r="D67" t="s">
        <v>347</v>
      </c>
      <c r="E67" t="s">
        <v>348</v>
      </c>
      <c r="F67" t="s">
        <v>214</v>
      </c>
      <c r="G67" t="s">
        <v>241</v>
      </c>
      <c r="H67">
        <v>1</v>
      </c>
      <c r="I67">
        <v>725</v>
      </c>
      <c r="J67">
        <v>400709</v>
      </c>
    </row>
    <row r="68" spans="1:10" x14ac:dyDescent="0.3">
      <c r="A68" s="89">
        <v>44567</v>
      </c>
      <c r="B68" t="s">
        <v>210</v>
      </c>
      <c r="C68" t="s">
        <v>349</v>
      </c>
      <c r="D68" t="s">
        <v>350</v>
      </c>
      <c r="E68" t="s">
        <v>351</v>
      </c>
      <c r="F68" t="s">
        <v>214</v>
      </c>
      <c r="G68" t="s">
        <v>264</v>
      </c>
      <c r="H68">
        <v>1</v>
      </c>
      <c r="I68">
        <v>999</v>
      </c>
      <c r="J68">
        <v>110085</v>
      </c>
    </row>
    <row r="69" spans="1:10" x14ac:dyDescent="0.3">
      <c r="A69" s="89">
        <v>44869</v>
      </c>
      <c r="B69" t="s">
        <v>210</v>
      </c>
      <c r="C69" t="s">
        <v>314</v>
      </c>
      <c r="D69" t="s">
        <v>352</v>
      </c>
      <c r="E69" t="s">
        <v>353</v>
      </c>
      <c r="F69" t="s">
        <v>214</v>
      </c>
      <c r="G69" t="s">
        <v>229</v>
      </c>
      <c r="H69">
        <v>1</v>
      </c>
      <c r="I69">
        <v>721</v>
      </c>
      <c r="J69">
        <v>401202</v>
      </c>
    </row>
    <row r="70" spans="1:10" x14ac:dyDescent="0.3">
      <c r="A70" s="89">
        <v>44869</v>
      </c>
      <c r="B70" t="s">
        <v>210</v>
      </c>
      <c r="C70" t="s">
        <v>354</v>
      </c>
      <c r="D70" t="s">
        <v>355</v>
      </c>
      <c r="E70" t="s">
        <v>356</v>
      </c>
      <c r="F70" t="s">
        <v>214</v>
      </c>
      <c r="G70" t="s">
        <v>241</v>
      </c>
      <c r="H70">
        <v>1</v>
      </c>
      <c r="I70">
        <v>771</v>
      </c>
      <c r="J70">
        <v>141001</v>
      </c>
    </row>
    <row r="71" spans="1:10" x14ac:dyDescent="0.3">
      <c r="A71" s="89">
        <v>44869</v>
      </c>
      <c r="B71" t="s">
        <v>230</v>
      </c>
      <c r="C71" t="s">
        <v>354</v>
      </c>
      <c r="D71" t="s">
        <v>357</v>
      </c>
      <c r="E71" t="s">
        <v>358</v>
      </c>
      <c r="F71" t="s">
        <v>214</v>
      </c>
      <c r="G71" t="s">
        <v>215</v>
      </c>
      <c r="H71">
        <v>1</v>
      </c>
      <c r="I71">
        <v>771</v>
      </c>
      <c r="J71">
        <v>431136</v>
      </c>
    </row>
    <row r="72" spans="1:10" x14ac:dyDescent="0.3">
      <c r="A72" s="89">
        <v>44869</v>
      </c>
      <c r="B72" t="s">
        <v>210</v>
      </c>
      <c r="C72" t="s">
        <v>234</v>
      </c>
      <c r="D72" t="s">
        <v>247</v>
      </c>
      <c r="E72" t="s">
        <v>359</v>
      </c>
      <c r="F72" t="s">
        <v>214</v>
      </c>
      <c r="G72" t="s">
        <v>241</v>
      </c>
      <c r="H72">
        <v>1</v>
      </c>
      <c r="I72">
        <v>744</v>
      </c>
      <c r="J72">
        <v>509209</v>
      </c>
    </row>
    <row r="73" spans="1:10" x14ac:dyDescent="0.3">
      <c r="A73" s="89">
        <v>44869</v>
      </c>
      <c r="B73" t="s">
        <v>210</v>
      </c>
      <c r="C73" t="s">
        <v>327</v>
      </c>
      <c r="D73" t="s">
        <v>343</v>
      </c>
      <c r="E73" t="s">
        <v>360</v>
      </c>
      <c r="F73" t="s">
        <v>214</v>
      </c>
      <c r="G73" t="s">
        <v>345</v>
      </c>
      <c r="H73">
        <v>1</v>
      </c>
      <c r="I73">
        <v>725</v>
      </c>
      <c r="J73">
        <v>110096</v>
      </c>
    </row>
    <row r="74" spans="1:10" x14ac:dyDescent="0.3">
      <c r="A74" s="89">
        <v>44869</v>
      </c>
      <c r="B74" t="s">
        <v>210</v>
      </c>
      <c r="C74" t="s">
        <v>216</v>
      </c>
      <c r="D74" t="s">
        <v>361</v>
      </c>
      <c r="E74" t="s">
        <v>362</v>
      </c>
      <c r="F74" t="s">
        <v>214</v>
      </c>
      <c r="G74" t="s">
        <v>215</v>
      </c>
      <c r="H74">
        <v>1</v>
      </c>
      <c r="I74">
        <v>625</v>
      </c>
      <c r="J74">
        <v>641021</v>
      </c>
    </row>
    <row r="75" spans="1:10" x14ac:dyDescent="0.3">
      <c r="A75" s="89">
        <v>44869</v>
      </c>
      <c r="B75" t="s">
        <v>210</v>
      </c>
      <c r="C75" t="s">
        <v>285</v>
      </c>
      <c r="D75" t="s">
        <v>363</v>
      </c>
      <c r="E75" t="s">
        <v>364</v>
      </c>
      <c r="F75" t="s">
        <v>214</v>
      </c>
      <c r="G75" t="s">
        <v>241</v>
      </c>
      <c r="H75">
        <v>1</v>
      </c>
      <c r="I75">
        <v>859</v>
      </c>
      <c r="J75">
        <v>401201</v>
      </c>
    </row>
    <row r="76" spans="1:10" x14ac:dyDescent="0.3">
      <c r="A76" s="89">
        <v>44838</v>
      </c>
      <c r="B76" t="s">
        <v>210</v>
      </c>
      <c r="C76" t="s">
        <v>238</v>
      </c>
      <c r="D76" t="s">
        <v>365</v>
      </c>
      <c r="E76" t="s">
        <v>366</v>
      </c>
      <c r="F76" t="s">
        <v>214</v>
      </c>
      <c r="G76" t="s">
        <v>237</v>
      </c>
      <c r="H76">
        <v>1</v>
      </c>
      <c r="I76">
        <v>899</v>
      </c>
      <c r="J76">
        <v>380008</v>
      </c>
    </row>
    <row r="77" spans="1:10" x14ac:dyDescent="0.3">
      <c r="A77" s="89">
        <v>44838</v>
      </c>
      <c r="B77" t="s">
        <v>210</v>
      </c>
      <c r="C77" t="s">
        <v>238</v>
      </c>
      <c r="D77" t="s">
        <v>367</v>
      </c>
      <c r="E77" t="s">
        <v>368</v>
      </c>
      <c r="F77" t="s">
        <v>214</v>
      </c>
      <c r="G77" t="s">
        <v>229</v>
      </c>
      <c r="H77">
        <v>1</v>
      </c>
      <c r="I77">
        <v>899</v>
      </c>
      <c r="J77">
        <v>440013</v>
      </c>
    </row>
    <row r="78" spans="1:10" x14ac:dyDescent="0.3">
      <c r="A78" s="89">
        <v>44838</v>
      </c>
      <c r="B78" t="s">
        <v>210</v>
      </c>
      <c r="C78" t="s">
        <v>369</v>
      </c>
      <c r="D78" t="s">
        <v>370</v>
      </c>
      <c r="E78" t="s">
        <v>371</v>
      </c>
      <c r="F78" t="s">
        <v>265</v>
      </c>
      <c r="G78" t="s">
        <v>237</v>
      </c>
      <c r="H78">
        <v>1</v>
      </c>
      <c r="I78">
        <v>721</v>
      </c>
      <c r="J78">
        <v>670661</v>
      </c>
    </row>
    <row r="79" spans="1:10" x14ac:dyDescent="0.3">
      <c r="A79" s="89">
        <v>44838</v>
      </c>
      <c r="B79" t="s">
        <v>210</v>
      </c>
      <c r="C79" t="s">
        <v>234</v>
      </c>
      <c r="D79" t="s">
        <v>235</v>
      </c>
      <c r="E79" t="s">
        <v>372</v>
      </c>
      <c r="F79" t="s">
        <v>214</v>
      </c>
      <c r="G79" t="s">
        <v>237</v>
      </c>
      <c r="H79">
        <v>1</v>
      </c>
      <c r="I79">
        <v>744</v>
      </c>
      <c r="J79">
        <v>623409</v>
      </c>
    </row>
    <row r="80" spans="1:10" x14ac:dyDescent="0.3">
      <c r="A80" s="89">
        <v>44838</v>
      </c>
      <c r="B80" t="s">
        <v>210</v>
      </c>
      <c r="C80" t="s">
        <v>373</v>
      </c>
      <c r="D80" t="s">
        <v>374</v>
      </c>
      <c r="E80" t="s">
        <v>375</v>
      </c>
      <c r="F80" t="s">
        <v>214</v>
      </c>
      <c r="G80" t="s">
        <v>219</v>
      </c>
      <c r="H80">
        <v>1</v>
      </c>
      <c r="I80">
        <v>721</v>
      </c>
      <c r="J80">
        <v>110045</v>
      </c>
    </row>
    <row r="81" spans="1:10" x14ac:dyDescent="0.3">
      <c r="A81" s="89">
        <v>44838</v>
      </c>
      <c r="B81" t="s">
        <v>210</v>
      </c>
      <c r="C81" t="s">
        <v>238</v>
      </c>
      <c r="D81" t="s">
        <v>367</v>
      </c>
      <c r="E81" t="s">
        <v>376</v>
      </c>
      <c r="F81" t="s">
        <v>214</v>
      </c>
      <c r="G81" t="s">
        <v>229</v>
      </c>
      <c r="H81">
        <v>1</v>
      </c>
      <c r="I81">
        <v>899</v>
      </c>
      <c r="J81">
        <v>560068</v>
      </c>
    </row>
    <row r="82" spans="1:10" x14ac:dyDescent="0.3">
      <c r="A82" s="89">
        <v>44838</v>
      </c>
      <c r="B82" t="s">
        <v>210</v>
      </c>
      <c r="C82" t="s">
        <v>234</v>
      </c>
      <c r="D82" t="s">
        <v>377</v>
      </c>
      <c r="E82" t="s">
        <v>378</v>
      </c>
      <c r="F82" t="s">
        <v>214</v>
      </c>
      <c r="G82" t="s">
        <v>229</v>
      </c>
      <c r="H82">
        <v>1</v>
      </c>
      <c r="I82">
        <v>791</v>
      </c>
      <c r="J82">
        <v>201009</v>
      </c>
    </row>
    <row r="83" spans="1:10" x14ac:dyDescent="0.3">
      <c r="A83" s="89">
        <v>44838</v>
      </c>
      <c r="B83" t="s">
        <v>210</v>
      </c>
      <c r="C83" t="s">
        <v>253</v>
      </c>
      <c r="D83" t="s">
        <v>304</v>
      </c>
      <c r="E83" t="s">
        <v>379</v>
      </c>
      <c r="F83" t="s">
        <v>214</v>
      </c>
      <c r="G83" t="s">
        <v>241</v>
      </c>
      <c r="H83">
        <v>1</v>
      </c>
      <c r="I83">
        <v>413</v>
      </c>
      <c r="J83">
        <v>302029</v>
      </c>
    </row>
    <row r="84" spans="1:10" x14ac:dyDescent="0.3">
      <c r="A84" s="89">
        <v>44838</v>
      </c>
      <c r="B84" t="s">
        <v>210</v>
      </c>
      <c r="C84" t="s">
        <v>234</v>
      </c>
      <c r="D84" t="s">
        <v>235</v>
      </c>
      <c r="E84" t="s">
        <v>380</v>
      </c>
      <c r="F84" t="s">
        <v>214</v>
      </c>
      <c r="G84" t="s">
        <v>237</v>
      </c>
      <c r="H84">
        <v>1</v>
      </c>
      <c r="I84">
        <v>744</v>
      </c>
      <c r="J84">
        <v>680511</v>
      </c>
    </row>
    <row r="85" spans="1:10" x14ac:dyDescent="0.3">
      <c r="A85" s="89">
        <v>44838</v>
      </c>
      <c r="B85" t="s">
        <v>210</v>
      </c>
      <c r="C85" t="s">
        <v>216</v>
      </c>
      <c r="D85" t="s">
        <v>361</v>
      </c>
      <c r="E85" t="s">
        <v>381</v>
      </c>
      <c r="F85" t="s">
        <v>214</v>
      </c>
      <c r="G85" t="s">
        <v>215</v>
      </c>
      <c r="H85">
        <v>1</v>
      </c>
      <c r="I85">
        <v>625</v>
      </c>
      <c r="J85">
        <v>695001</v>
      </c>
    </row>
    <row r="86" spans="1:10" x14ac:dyDescent="0.3">
      <c r="A86" s="89">
        <v>44838</v>
      </c>
      <c r="B86" t="s">
        <v>210</v>
      </c>
      <c r="C86" t="s">
        <v>238</v>
      </c>
      <c r="D86" t="s">
        <v>367</v>
      </c>
      <c r="E86" t="s">
        <v>382</v>
      </c>
      <c r="F86" t="s">
        <v>214</v>
      </c>
      <c r="G86" t="s">
        <v>229</v>
      </c>
      <c r="H86">
        <v>1</v>
      </c>
      <c r="I86">
        <v>899</v>
      </c>
      <c r="J86">
        <v>400602</v>
      </c>
    </row>
    <row r="87" spans="1:10" x14ac:dyDescent="0.3">
      <c r="A87" s="89">
        <v>44838</v>
      </c>
      <c r="B87" t="s">
        <v>210</v>
      </c>
      <c r="C87" t="s">
        <v>244</v>
      </c>
      <c r="D87" t="s">
        <v>383</v>
      </c>
      <c r="E87" t="s">
        <v>384</v>
      </c>
      <c r="F87" t="s">
        <v>214</v>
      </c>
      <c r="G87" t="s">
        <v>219</v>
      </c>
      <c r="H87">
        <v>1</v>
      </c>
      <c r="I87">
        <v>744</v>
      </c>
      <c r="J87">
        <v>411014</v>
      </c>
    </row>
    <row r="88" spans="1:10" x14ac:dyDescent="0.3">
      <c r="A88" s="89">
        <v>44838</v>
      </c>
      <c r="B88" t="s">
        <v>210</v>
      </c>
      <c r="C88" t="s">
        <v>373</v>
      </c>
      <c r="D88" t="s">
        <v>374</v>
      </c>
      <c r="E88" t="s">
        <v>385</v>
      </c>
      <c r="F88" t="s">
        <v>214</v>
      </c>
      <c r="G88" t="s">
        <v>219</v>
      </c>
      <c r="H88">
        <v>1</v>
      </c>
      <c r="I88">
        <v>721</v>
      </c>
      <c r="J88">
        <v>122001</v>
      </c>
    </row>
    <row r="89" spans="1:10" x14ac:dyDescent="0.3">
      <c r="A89" s="89">
        <v>44838</v>
      </c>
      <c r="B89" t="s">
        <v>210</v>
      </c>
      <c r="C89" t="s">
        <v>234</v>
      </c>
      <c r="D89" t="s">
        <v>235</v>
      </c>
      <c r="E89" t="s">
        <v>386</v>
      </c>
      <c r="F89" t="s">
        <v>214</v>
      </c>
      <c r="G89" t="s">
        <v>237</v>
      </c>
      <c r="H89">
        <v>1</v>
      </c>
      <c r="I89">
        <v>744</v>
      </c>
      <c r="J89">
        <v>713304</v>
      </c>
    </row>
    <row r="90" spans="1:10" x14ac:dyDescent="0.3">
      <c r="A90" s="89">
        <v>44838</v>
      </c>
      <c r="B90" t="s">
        <v>210</v>
      </c>
      <c r="C90" t="s">
        <v>216</v>
      </c>
      <c r="D90" t="s">
        <v>361</v>
      </c>
      <c r="E90" t="s">
        <v>387</v>
      </c>
      <c r="F90" t="s">
        <v>214</v>
      </c>
      <c r="G90" t="s">
        <v>215</v>
      </c>
      <c r="H90">
        <v>1</v>
      </c>
      <c r="I90">
        <v>625</v>
      </c>
      <c r="J90">
        <v>700017</v>
      </c>
    </row>
    <row r="91" spans="1:10" x14ac:dyDescent="0.3">
      <c r="A91" s="89">
        <v>44624</v>
      </c>
      <c r="B91" t="s">
        <v>210</v>
      </c>
      <c r="C91" t="s">
        <v>373</v>
      </c>
      <c r="D91" t="s">
        <v>388</v>
      </c>
      <c r="E91" t="s">
        <v>389</v>
      </c>
      <c r="F91" t="s">
        <v>214</v>
      </c>
      <c r="G91" t="s">
        <v>264</v>
      </c>
      <c r="H91">
        <v>1</v>
      </c>
      <c r="I91">
        <v>998</v>
      </c>
      <c r="J91">
        <v>400702</v>
      </c>
    </row>
    <row r="92" spans="1:10" x14ac:dyDescent="0.3">
      <c r="A92" s="89">
        <v>44838</v>
      </c>
      <c r="B92" t="s">
        <v>230</v>
      </c>
      <c r="C92" t="s">
        <v>244</v>
      </c>
      <c r="D92" t="s">
        <v>390</v>
      </c>
      <c r="E92" t="s">
        <v>391</v>
      </c>
      <c r="F92" t="s">
        <v>214</v>
      </c>
      <c r="G92" t="s">
        <v>241</v>
      </c>
      <c r="H92">
        <v>1</v>
      </c>
      <c r="I92">
        <v>744</v>
      </c>
      <c r="J92">
        <v>562160</v>
      </c>
    </row>
    <row r="93" spans="1:10" x14ac:dyDescent="0.3">
      <c r="A93" s="89">
        <v>44838</v>
      </c>
      <c r="B93" t="s">
        <v>210</v>
      </c>
      <c r="C93" t="s">
        <v>234</v>
      </c>
      <c r="D93" t="s">
        <v>247</v>
      </c>
      <c r="E93" t="s">
        <v>392</v>
      </c>
      <c r="F93" t="s">
        <v>214</v>
      </c>
      <c r="G93" t="s">
        <v>241</v>
      </c>
      <c r="H93">
        <v>1</v>
      </c>
      <c r="I93">
        <v>744</v>
      </c>
      <c r="J93">
        <v>600095</v>
      </c>
    </row>
    <row r="94" spans="1:10" x14ac:dyDescent="0.3">
      <c r="A94" s="89">
        <v>44838</v>
      </c>
      <c r="B94" t="s">
        <v>210</v>
      </c>
      <c r="C94" t="s">
        <v>373</v>
      </c>
      <c r="D94" t="s">
        <v>393</v>
      </c>
      <c r="E94" t="s">
        <v>394</v>
      </c>
      <c r="F94" t="s">
        <v>214</v>
      </c>
      <c r="G94" t="s">
        <v>241</v>
      </c>
      <c r="H94">
        <v>1</v>
      </c>
      <c r="I94">
        <v>721</v>
      </c>
      <c r="J94">
        <v>400705</v>
      </c>
    </row>
    <row r="95" spans="1:10" x14ac:dyDescent="0.3">
      <c r="A95" s="89">
        <v>44565</v>
      </c>
      <c r="B95" t="s">
        <v>210</v>
      </c>
      <c r="C95" t="s">
        <v>373</v>
      </c>
      <c r="D95" t="s">
        <v>388</v>
      </c>
      <c r="E95" t="s">
        <v>395</v>
      </c>
      <c r="F95" t="s">
        <v>214</v>
      </c>
      <c r="G95" t="s">
        <v>264</v>
      </c>
      <c r="H95">
        <v>1</v>
      </c>
      <c r="I95">
        <v>998</v>
      </c>
      <c r="J95">
        <v>243001</v>
      </c>
    </row>
    <row r="96" spans="1:10" x14ac:dyDescent="0.3">
      <c r="A96" s="89">
        <v>44838</v>
      </c>
      <c r="B96" t="s">
        <v>210</v>
      </c>
      <c r="C96" t="s">
        <v>271</v>
      </c>
      <c r="D96" t="s">
        <v>396</v>
      </c>
      <c r="E96" t="s">
        <v>397</v>
      </c>
      <c r="F96" t="s">
        <v>214</v>
      </c>
      <c r="G96" t="s">
        <v>241</v>
      </c>
      <c r="H96">
        <v>1</v>
      </c>
      <c r="I96">
        <v>443</v>
      </c>
      <c r="J96">
        <v>797112</v>
      </c>
    </row>
    <row r="97" spans="1:10" x14ac:dyDescent="0.3">
      <c r="A97" s="89">
        <v>44838</v>
      </c>
      <c r="B97" t="s">
        <v>210</v>
      </c>
      <c r="C97" t="s">
        <v>338</v>
      </c>
      <c r="D97" t="s">
        <v>398</v>
      </c>
      <c r="E97" t="s">
        <v>399</v>
      </c>
      <c r="F97" t="s">
        <v>214</v>
      </c>
      <c r="G97" t="s">
        <v>219</v>
      </c>
      <c r="H97">
        <v>1</v>
      </c>
      <c r="I97">
        <v>699</v>
      </c>
      <c r="J97">
        <v>122505</v>
      </c>
    </row>
    <row r="98" spans="1:10" x14ac:dyDescent="0.3">
      <c r="A98" s="89">
        <v>44838</v>
      </c>
      <c r="B98" t="s">
        <v>210</v>
      </c>
      <c r="C98" t="s">
        <v>400</v>
      </c>
      <c r="D98" t="s">
        <v>401</v>
      </c>
      <c r="E98" t="s">
        <v>402</v>
      </c>
      <c r="F98" t="s">
        <v>214</v>
      </c>
      <c r="G98" t="s">
        <v>229</v>
      </c>
      <c r="H98">
        <v>1</v>
      </c>
      <c r="I98">
        <v>566</v>
      </c>
      <c r="J98">
        <v>400094</v>
      </c>
    </row>
    <row r="99" spans="1:10" x14ac:dyDescent="0.3">
      <c r="A99" s="89">
        <v>44838</v>
      </c>
      <c r="B99" t="s">
        <v>210</v>
      </c>
      <c r="C99" t="s">
        <v>224</v>
      </c>
      <c r="D99" t="s">
        <v>341</v>
      </c>
      <c r="E99" t="s">
        <v>403</v>
      </c>
      <c r="F99" t="s">
        <v>214</v>
      </c>
      <c r="G99" t="s">
        <v>237</v>
      </c>
      <c r="H99">
        <v>1</v>
      </c>
      <c r="I99">
        <v>885</v>
      </c>
      <c r="J99">
        <v>110034</v>
      </c>
    </row>
    <row r="100" spans="1:10" x14ac:dyDescent="0.3">
      <c r="A100" s="89">
        <v>44838</v>
      </c>
      <c r="B100" t="s">
        <v>210</v>
      </c>
      <c r="C100" t="s">
        <v>373</v>
      </c>
      <c r="D100" t="s">
        <v>404</v>
      </c>
      <c r="E100" t="s">
        <v>405</v>
      </c>
      <c r="F100" t="s">
        <v>214</v>
      </c>
      <c r="G100" t="s">
        <v>215</v>
      </c>
      <c r="H100">
        <v>1</v>
      </c>
      <c r="I100">
        <v>721</v>
      </c>
      <c r="J100">
        <v>682037</v>
      </c>
    </row>
    <row r="101" spans="1:10" x14ac:dyDescent="0.3">
      <c r="A101" s="89">
        <v>44838</v>
      </c>
      <c r="B101" t="s">
        <v>210</v>
      </c>
      <c r="C101" t="s">
        <v>234</v>
      </c>
      <c r="D101" t="s">
        <v>242</v>
      </c>
      <c r="E101" t="s">
        <v>406</v>
      </c>
      <c r="F101" t="s">
        <v>214</v>
      </c>
      <c r="G101" t="s">
        <v>215</v>
      </c>
      <c r="H101">
        <v>1</v>
      </c>
      <c r="I101">
        <v>744</v>
      </c>
      <c r="J101">
        <v>523157</v>
      </c>
    </row>
    <row r="102" spans="1:10" x14ac:dyDescent="0.3">
      <c r="A102" s="89">
        <v>44838</v>
      </c>
      <c r="B102" t="s">
        <v>210</v>
      </c>
      <c r="C102" t="s">
        <v>234</v>
      </c>
      <c r="D102" t="s">
        <v>247</v>
      </c>
      <c r="E102" t="s">
        <v>407</v>
      </c>
      <c r="F102" t="s">
        <v>214</v>
      </c>
      <c r="G102" t="s">
        <v>241</v>
      </c>
      <c r="H102">
        <v>1</v>
      </c>
      <c r="I102">
        <v>744</v>
      </c>
      <c r="J102">
        <v>600113</v>
      </c>
    </row>
    <row r="103" spans="1:10" x14ac:dyDescent="0.3">
      <c r="A103" s="89">
        <v>44870</v>
      </c>
      <c r="B103" t="s">
        <v>210</v>
      </c>
      <c r="C103" t="s">
        <v>266</v>
      </c>
      <c r="D103" t="s">
        <v>408</v>
      </c>
      <c r="E103" t="s">
        <v>409</v>
      </c>
      <c r="F103" t="s">
        <v>214</v>
      </c>
      <c r="G103" t="s">
        <v>264</v>
      </c>
      <c r="H103">
        <v>1</v>
      </c>
      <c r="I103">
        <v>989</v>
      </c>
      <c r="J103">
        <v>560002</v>
      </c>
    </row>
    <row r="104" spans="1:10" x14ac:dyDescent="0.3">
      <c r="A104" s="89">
        <v>44838</v>
      </c>
      <c r="B104" t="s">
        <v>210</v>
      </c>
      <c r="C104" t="s">
        <v>234</v>
      </c>
      <c r="D104" t="s">
        <v>235</v>
      </c>
      <c r="E104" t="s">
        <v>410</v>
      </c>
      <c r="F104" t="s">
        <v>214</v>
      </c>
      <c r="G104" t="s">
        <v>237</v>
      </c>
      <c r="H104">
        <v>1</v>
      </c>
      <c r="I104">
        <v>744</v>
      </c>
      <c r="J104">
        <v>274001</v>
      </c>
    </row>
    <row r="105" spans="1:10" x14ac:dyDescent="0.3">
      <c r="A105" s="89">
        <v>44838</v>
      </c>
      <c r="B105" t="s">
        <v>210</v>
      </c>
      <c r="C105" t="s">
        <v>234</v>
      </c>
      <c r="D105" t="s">
        <v>247</v>
      </c>
      <c r="E105" t="s">
        <v>411</v>
      </c>
      <c r="F105" t="s">
        <v>214</v>
      </c>
      <c r="G105" t="s">
        <v>241</v>
      </c>
      <c r="H105">
        <v>1</v>
      </c>
      <c r="I105">
        <v>744</v>
      </c>
      <c r="J105">
        <v>500019</v>
      </c>
    </row>
    <row r="106" spans="1:10" x14ac:dyDescent="0.3">
      <c r="A106" s="89">
        <v>44808</v>
      </c>
      <c r="B106" t="s">
        <v>210</v>
      </c>
      <c r="C106" t="s">
        <v>238</v>
      </c>
      <c r="D106" t="s">
        <v>412</v>
      </c>
      <c r="E106" t="s">
        <v>413</v>
      </c>
      <c r="F106" t="s">
        <v>214</v>
      </c>
      <c r="G106" t="s">
        <v>215</v>
      </c>
      <c r="H106">
        <v>1</v>
      </c>
      <c r="I106">
        <v>899</v>
      </c>
      <c r="J106">
        <v>440010</v>
      </c>
    </row>
    <row r="107" spans="1:10" x14ac:dyDescent="0.3">
      <c r="A107" s="89">
        <v>44808</v>
      </c>
      <c r="B107" t="s">
        <v>210</v>
      </c>
      <c r="C107" t="s">
        <v>234</v>
      </c>
      <c r="D107" t="s">
        <v>235</v>
      </c>
      <c r="E107" t="s">
        <v>414</v>
      </c>
      <c r="F107" t="s">
        <v>214</v>
      </c>
      <c r="G107" t="s">
        <v>237</v>
      </c>
      <c r="H107">
        <v>1</v>
      </c>
      <c r="I107">
        <v>744</v>
      </c>
      <c r="J107">
        <v>834002</v>
      </c>
    </row>
    <row r="108" spans="1:10" x14ac:dyDescent="0.3">
      <c r="A108" s="89">
        <v>44808</v>
      </c>
      <c r="B108" t="s">
        <v>210</v>
      </c>
      <c r="C108" t="s">
        <v>234</v>
      </c>
      <c r="D108" t="s">
        <v>377</v>
      </c>
      <c r="E108" t="s">
        <v>415</v>
      </c>
      <c r="F108" t="s">
        <v>214</v>
      </c>
      <c r="G108" t="s">
        <v>229</v>
      </c>
      <c r="H108">
        <v>1</v>
      </c>
      <c r="I108">
        <v>791</v>
      </c>
      <c r="J108">
        <v>400062</v>
      </c>
    </row>
    <row r="109" spans="1:10" x14ac:dyDescent="0.3">
      <c r="A109" s="89">
        <v>44808</v>
      </c>
      <c r="B109" t="s">
        <v>210</v>
      </c>
      <c r="C109" t="s">
        <v>238</v>
      </c>
      <c r="D109" t="s">
        <v>416</v>
      </c>
      <c r="E109" t="s">
        <v>417</v>
      </c>
      <c r="F109" t="s">
        <v>214</v>
      </c>
      <c r="G109" t="s">
        <v>345</v>
      </c>
      <c r="H109">
        <v>1</v>
      </c>
      <c r="I109">
        <v>899</v>
      </c>
      <c r="J109">
        <v>458441</v>
      </c>
    </row>
    <row r="110" spans="1:10" x14ac:dyDescent="0.3">
      <c r="A110" s="89">
        <v>44808</v>
      </c>
      <c r="B110" t="s">
        <v>210</v>
      </c>
      <c r="C110" t="s">
        <v>224</v>
      </c>
      <c r="D110" t="s">
        <v>227</v>
      </c>
      <c r="E110" t="s">
        <v>418</v>
      </c>
      <c r="F110" t="s">
        <v>214</v>
      </c>
      <c r="G110" t="s">
        <v>229</v>
      </c>
      <c r="H110">
        <v>1</v>
      </c>
      <c r="I110">
        <v>885</v>
      </c>
      <c r="J110">
        <v>391320</v>
      </c>
    </row>
    <row r="111" spans="1:10" x14ac:dyDescent="0.3">
      <c r="A111" s="89">
        <v>44808</v>
      </c>
      <c r="B111" t="s">
        <v>210</v>
      </c>
      <c r="C111" t="s">
        <v>280</v>
      </c>
      <c r="D111" t="s">
        <v>419</v>
      </c>
      <c r="E111" t="s">
        <v>420</v>
      </c>
      <c r="F111" t="s">
        <v>214</v>
      </c>
      <c r="G111" t="s">
        <v>215</v>
      </c>
      <c r="H111">
        <v>1</v>
      </c>
      <c r="I111">
        <v>690</v>
      </c>
      <c r="J111">
        <v>311001</v>
      </c>
    </row>
    <row r="112" spans="1:10" x14ac:dyDescent="0.3">
      <c r="A112" s="89">
        <v>44808</v>
      </c>
      <c r="B112" t="s">
        <v>210</v>
      </c>
      <c r="C112" t="s">
        <v>244</v>
      </c>
      <c r="D112" t="s">
        <v>390</v>
      </c>
      <c r="E112" t="s">
        <v>421</v>
      </c>
      <c r="F112" t="s">
        <v>214</v>
      </c>
      <c r="G112" t="s">
        <v>241</v>
      </c>
      <c r="H112">
        <v>1</v>
      </c>
      <c r="I112">
        <v>744</v>
      </c>
      <c r="J112">
        <v>411033</v>
      </c>
    </row>
    <row r="113" spans="1:10" x14ac:dyDescent="0.3">
      <c r="A113" s="89">
        <v>44808</v>
      </c>
      <c r="B113" t="s">
        <v>210</v>
      </c>
      <c r="C113" t="s">
        <v>238</v>
      </c>
      <c r="D113" t="s">
        <v>367</v>
      </c>
      <c r="E113" t="s">
        <v>422</v>
      </c>
      <c r="F113" t="s">
        <v>214</v>
      </c>
      <c r="G113" t="s">
        <v>229</v>
      </c>
      <c r="H113">
        <v>1</v>
      </c>
      <c r="I113">
        <v>899</v>
      </c>
      <c r="J113">
        <v>560016</v>
      </c>
    </row>
    <row r="114" spans="1:10" x14ac:dyDescent="0.3">
      <c r="A114" s="89">
        <v>44808</v>
      </c>
      <c r="B114" t="s">
        <v>210</v>
      </c>
      <c r="C114" t="s">
        <v>373</v>
      </c>
      <c r="D114" t="s">
        <v>404</v>
      </c>
      <c r="E114" t="s">
        <v>423</v>
      </c>
      <c r="F114" t="s">
        <v>214</v>
      </c>
      <c r="G114" t="s">
        <v>215</v>
      </c>
      <c r="H114">
        <v>1</v>
      </c>
      <c r="I114">
        <v>721</v>
      </c>
      <c r="J114">
        <v>382026</v>
      </c>
    </row>
    <row r="115" spans="1:10" x14ac:dyDescent="0.3">
      <c r="A115" s="89">
        <v>44808</v>
      </c>
      <c r="B115" t="s">
        <v>210</v>
      </c>
      <c r="C115" t="s">
        <v>238</v>
      </c>
      <c r="D115" t="s">
        <v>239</v>
      </c>
      <c r="E115" t="s">
        <v>424</v>
      </c>
      <c r="F115" t="s">
        <v>214</v>
      </c>
      <c r="G115" t="s">
        <v>241</v>
      </c>
      <c r="H115">
        <v>1</v>
      </c>
      <c r="I115">
        <v>899</v>
      </c>
      <c r="J115">
        <v>302039</v>
      </c>
    </row>
    <row r="116" spans="1:10" x14ac:dyDescent="0.3">
      <c r="A116" s="89">
        <v>44808</v>
      </c>
      <c r="B116" t="s">
        <v>210</v>
      </c>
      <c r="C116" t="s">
        <v>244</v>
      </c>
      <c r="D116" t="s">
        <v>245</v>
      </c>
      <c r="E116" t="s">
        <v>425</v>
      </c>
      <c r="F116" t="s">
        <v>214</v>
      </c>
      <c r="G116" t="s">
        <v>215</v>
      </c>
      <c r="H116">
        <v>1</v>
      </c>
      <c r="I116">
        <v>744</v>
      </c>
      <c r="J116">
        <v>582101</v>
      </c>
    </row>
    <row r="117" spans="1:10" x14ac:dyDescent="0.3">
      <c r="A117" s="89">
        <v>44808</v>
      </c>
      <c r="B117" t="s">
        <v>210</v>
      </c>
      <c r="C117" t="s">
        <v>314</v>
      </c>
      <c r="D117" t="s">
        <v>352</v>
      </c>
      <c r="E117" t="s">
        <v>426</v>
      </c>
      <c r="F117" t="s">
        <v>214</v>
      </c>
      <c r="G117" t="s">
        <v>229</v>
      </c>
      <c r="H117">
        <v>1</v>
      </c>
      <c r="I117">
        <v>721</v>
      </c>
      <c r="J117">
        <v>570008</v>
      </c>
    </row>
    <row r="118" spans="1:10" x14ac:dyDescent="0.3">
      <c r="A118" s="89">
        <v>44808</v>
      </c>
      <c r="B118" t="s">
        <v>210</v>
      </c>
      <c r="C118" t="s">
        <v>314</v>
      </c>
      <c r="D118" t="s">
        <v>315</v>
      </c>
      <c r="E118" t="s">
        <v>427</v>
      </c>
      <c r="F118" t="s">
        <v>214</v>
      </c>
      <c r="G118" t="s">
        <v>219</v>
      </c>
      <c r="H118">
        <v>1</v>
      </c>
      <c r="I118">
        <v>721</v>
      </c>
      <c r="J118">
        <v>603210</v>
      </c>
    </row>
    <row r="119" spans="1:10" x14ac:dyDescent="0.3">
      <c r="A119" s="89">
        <v>44808</v>
      </c>
      <c r="B119" t="s">
        <v>210</v>
      </c>
      <c r="C119" t="s">
        <v>327</v>
      </c>
      <c r="D119" t="s">
        <v>328</v>
      </c>
      <c r="E119" t="s">
        <v>428</v>
      </c>
      <c r="F119" t="s">
        <v>214</v>
      </c>
      <c r="G119" t="s">
        <v>219</v>
      </c>
      <c r="H119">
        <v>1</v>
      </c>
      <c r="I119">
        <v>725</v>
      </c>
      <c r="J119">
        <v>560076</v>
      </c>
    </row>
    <row r="120" spans="1:10" x14ac:dyDescent="0.3">
      <c r="A120" s="89">
        <v>44808</v>
      </c>
      <c r="B120" t="s">
        <v>210</v>
      </c>
      <c r="C120" t="s">
        <v>400</v>
      </c>
      <c r="D120" t="s">
        <v>429</v>
      </c>
      <c r="E120" t="s">
        <v>430</v>
      </c>
      <c r="F120" t="s">
        <v>214</v>
      </c>
      <c r="G120" t="s">
        <v>237</v>
      </c>
      <c r="H120">
        <v>1</v>
      </c>
      <c r="I120">
        <v>566</v>
      </c>
      <c r="J120">
        <v>560103</v>
      </c>
    </row>
    <row r="121" spans="1:10" x14ac:dyDescent="0.3">
      <c r="A121" s="89">
        <v>44808</v>
      </c>
      <c r="B121" t="s">
        <v>230</v>
      </c>
      <c r="C121" t="s">
        <v>327</v>
      </c>
      <c r="D121" t="s">
        <v>328</v>
      </c>
      <c r="E121" t="s">
        <v>431</v>
      </c>
      <c r="F121" t="s">
        <v>214</v>
      </c>
      <c r="G121" t="s">
        <v>219</v>
      </c>
      <c r="H121">
        <v>1</v>
      </c>
      <c r="I121">
        <v>725</v>
      </c>
      <c r="J121">
        <v>226021</v>
      </c>
    </row>
    <row r="122" spans="1:10" x14ac:dyDescent="0.3">
      <c r="A122" s="89">
        <v>44808</v>
      </c>
      <c r="B122" t="s">
        <v>210</v>
      </c>
      <c r="C122" t="s">
        <v>234</v>
      </c>
      <c r="D122" t="s">
        <v>242</v>
      </c>
      <c r="E122" t="s">
        <v>432</v>
      </c>
      <c r="F122" t="s">
        <v>214</v>
      </c>
      <c r="G122" t="s">
        <v>215</v>
      </c>
      <c r="H122">
        <v>1</v>
      </c>
      <c r="I122">
        <v>744</v>
      </c>
      <c r="J122">
        <v>574201</v>
      </c>
    </row>
    <row r="123" spans="1:10" x14ac:dyDescent="0.3">
      <c r="A123" s="89">
        <v>44870</v>
      </c>
      <c r="B123" t="s">
        <v>210</v>
      </c>
      <c r="C123" t="s">
        <v>266</v>
      </c>
      <c r="D123" t="s">
        <v>408</v>
      </c>
      <c r="E123" t="s">
        <v>433</v>
      </c>
      <c r="F123" t="s">
        <v>214</v>
      </c>
      <c r="G123" t="s">
        <v>264</v>
      </c>
      <c r="H123">
        <v>1</v>
      </c>
      <c r="I123">
        <v>989</v>
      </c>
      <c r="J123">
        <v>500010</v>
      </c>
    </row>
    <row r="124" spans="1:10" x14ac:dyDescent="0.3">
      <c r="A124" s="89">
        <v>44808</v>
      </c>
      <c r="B124" t="s">
        <v>210</v>
      </c>
      <c r="C124" t="s">
        <v>373</v>
      </c>
      <c r="D124" t="s">
        <v>434</v>
      </c>
      <c r="E124" t="s">
        <v>435</v>
      </c>
      <c r="F124" t="s">
        <v>214</v>
      </c>
      <c r="G124" t="s">
        <v>237</v>
      </c>
      <c r="H124">
        <v>1</v>
      </c>
      <c r="I124">
        <v>721</v>
      </c>
      <c r="J124">
        <v>560061</v>
      </c>
    </row>
    <row r="125" spans="1:10" x14ac:dyDescent="0.3">
      <c r="A125" s="89">
        <v>44808</v>
      </c>
      <c r="B125" t="s">
        <v>230</v>
      </c>
      <c r="C125" t="s">
        <v>238</v>
      </c>
      <c r="D125" t="s">
        <v>239</v>
      </c>
      <c r="E125" t="s">
        <v>436</v>
      </c>
      <c r="F125" t="s">
        <v>214</v>
      </c>
      <c r="G125" t="s">
        <v>241</v>
      </c>
      <c r="H125">
        <v>1</v>
      </c>
      <c r="I125">
        <v>899</v>
      </c>
      <c r="J125">
        <v>848101</v>
      </c>
    </row>
    <row r="126" spans="1:10" x14ac:dyDescent="0.3">
      <c r="A126" s="89">
        <v>44808</v>
      </c>
      <c r="B126" t="s">
        <v>210</v>
      </c>
      <c r="C126" t="s">
        <v>234</v>
      </c>
      <c r="D126" t="s">
        <v>377</v>
      </c>
      <c r="E126" t="s">
        <v>437</v>
      </c>
      <c r="F126" t="s">
        <v>214</v>
      </c>
      <c r="G126" t="s">
        <v>229</v>
      </c>
      <c r="H126">
        <v>1</v>
      </c>
      <c r="I126">
        <v>791</v>
      </c>
      <c r="J126">
        <v>695572</v>
      </c>
    </row>
    <row r="127" spans="1:10" x14ac:dyDescent="0.3">
      <c r="A127" s="89">
        <v>44808</v>
      </c>
      <c r="B127" t="s">
        <v>210</v>
      </c>
      <c r="C127" t="s">
        <v>224</v>
      </c>
      <c r="D127" t="s">
        <v>227</v>
      </c>
      <c r="E127" t="s">
        <v>438</v>
      </c>
      <c r="F127" t="s">
        <v>214</v>
      </c>
      <c r="G127" t="s">
        <v>229</v>
      </c>
      <c r="H127">
        <v>1</v>
      </c>
      <c r="I127">
        <v>885</v>
      </c>
      <c r="J127">
        <v>452010</v>
      </c>
    </row>
    <row r="128" spans="1:10" x14ac:dyDescent="0.3">
      <c r="A128" s="89">
        <v>44808</v>
      </c>
      <c r="B128" t="s">
        <v>210</v>
      </c>
      <c r="C128" t="s">
        <v>238</v>
      </c>
      <c r="D128" t="s">
        <v>239</v>
      </c>
      <c r="E128" t="s">
        <v>439</v>
      </c>
      <c r="F128" t="s">
        <v>214</v>
      </c>
      <c r="G128" t="s">
        <v>241</v>
      </c>
      <c r="H128">
        <v>1</v>
      </c>
      <c r="I128">
        <v>899</v>
      </c>
      <c r="J128">
        <v>530026</v>
      </c>
    </row>
    <row r="129" spans="1:10" x14ac:dyDescent="0.3">
      <c r="A129" s="89">
        <v>44808</v>
      </c>
      <c r="B129" t="s">
        <v>210</v>
      </c>
      <c r="C129" t="s">
        <v>373</v>
      </c>
      <c r="D129" t="s">
        <v>440</v>
      </c>
      <c r="E129" t="s">
        <v>441</v>
      </c>
      <c r="F129" t="s">
        <v>214</v>
      </c>
      <c r="G129" t="s">
        <v>229</v>
      </c>
      <c r="H129">
        <v>1</v>
      </c>
      <c r="I129">
        <v>721</v>
      </c>
      <c r="J129">
        <v>500049</v>
      </c>
    </row>
    <row r="130" spans="1:10" x14ac:dyDescent="0.3">
      <c r="A130" s="89">
        <v>44808</v>
      </c>
      <c r="B130" t="s">
        <v>210</v>
      </c>
      <c r="C130" t="s">
        <v>234</v>
      </c>
      <c r="D130" t="s">
        <v>235</v>
      </c>
      <c r="E130" t="s">
        <v>442</v>
      </c>
      <c r="F130" t="s">
        <v>214</v>
      </c>
      <c r="G130" t="s">
        <v>237</v>
      </c>
      <c r="H130">
        <v>1</v>
      </c>
      <c r="I130">
        <v>744</v>
      </c>
      <c r="J130">
        <v>570022</v>
      </c>
    </row>
    <row r="131" spans="1:10" x14ac:dyDescent="0.3">
      <c r="A131" s="89">
        <v>44808</v>
      </c>
      <c r="B131" t="s">
        <v>210</v>
      </c>
      <c r="C131" t="s">
        <v>244</v>
      </c>
      <c r="D131" t="s">
        <v>245</v>
      </c>
      <c r="E131" t="s">
        <v>443</v>
      </c>
      <c r="F131" t="s">
        <v>214</v>
      </c>
      <c r="G131" t="s">
        <v>215</v>
      </c>
      <c r="H131">
        <v>1</v>
      </c>
      <c r="I131">
        <v>744</v>
      </c>
      <c r="J131">
        <v>631004</v>
      </c>
    </row>
    <row r="132" spans="1:10" x14ac:dyDescent="0.3">
      <c r="A132" s="89">
        <v>44808</v>
      </c>
      <c r="B132" t="s">
        <v>210</v>
      </c>
      <c r="C132" t="s">
        <v>373</v>
      </c>
      <c r="D132" t="s">
        <v>404</v>
      </c>
      <c r="E132" t="s">
        <v>444</v>
      </c>
      <c r="F132" t="s">
        <v>214</v>
      </c>
      <c r="G132" t="s">
        <v>215</v>
      </c>
      <c r="H132">
        <v>1</v>
      </c>
      <c r="I132">
        <v>721</v>
      </c>
      <c r="J132">
        <v>134117</v>
      </c>
    </row>
    <row r="133" spans="1:10" x14ac:dyDescent="0.3">
      <c r="A133" s="89">
        <v>44657</v>
      </c>
      <c r="B133" t="s">
        <v>210</v>
      </c>
      <c r="C133" t="s">
        <v>445</v>
      </c>
      <c r="D133" t="s">
        <v>446</v>
      </c>
      <c r="E133" t="s">
        <v>447</v>
      </c>
      <c r="F133" t="s">
        <v>214</v>
      </c>
      <c r="G133" t="s">
        <v>264</v>
      </c>
      <c r="H133">
        <v>1</v>
      </c>
      <c r="I133">
        <v>968</v>
      </c>
      <c r="J133">
        <v>122018</v>
      </c>
    </row>
    <row r="134" spans="1:10" x14ac:dyDescent="0.3">
      <c r="A134" s="89">
        <v>44808</v>
      </c>
      <c r="B134" t="s">
        <v>210</v>
      </c>
      <c r="C134" t="s">
        <v>238</v>
      </c>
      <c r="D134" t="s">
        <v>239</v>
      </c>
      <c r="E134" t="s">
        <v>448</v>
      </c>
      <c r="F134" t="s">
        <v>214</v>
      </c>
      <c r="G134" t="s">
        <v>241</v>
      </c>
      <c r="H134">
        <v>1</v>
      </c>
      <c r="I134">
        <v>899</v>
      </c>
      <c r="J134">
        <v>560102</v>
      </c>
    </row>
    <row r="135" spans="1:10" x14ac:dyDescent="0.3">
      <c r="A135" s="89">
        <v>44808</v>
      </c>
      <c r="B135" t="s">
        <v>210</v>
      </c>
      <c r="C135" t="s">
        <v>373</v>
      </c>
      <c r="D135" t="s">
        <v>404</v>
      </c>
      <c r="E135" t="s">
        <v>449</v>
      </c>
      <c r="F135" t="s">
        <v>214</v>
      </c>
      <c r="G135" t="s">
        <v>215</v>
      </c>
      <c r="H135">
        <v>1</v>
      </c>
      <c r="I135">
        <v>721</v>
      </c>
      <c r="J135">
        <v>688522</v>
      </c>
    </row>
    <row r="136" spans="1:10" x14ac:dyDescent="0.3">
      <c r="A136" s="89">
        <v>44808</v>
      </c>
      <c r="B136" t="s">
        <v>210</v>
      </c>
      <c r="C136" t="s">
        <v>238</v>
      </c>
      <c r="D136" t="s">
        <v>239</v>
      </c>
      <c r="E136" t="s">
        <v>450</v>
      </c>
      <c r="F136" t="s">
        <v>214</v>
      </c>
      <c r="G136" t="s">
        <v>241</v>
      </c>
      <c r="H136">
        <v>1</v>
      </c>
      <c r="I136">
        <v>899</v>
      </c>
      <c r="J136">
        <v>600004</v>
      </c>
    </row>
    <row r="137" spans="1:10" x14ac:dyDescent="0.3">
      <c r="A137" s="89">
        <v>44808</v>
      </c>
      <c r="B137" t="s">
        <v>210</v>
      </c>
      <c r="C137" t="s">
        <v>373</v>
      </c>
      <c r="D137" t="s">
        <v>440</v>
      </c>
      <c r="E137" t="s">
        <v>451</v>
      </c>
      <c r="F137" t="s">
        <v>214</v>
      </c>
      <c r="G137" t="s">
        <v>229</v>
      </c>
      <c r="H137">
        <v>1</v>
      </c>
      <c r="I137">
        <v>721</v>
      </c>
      <c r="J137">
        <v>110096</v>
      </c>
    </row>
    <row r="138" spans="1:10" x14ac:dyDescent="0.3">
      <c r="A138" s="89">
        <v>44777</v>
      </c>
      <c r="B138" t="s">
        <v>210</v>
      </c>
      <c r="C138" t="s">
        <v>238</v>
      </c>
      <c r="D138" t="s">
        <v>365</v>
      </c>
      <c r="E138" t="s">
        <v>452</v>
      </c>
      <c r="F138" t="s">
        <v>214</v>
      </c>
      <c r="G138" t="s">
        <v>237</v>
      </c>
      <c r="H138">
        <v>1</v>
      </c>
      <c r="I138">
        <v>899</v>
      </c>
      <c r="J138">
        <v>845401</v>
      </c>
    </row>
    <row r="139" spans="1:10" x14ac:dyDescent="0.3">
      <c r="A139" s="89">
        <v>44777</v>
      </c>
      <c r="B139" t="s">
        <v>210</v>
      </c>
      <c r="C139" t="s">
        <v>238</v>
      </c>
      <c r="D139" t="s">
        <v>239</v>
      </c>
      <c r="E139" t="s">
        <v>453</v>
      </c>
      <c r="F139" t="s">
        <v>214</v>
      </c>
      <c r="G139" t="s">
        <v>241</v>
      </c>
      <c r="H139">
        <v>1</v>
      </c>
      <c r="I139">
        <v>899</v>
      </c>
      <c r="J139">
        <v>500019</v>
      </c>
    </row>
    <row r="140" spans="1:10" x14ac:dyDescent="0.3">
      <c r="A140" s="89">
        <v>44777</v>
      </c>
      <c r="B140" t="s">
        <v>210</v>
      </c>
      <c r="C140" t="s">
        <v>327</v>
      </c>
      <c r="D140" t="s">
        <v>347</v>
      </c>
      <c r="E140" t="s">
        <v>454</v>
      </c>
      <c r="F140" t="s">
        <v>214</v>
      </c>
      <c r="G140" t="s">
        <v>241</v>
      </c>
      <c r="H140">
        <v>1</v>
      </c>
      <c r="I140">
        <v>725</v>
      </c>
      <c r="J140">
        <v>500013</v>
      </c>
    </row>
    <row r="141" spans="1:10" x14ac:dyDescent="0.3">
      <c r="A141" s="89">
        <v>44777</v>
      </c>
      <c r="B141" t="s">
        <v>210</v>
      </c>
      <c r="C141" t="s">
        <v>238</v>
      </c>
      <c r="D141" t="s">
        <v>416</v>
      </c>
      <c r="E141" t="s">
        <v>455</v>
      </c>
      <c r="F141" t="s">
        <v>214</v>
      </c>
      <c r="G141" t="s">
        <v>345</v>
      </c>
      <c r="H141">
        <v>1</v>
      </c>
      <c r="I141">
        <v>899</v>
      </c>
      <c r="J141">
        <v>690525</v>
      </c>
    </row>
    <row r="142" spans="1:10" x14ac:dyDescent="0.3">
      <c r="A142" s="89">
        <v>44777</v>
      </c>
      <c r="B142" t="s">
        <v>210</v>
      </c>
      <c r="C142" t="s">
        <v>234</v>
      </c>
      <c r="D142" t="s">
        <v>235</v>
      </c>
      <c r="E142" t="s">
        <v>456</v>
      </c>
      <c r="F142" t="s">
        <v>214</v>
      </c>
      <c r="G142" t="s">
        <v>237</v>
      </c>
      <c r="H142">
        <v>1</v>
      </c>
      <c r="I142">
        <v>744</v>
      </c>
      <c r="J142">
        <v>500055</v>
      </c>
    </row>
    <row r="143" spans="1:10" x14ac:dyDescent="0.3">
      <c r="A143" s="89">
        <v>44777</v>
      </c>
      <c r="B143" t="s">
        <v>210</v>
      </c>
      <c r="C143" t="s">
        <v>253</v>
      </c>
      <c r="D143" t="s">
        <v>457</v>
      </c>
      <c r="E143" t="s">
        <v>458</v>
      </c>
      <c r="F143" t="s">
        <v>214</v>
      </c>
      <c r="G143" t="s">
        <v>237</v>
      </c>
      <c r="H143">
        <v>1</v>
      </c>
      <c r="I143">
        <v>413</v>
      </c>
      <c r="J143">
        <v>396590</v>
      </c>
    </row>
    <row r="144" spans="1:10" x14ac:dyDescent="0.3">
      <c r="A144" s="89">
        <v>44626</v>
      </c>
      <c r="B144" t="s">
        <v>210</v>
      </c>
      <c r="C144" t="s">
        <v>445</v>
      </c>
      <c r="D144" t="s">
        <v>446</v>
      </c>
      <c r="E144" t="s">
        <v>459</v>
      </c>
      <c r="F144" t="s">
        <v>214</v>
      </c>
      <c r="G144" t="s">
        <v>264</v>
      </c>
      <c r="H144">
        <v>1</v>
      </c>
      <c r="I144">
        <v>968</v>
      </c>
      <c r="J144">
        <v>400056</v>
      </c>
    </row>
    <row r="145" spans="1:10" x14ac:dyDescent="0.3">
      <c r="A145" s="89">
        <v>44748</v>
      </c>
      <c r="B145" t="s">
        <v>210</v>
      </c>
      <c r="C145" t="s">
        <v>280</v>
      </c>
      <c r="D145" t="s">
        <v>460</v>
      </c>
      <c r="E145" t="s">
        <v>461</v>
      </c>
      <c r="F145" t="s">
        <v>214</v>
      </c>
      <c r="G145" t="s">
        <v>264</v>
      </c>
      <c r="H145">
        <v>1</v>
      </c>
      <c r="I145">
        <v>956</v>
      </c>
      <c r="J145">
        <v>416006</v>
      </c>
    </row>
    <row r="146" spans="1:10" x14ac:dyDescent="0.3">
      <c r="A146" s="89">
        <v>44777</v>
      </c>
      <c r="B146" t="s">
        <v>210</v>
      </c>
      <c r="C146" t="s">
        <v>314</v>
      </c>
      <c r="D146" t="s">
        <v>315</v>
      </c>
      <c r="E146" t="s">
        <v>462</v>
      </c>
      <c r="F146" t="s">
        <v>214</v>
      </c>
      <c r="G146" t="s">
        <v>219</v>
      </c>
      <c r="H146">
        <v>1</v>
      </c>
      <c r="I146">
        <v>721</v>
      </c>
      <c r="J146">
        <v>400610</v>
      </c>
    </row>
    <row r="147" spans="1:10" x14ac:dyDescent="0.3">
      <c r="A147" s="89">
        <v>44777</v>
      </c>
      <c r="B147" t="s">
        <v>210</v>
      </c>
      <c r="C147" t="s">
        <v>314</v>
      </c>
      <c r="D147" t="s">
        <v>352</v>
      </c>
      <c r="E147" t="s">
        <v>463</v>
      </c>
      <c r="F147" t="s">
        <v>214</v>
      </c>
      <c r="G147" t="s">
        <v>229</v>
      </c>
      <c r="H147">
        <v>1</v>
      </c>
      <c r="I147">
        <v>721</v>
      </c>
      <c r="J147">
        <v>416216</v>
      </c>
    </row>
    <row r="148" spans="1:10" x14ac:dyDescent="0.3">
      <c r="A148" s="89">
        <v>44777</v>
      </c>
      <c r="B148" t="s">
        <v>210</v>
      </c>
      <c r="C148" t="s">
        <v>234</v>
      </c>
      <c r="D148" t="s">
        <v>235</v>
      </c>
      <c r="E148" t="s">
        <v>464</v>
      </c>
      <c r="F148" t="s">
        <v>214</v>
      </c>
      <c r="G148" t="s">
        <v>237</v>
      </c>
      <c r="H148">
        <v>1</v>
      </c>
      <c r="I148">
        <v>744</v>
      </c>
      <c r="J148">
        <v>384002</v>
      </c>
    </row>
    <row r="149" spans="1:10" x14ac:dyDescent="0.3">
      <c r="A149" s="89">
        <v>44777</v>
      </c>
      <c r="B149" t="s">
        <v>210</v>
      </c>
      <c r="C149" t="s">
        <v>253</v>
      </c>
      <c r="D149" t="s">
        <v>254</v>
      </c>
      <c r="E149" t="s">
        <v>465</v>
      </c>
      <c r="F149" t="s">
        <v>214</v>
      </c>
      <c r="G149" t="s">
        <v>215</v>
      </c>
      <c r="H149">
        <v>1</v>
      </c>
      <c r="I149">
        <v>413</v>
      </c>
      <c r="J149">
        <v>400053</v>
      </c>
    </row>
    <row r="150" spans="1:10" x14ac:dyDescent="0.3">
      <c r="A150" s="89">
        <v>44777</v>
      </c>
      <c r="B150" t="s">
        <v>230</v>
      </c>
      <c r="C150" t="s">
        <v>238</v>
      </c>
      <c r="D150" t="s">
        <v>365</v>
      </c>
      <c r="E150" t="s">
        <v>466</v>
      </c>
      <c r="F150" t="s">
        <v>214</v>
      </c>
      <c r="G150" t="s">
        <v>237</v>
      </c>
      <c r="H150">
        <v>1</v>
      </c>
      <c r="I150">
        <v>899</v>
      </c>
      <c r="J150">
        <v>412307</v>
      </c>
    </row>
    <row r="151" spans="1:10" x14ac:dyDescent="0.3">
      <c r="A151" s="89">
        <v>44777</v>
      </c>
      <c r="B151" t="s">
        <v>210</v>
      </c>
      <c r="C151" t="s">
        <v>238</v>
      </c>
      <c r="D151" t="s">
        <v>365</v>
      </c>
      <c r="E151" t="s">
        <v>467</v>
      </c>
      <c r="F151" t="s">
        <v>214</v>
      </c>
      <c r="G151" t="s">
        <v>237</v>
      </c>
      <c r="H151">
        <v>1</v>
      </c>
      <c r="I151">
        <v>899</v>
      </c>
      <c r="J151">
        <v>713358</v>
      </c>
    </row>
    <row r="152" spans="1:10" x14ac:dyDescent="0.3">
      <c r="A152" s="89">
        <v>44777</v>
      </c>
      <c r="B152" t="s">
        <v>210</v>
      </c>
      <c r="C152" t="s">
        <v>354</v>
      </c>
      <c r="D152" t="s">
        <v>468</v>
      </c>
      <c r="E152" t="s">
        <v>469</v>
      </c>
      <c r="F152" t="s">
        <v>214</v>
      </c>
      <c r="G152" t="s">
        <v>345</v>
      </c>
      <c r="H152">
        <v>1</v>
      </c>
      <c r="I152">
        <v>771</v>
      </c>
      <c r="J152">
        <v>411033</v>
      </c>
    </row>
    <row r="153" spans="1:10" x14ac:dyDescent="0.3">
      <c r="A153" s="89">
        <v>44777</v>
      </c>
      <c r="B153" t="s">
        <v>210</v>
      </c>
      <c r="C153" t="s">
        <v>253</v>
      </c>
      <c r="D153" t="s">
        <v>457</v>
      </c>
      <c r="E153" t="s">
        <v>470</v>
      </c>
      <c r="F153" t="s">
        <v>214</v>
      </c>
      <c r="G153" t="s">
        <v>237</v>
      </c>
      <c r="H153">
        <v>1</v>
      </c>
      <c r="I153">
        <v>413</v>
      </c>
      <c r="J153">
        <v>679322</v>
      </c>
    </row>
    <row r="154" spans="1:10" x14ac:dyDescent="0.3">
      <c r="A154" s="89">
        <v>44777</v>
      </c>
      <c r="B154" t="s">
        <v>210</v>
      </c>
      <c r="C154" t="s">
        <v>471</v>
      </c>
      <c r="D154" t="s">
        <v>472</v>
      </c>
      <c r="E154" t="s">
        <v>473</v>
      </c>
      <c r="F154" t="s">
        <v>214</v>
      </c>
      <c r="G154" t="s">
        <v>345</v>
      </c>
      <c r="H154">
        <v>1</v>
      </c>
      <c r="I154">
        <v>519</v>
      </c>
      <c r="J154">
        <v>272001</v>
      </c>
    </row>
    <row r="155" spans="1:10" x14ac:dyDescent="0.3">
      <c r="A155" s="89">
        <v>44748</v>
      </c>
      <c r="B155" t="s">
        <v>210</v>
      </c>
      <c r="C155" t="s">
        <v>280</v>
      </c>
      <c r="D155" t="s">
        <v>460</v>
      </c>
      <c r="E155" t="s">
        <v>474</v>
      </c>
      <c r="F155" t="s">
        <v>214</v>
      </c>
      <c r="G155" t="s">
        <v>264</v>
      </c>
      <c r="H155">
        <v>1</v>
      </c>
      <c r="I155">
        <v>956</v>
      </c>
      <c r="J155">
        <v>411057</v>
      </c>
    </row>
    <row r="156" spans="1:10" x14ac:dyDescent="0.3">
      <c r="A156" s="89">
        <v>44777</v>
      </c>
      <c r="B156" t="s">
        <v>210</v>
      </c>
      <c r="C156" t="s">
        <v>475</v>
      </c>
      <c r="D156" t="s">
        <v>476</v>
      </c>
      <c r="E156" t="s">
        <v>477</v>
      </c>
      <c r="F156" t="s">
        <v>223</v>
      </c>
      <c r="G156" t="s">
        <v>241</v>
      </c>
      <c r="H156">
        <v>1</v>
      </c>
      <c r="I156">
        <v>545</v>
      </c>
      <c r="J156">
        <v>560034</v>
      </c>
    </row>
    <row r="157" spans="1:10" x14ac:dyDescent="0.3">
      <c r="A157" s="89">
        <v>44747</v>
      </c>
      <c r="B157" t="s">
        <v>210</v>
      </c>
      <c r="C157" t="s">
        <v>478</v>
      </c>
      <c r="D157" t="s">
        <v>479</v>
      </c>
      <c r="E157" t="s">
        <v>480</v>
      </c>
      <c r="F157" t="s">
        <v>214</v>
      </c>
      <c r="G157" t="s">
        <v>264</v>
      </c>
      <c r="H157">
        <v>1</v>
      </c>
      <c r="I157">
        <v>949</v>
      </c>
      <c r="J157">
        <v>500072</v>
      </c>
    </row>
    <row r="158" spans="1:10" x14ac:dyDescent="0.3">
      <c r="A158" s="89">
        <v>44777</v>
      </c>
      <c r="B158" t="s">
        <v>210</v>
      </c>
      <c r="C158" t="s">
        <v>224</v>
      </c>
      <c r="D158" t="s">
        <v>481</v>
      </c>
      <c r="E158" t="s">
        <v>482</v>
      </c>
      <c r="F158" t="s">
        <v>214</v>
      </c>
      <c r="G158" t="s">
        <v>241</v>
      </c>
      <c r="H158">
        <v>1</v>
      </c>
      <c r="I158">
        <v>885</v>
      </c>
      <c r="J158">
        <v>122016</v>
      </c>
    </row>
    <row r="159" spans="1:10" x14ac:dyDescent="0.3">
      <c r="A159" s="89">
        <v>44901</v>
      </c>
      <c r="B159" t="s">
        <v>210</v>
      </c>
      <c r="C159" t="s">
        <v>314</v>
      </c>
      <c r="D159" t="s">
        <v>483</v>
      </c>
      <c r="E159" t="s">
        <v>484</v>
      </c>
      <c r="F159" t="s">
        <v>214</v>
      </c>
      <c r="G159" t="s">
        <v>264</v>
      </c>
      <c r="H159">
        <v>1</v>
      </c>
      <c r="I159">
        <v>948</v>
      </c>
      <c r="J159">
        <v>560024</v>
      </c>
    </row>
    <row r="160" spans="1:10" x14ac:dyDescent="0.3">
      <c r="A160" s="89">
        <v>44777</v>
      </c>
      <c r="B160" t="s">
        <v>210</v>
      </c>
      <c r="C160" t="s">
        <v>485</v>
      </c>
      <c r="D160" t="s">
        <v>486</v>
      </c>
      <c r="E160" t="s">
        <v>487</v>
      </c>
      <c r="F160" t="s">
        <v>223</v>
      </c>
      <c r="G160" t="s">
        <v>229</v>
      </c>
      <c r="H160">
        <v>1</v>
      </c>
      <c r="I160">
        <v>493</v>
      </c>
      <c r="J160">
        <v>342001</v>
      </c>
    </row>
    <row r="161" spans="1:10" x14ac:dyDescent="0.3">
      <c r="A161" s="89">
        <v>44746</v>
      </c>
      <c r="B161" t="s">
        <v>210</v>
      </c>
      <c r="C161" t="s">
        <v>373</v>
      </c>
      <c r="D161" t="s">
        <v>440</v>
      </c>
      <c r="E161" t="s">
        <v>488</v>
      </c>
      <c r="F161" t="s">
        <v>214</v>
      </c>
      <c r="G161" t="s">
        <v>229</v>
      </c>
      <c r="H161">
        <v>1</v>
      </c>
      <c r="I161">
        <v>721</v>
      </c>
      <c r="J161">
        <v>411041</v>
      </c>
    </row>
    <row r="162" spans="1:10" x14ac:dyDescent="0.3">
      <c r="A162" s="89">
        <v>44746</v>
      </c>
      <c r="B162" t="s">
        <v>210</v>
      </c>
      <c r="C162" t="s">
        <v>234</v>
      </c>
      <c r="D162" t="s">
        <v>377</v>
      </c>
      <c r="E162" t="s">
        <v>489</v>
      </c>
      <c r="F162" t="s">
        <v>214</v>
      </c>
      <c r="G162" t="s">
        <v>229</v>
      </c>
      <c r="H162">
        <v>1</v>
      </c>
      <c r="I162">
        <v>791</v>
      </c>
      <c r="J162">
        <v>400607</v>
      </c>
    </row>
    <row r="163" spans="1:10" x14ac:dyDescent="0.3">
      <c r="A163" s="89">
        <v>44746</v>
      </c>
      <c r="B163" t="s">
        <v>210</v>
      </c>
      <c r="C163" t="s">
        <v>271</v>
      </c>
      <c r="D163" t="s">
        <v>490</v>
      </c>
      <c r="E163" t="s">
        <v>491</v>
      </c>
      <c r="F163" t="s">
        <v>214</v>
      </c>
      <c r="G163" t="s">
        <v>345</v>
      </c>
      <c r="H163">
        <v>1</v>
      </c>
      <c r="I163">
        <v>443</v>
      </c>
      <c r="J163">
        <v>403511</v>
      </c>
    </row>
    <row r="164" spans="1:10" x14ac:dyDescent="0.3">
      <c r="A164" s="89">
        <v>44746</v>
      </c>
      <c r="B164" t="s">
        <v>210</v>
      </c>
      <c r="C164" t="s">
        <v>373</v>
      </c>
      <c r="D164" t="s">
        <v>404</v>
      </c>
      <c r="E164" t="s">
        <v>492</v>
      </c>
      <c r="F164" t="s">
        <v>214</v>
      </c>
      <c r="G164" t="s">
        <v>215</v>
      </c>
      <c r="H164">
        <v>1</v>
      </c>
      <c r="I164">
        <v>721</v>
      </c>
      <c r="J164">
        <v>500090</v>
      </c>
    </row>
    <row r="165" spans="1:10" x14ac:dyDescent="0.3">
      <c r="A165" s="89">
        <v>44746</v>
      </c>
      <c r="B165" t="s">
        <v>210</v>
      </c>
      <c r="C165" t="s">
        <v>327</v>
      </c>
      <c r="D165" t="s">
        <v>347</v>
      </c>
      <c r="E165" t="s">
        <v>493</v>
      </c>
      <c r="F165" t="s">
        <v>214</v>
      </c>
      <c r="G165" t="s">
        <v>241</v>
      </c>
      <c r="H165">
        <v>1</v>
      </c>
      <c r="I165">
        <v>715</v>
      </c>
      <c r="J165">
        <v>208001</v>
      </c>
    </row>
    <row r="166" spans="1:10" x14ac:dyDescent="0.3">
      <c r="A166" s="89">
        <v>44746</v>
      </c>
      <c r="B166" t="s">
        <v>210</v>
      </c>
      <c r="C166" t="s">
        <v>238</v>
      </c>
      <c r="D166" t="s">
        <v>367</v>
      </c>
      <c r="E166" t="s">
        <v>494</v>
      </c>
      <c r="F166" t="s">
        <v>214</v>
      </c>
      <c r="G166" t="s">
        <v>229</v>
      </c>
      <c r="H166">
        <v>1</v>
      </c>
      <c r="I166">
        <v>899</v>
      </c>
      <c r="J166">
        <v>600063</v>
      </c>
    </row>
    <row r="167" spans="1:10" x14ac:dyDescent="0.3">
      <c r="A167" s="89">
        <v>44746</v>
      </c>
      <c r="B167" t="s">
        <v>210</v>
      </c>
      <c r="C167" t="s">
        <v>373</v>
      </c>
      <c r="D167" t="s">
        <v>440</v>
      </c>
      <c r="E167" t="s">
        <v>495</v>
      </c>
      <c r="F167" t="s">
        <v>214</v>
      </c>
      <c r="G167" t="s">
        <v>229</v>
      </c>
      <c r="H167">
        <v>1</v>
      </c>
      <c r="I167">
        <v>721</v>
      </c>
      <c r="J167">
        <v>600010</v>
      </c>
    </row>
    <row r="168" spans="1:10" x14ac:dyDescent="0.3">
      <c r="A168" s="89">
        <v>44746</v>
      </c>
      <c r="B168" t="s">
        <v>210</v>
      </c>
      <c r="C168" t="s">
        <v>271</v>
      </c>
      <c r="D168" t="s">
        <v>396</v>
      </c>
      <c r="E168" t="s">
        <v>496</v>
      </c>
      <c r="F168" t="s">
        <v>214</v>
      </c>
      <c r="G168" t="s">
        <v>241</v>
      </c>
      <c r="H168">
        <v>1</v>
      </c>
      <c r="I168">
        <v>443</v>
      </c>
      <c r="J168">
        <v>400064</v>
      </c>
    </row>
    <row r="169" spans="1:10" x14ac:dyDescent="0.3">
      <c r="A169" s="89">
        <v>44746</v>
      </c>
      <c r="B169" t="s">
        <v>210</v>
      </c>
      <c r="C169" t="s">
        <v>234</v>
      </c>
      <c r="D169" t="s">
        <v>377</v>
      </c>
      <c r="E169" t="s">
        <v>497</v>
      </c>
      <c r="F169" t="s">
        <v>214</v>
      </c>
      <c r="G169" t="s">
        <v>229</v>
      </c>
      <c r="H169">
        <v>1</v>
      </c>
      <c r="I169">
        <v>791</v>
      </c>
      <c r="J169">
        <v>682021</v>
      </c>
    </row>
    <row r="170" spans="1:10" x14ac:dyDescent="0.3">
      <c r="A170" s="89">
        <v>44746</v>
      </c>
      <c r="B170" t="s">
        <v>210</v>
      </c>
      <c r="C170" t="s">
        <v>498</v>
      </c>
      <c r="D170" t="s">
        <v>499</v>
      </c>
      <c r="E170" t="s">
        <v>500</v>
      </c>
      <c r="F170" t="s">
        <v>214</v>
      </c>
      <c r="G170" t="s">
        <v>241</v>
      </c>
      <c r="H170">
        <v>1</v>
      </c>
      <c r="I170">
        <v>859</v>
      </c>
      <c r="J170">
        <v>502319</v>
      </c>
    </row>
    <row r="171" spans="1:10" x14ac:dyDescent="0.3">
      <c r="A171" s="89">
        <v>44746</v>
      </c>
      <c r="B171" t="s">
        <v>210</v>
      </c>
      <c r="C171" t="s">
        <v>354</v>
      </c>
      <c r="D171" t="s">
        <v>501</v>
      </c>
      <c r="E171" t="s">
        <v>502</v>
      </c>
      <c r="F171" t="s">
        <v>214</v>
      </c>
      <c r="G171" t="s">
        <v>219</v>
      </c>
      <c r="H171">
        <v>1</v>
      </c>
      <c r="I171">
        <v>771</v>
      </c>
      <c r="J171">
        <v>400067</v>
      </c>
    </row>
    <row r="172" spans="1:10" x14ac:dyDescent="0.3">
      <c r="A172" s="89">
        <v>44746</v>
      </c>
      <c r="B172" t="s">
        <v>210</v>
      </c>
      <c r="C172" t="s">
        <v>238</v>
      </c>
      <c r="D172" t="s">
        <v>365</v>
      </c>
      <c r="E172" t="s">
        <v>503</v>
      </c>
      <c r="F172" t="s">
        <v>214</v>
      </c>
      <c r="G172" t="s">
        <v>237</v>
      </c>
      <c r="H172">
        <v>1</v>
      </c>
      <c r="I172">
        <v>899</v>
      </c>
      <c r="J172">
        <v>785006</v>
      </c>
    </row>
    <row r="173" spans="1:10" x14ac:dyDescent="0.3">
      <c r="A173" s="89">
        <v>44746</v>
      </c>
      <c r="B173" t="s">
        <v>210</v>
      </c>
      <c r="C173" t="s">
        <v>314</v>
      </c>
      <c r="D173" t="s">
        <v>352</v>
      </c>
      <c r="E173" t="s">
        <v>504</v>
      </c>
      <c r="F173" t="s">
        <v>214</v>
      </c>
      <c r="G173" t="s">
        <v>229</v>
      </c>
      <c r="H173">
        <v>1</v>
      </c>
      <c r="I173">
        <v>721</v>
      </c>
      <c r="J173">
        <v>700064</v>
      </c>
    </row>
    <row r="174" spans="1:10" x14ac:dyDescent="0.3">
      <c r="A174" s="89">
        <v>44746</v>
      </c>
      <c r="B174" t="s">
        <v>210</v>
      </c>
      <c r="C174" t="s">
        <v>314</v>
      </c>
      <c r="D174" t="s">
        <v>315</v>
      </c>
      <c r="E174" t="s">
        <v>505</v>
      </c>
      <c r="F174" t="s">
        <v>214</v>
      </c>
      <c r="G174" t="s">
        <v>219</v>
      </c>
      <c r="H174">
        <v>1</v>
      </c>
      <c r="I174">
        <v>721</v>
      </c>
      <c r="J174">
        <v>629001</v>
      </c>
    </row>
    <row r="175" spans="1:10" x14ac:dyDescent="0.3">
      <c r="A175" s="89">
        <v>44840</v>
      </c>
      <c r="B175" t="s">
        <v>210</v>
      </c>
      <c r="C175" t="s">
        <v>314</v>
      </c>
      <c r="D175" t="s">
        <v>483</v>
      </c>
      <c r="E175" t="s">
        <v>506</v>
      </c>
      <c r="F175" t="s">
        <v>214</v>
      </c>
      <c r="G175" t="s">
        <v>264</v>
      </c>
      <c r="H175">
        <v>1</v>
      </c>
      <c r="I175">
        <v>948</v>
      </c>
      <c r="J175">
        <v>411057</v>
      </c>
    </row>
    <row r="176" spans="1:10" x14ac:dyDescent="0.3">
      <c r="A176" s="89">
        <v>44748</v>
      </c>
      <c r="B176" t="s">
        <v>210</v>
      </c>
      <c r="C176" t="s">
        <v>314</v>
      </c>
      <c r="D176" t="s">
        <v>483</v>
      </c>
      <c r="E176" t="s">
        <v>507</v>
      </c>
      <c r="F176" t="s">
        <v>214</v>
      </c>
      <c r="G176" t="s">
        <v>264</v>
      </c>
      <c r="H176">
        <v>1</v>
      </c>
      <c r="I176">
        <v>948</v>
      </c>
      <c r="J176">
        <v>500061</v>
      </c>
    </row>
    <row r="177" spans="1:10" x14ac:dyDescent="0.3">
      <c r="A177" s="89">
        <v>44746</v>
      </c>
      <c r="B177" t="s">
        <v>210</v>
      </c>
      <c r="C177" t="s">
        <v>271</v>
      </c>
      <c r="D177" t="s">
        <v>490</v>
      </c>
      <c r="E177" t="s">
        <v>508</v>
      </c>
      <c r="F177" t="s">
        <v>214</v>
      </c>
      <c r="G177" t="s">
        <v>345</v>
      </c>
      <c r="H177">
        <v>1</v>
      </c>
      <c r="I177">
        <v>443</v>
      </c>
      <c r="J177">
        <v>797112</v>
      </c>
    </row>
    <row r="178" spans="1:10" x14ac:dyDescent="0.3">
      <c r="A178" s="89">
        <v>44746</v>
      </c>
      <c r="B178" t="s">
        <v>210</v>
      </c>
      <c r="C178" t="s">
        <v>314</v>
      </c>
      <c r="D178" t="s">
        <v>315</v>
      </c>
      <c r="E178" t="s">
        <v>509</v>
      </c>
      <c r="F178" t="s">
        <v>214</v>
      </c>
      <c r="G178" t="s">
        <v>219</v>
      </c>
      <c r="H178">
        <v>1</v>
      </c>
      <c r="I178">
        <v>721</v>
      </c>
      <c r="J178">
        <v>641027</v>
      </c>
    </row>
    <row r="179" spans="1:10" x14ac:dyDescent="0.3">
      <c r="A179" s="89">
        <v>44746</v>
      </c>
      <c r="B179" t="s">
        <v>210</v>
      </c>
      <c r="C179" t="s">
        <v>234</v>
      </c>
      <c r="D179" t="s">
        <v>377</v>
      </c>
      <c r="E179" t="s">
        <v>510</v>
      </c>
      <c r="F179" t="s">
        <v>214</v>
      </c>
      <c r="G179" t="s">
        <v>229</v>
      </c>
      <c r="H179">
        <v>1</v>
      </c>
      <c r="I179">
        <v>791</v>
      </c>
      <c r="J179">
        <v>500083</v>
      </c>
    </row>
    <row r="180" spans="1:10" x14ac:dyDescent="0.3">
      <c r="A180" s="89">
        <v>44656</v>
      </c>
      <c r="B180" t="s">
        <v>210</v>
      </c>
      <c r="C180" t="s">
        <v>478</v>
      </c>
      <c r="D180" t="s">
        <v>479</v>
      </c>
      <c r="E180" t="s">
        <v>511</v>
      </c>
      <c r="F180" t="s">
        <v>214</v>
      </c>
      <c r="G180" t="s">
        <v>264</v>
      </c>
      <c r="H180">
        <v>1</v>
      </c>
      <c r="I180">
        <v>939</v>
      </c>
      <c r="J180">
        <v>500036</v>
      </c>
    </row>
    <row r="181" spans="1:10" x14ac:dyDescent="0.3">
      <c r="A181" s="89">
        <v>44746</v>
      </c>
      <c r="B181" t="s">
        <v>210</v>
      </c>
      <c r="C181" t="s">
        <v>354</v>
      </c>
      <c r="D181" t="s">
        <v>512</v>
      </c>
      <c r="E181" t="s">
        <v>513</v>
      </c>
      <c r="F181" t="s">
        <v>214</v>
      </c>
      <c r="G181" t="s">
        <v>219</v>
      </c>
      <c r="H181">
        <v>1</v>
      </c>
      <c r="I181">
        <v>771</v>
      </c>
      <c r="J181">
        <v>313001</v>
      </c>
    </row>
    <row r="182" spans="1:10" x14ac:dyDescent="0.3">
      <c r="A182" s="89">
        <v>44716</v>
      </c>
      <c r="B182" t="s">
        <v>230</v>
      </c>
      <c r="C182" t="s">
        <v>354</v>
      </c>
      <c r="D182" t="s">
        <v>501</v>
      </c>
      <c r="E182" t="s">
        <v>514</v>
      </c>
      <c r="F182" t="s">
        <v>214</v>
      </c>
      <c r="G182" t="s">
        <v>219</v>
      </c>
      <c r="H182">
        <v>1</v>
      </c>
      <c r="I182">
        <v>771</v>
      </c>
      <c r="J182">
        <v>400092</v>
      </c>
    </row>
    <row r="183" spans="1:10" x14ac:dyDescent="0.3">
      <c r="A183" s="89">
        <v>44716</v>
      </c>
      <c r="B183" t="s">
        <v>210</v>
      </c>
      <c r="C183" t="s">
        <v>354</v>
      </c>
      <c r="D183" t="s">
        <v>515</v>
      </c>
      <c r="E183" t="s">
        <v>516</v>
      </c>
      <c r="F183" t="s">
        <v>214</v>
      </c>
      <c r="G183" t="s">
        <v>229</v>
      </c>
      <c r="H183">
        <v>1</v>
      </c>
      <c r="I183">
        <v>771</v>
      </c>
      <c r="J183">
        <v>141002</v>
      </c>
    </row>
    <row r="184" spans="1:10" x14ac:dyDescent="0.3">
      <c r="A184" s="89">
        <v>44716</v>
      </c>
      <c r="B184" t="s">
        <v>210</v>
      </c>
      <c r="C184" t="s">
        <v>238</v>
      </c>
      <c r="D184" t="s">
        <v>416</v>
      </c>
      <c r="E184" t="s">
        <v>517</v>
      </c>
      <c r="F184" t="s">
        <v>214</v>
      </c>
      <c r="G184" t="s">
        <v>345</v>
      </c>
      <c r="H184">
        <v>1</v>
      </c>
      <c r="I184">
        <v>899</v>
      </c>
      <c r="J184">
        <v>683572</v>
      </c>
    </row>
    <row r="185" spans="1:10" x14ac:dyDescent="0.3">
      <c r="A185" s="89">
        <v>44716</v>
      </c>
      <c r="B185" t="s">
        <v>210</v>
      </c>
      <c r="C185" t="s">
        <v>354</v>
      </c>
      <c r="D185" t="s">
        <v>501</v>
      </c>
      <c r="E185" t="s">
        <v>518</v>
      </c>
      <c r="F185" t="s">
        <v>214</v>
      </c>
      <c r="G185" t="s">
        <v>219</v>
      </c>
      <c r="H185">
        <v>1</v>
      </c>
      <c r="I185">
        <v>771</v>
      </c>
      <c r="J185">
        <v>208001</v>
      </c>
    </row>
    <row r="186" spans="1:10" x14ac:dyDescent="0.3">
      <c r="A186" s="89">
        <v>44716</v>
      </c>
      <c r="B186" t="s">
        <v>210</v>
      </c>
      <c r="C186" t="s">
        <v>327</v>
      </c>
      <c r="D186" t="s">
        <v>347</v>
      </c>
      <c r="E186" t="s">
        <v>519</v>
      </c>
      <c r="F186" t="s">
        <v>214</v>
      </c>
      <c r="G186" t="s">
        <v>241</v>
      </c>
      <c r="H186">
        <v>1</v>
      </c>
      <c r="I186">
        <v>715</v>
      </c>
      <c r="J186">
        <v>530017</v>
      </c>
    </row>
    <row r="187" spans="1:10" x14ac:dyDescent="0.3">
      <c r="A187" s="89">
        <v>44716</v>
      </c>
      <c r="B187" t="s">
        <v>210</v>
      </c>
      <c r="C187" t="s">
        <v>354</v>
      </c>
      <c r="D187" t="s">
        <v>520</v>
      </c>
      <c r="E187" t="s">
        <v>521</v>
      </c>
      <c r="F187" t="s">
        <v>214</v>
      </c>
      <c r="G187" t="s">
        <v>237</v>
      </c>
      <c r="H187">
        <v>1</v>
      </c>
      <c r="I187">
        <v>771</v>
      </c>
      <c r="J187">
        <v>400013</v>
      </c>
    </row>
    <row r="188" spans="1:10" x14ac:dyDescent="0.3">
      <c r="A188" s="89">
        <v>44716</v>
      </c>
      <c r="B188" t="s">
        <v>210</v>
      </c>
      <c r="C188" t="s">
        <v>253</v>
      </c>
      <c r="D188" t="s">
        <v>304</v>
      </c>
      <c r="E188" t="s">
        <v>522</v>
      </c>
      <c r="F188" t="s">
        <v>214</v>
      </c>
      <c r="G188" t="s">
        <v>241</v>
      </c>
      <c r="H188">
        <v>1</v>
      </c>
      <c r="I188">
        <v>413</v>
      </c>
      <c r="J188">
        <v>110018</v>
      </c>
    </row>
    <row r="189" spans="1:10" x14ac:dyDescent="0.3">
      <c r="A189" s="89">
        <v>44716</v>
      </c>
      <c r="B189" t="s">
        <v>210</v>
      </c>
      <c r="C189" t="s">
        <v>238</v>
      </c>
      <c r="D189" t="s">
        <v>239</v>
      </c>
      <c r="E189" t="s">
        <v>523</v>
      </c>
      <c r="F189" t="s">
        <v>214</v>
      </c>
      <c r="G189" t="s">
        <v>241</v>
      </c>
      <c r="H189">
        <v>1</v>
      </c>
      <c r="I189">
        <v>899</v>
      </c>
      <c r="J189">
        <v>211003</v>
      </c>
    </row>
    <row r="190" spans="1:10" x14ac:dyDescent="0.3">
      <c r="A190" s="89">
        <v>44716</v>
      </c>
      <c r="B190" t="s">
        <v>210</v>
      </c>
      <c r="C190" t="s">
        <v>354</v>
      </c>
      <c r="D190" t="s">
        <v>468</v>
      </c>
      <c r="E190" t="s">
        <v>524</v>
      </c>
      <c r="F190" t="s">
        <v>214</v>
      </c>
      <c r="G190" t="s">
        <v>345</v>
      </c>
      <c r="H190">
        <v>1</v>
      </c>
      <c r="I190">
        <v>771</v>
      </c>
      <c r="J190">
        <v>600095</v>
      </c>
    </row>
    <row r="191" spans="1:10" x14ac:dyDescent="0.3">
      <c r="A191" s="89">
        <v>44716</v>
      </c>
      <c r="B191" t="s">
        <v>210</v>
      </c>
      <c r="C191" t="s">
        <v>253</v>
      </c>
      <c r="D191" t="s">
        <v>525</v>
      </c>
      <c r="E191" t="s">
        <v>526</v>
      </c>
      <c r="F191" t="s">
        <v>214</v>
      </c>
      <c r="G191" t="s">
        <v>229</v>
      </c>
      <c r="H191">
        <v>1</v>
      </c>
      <c r="I191">
        <v>413</v>
      </c>
      <c r="J191">
        <v>411004</v>
      </c>
    </row>
    <row r="192" spans="1:10" x14ac:dyDescent="0.3">
      <c r="A192" s="89">
        <v>44716</v>
      </c>
      <c r="B192" t="s">
        <v>210</v>
      </c>
      <c r="C192" t="s">
        <v>238</v>
      </c>
      <c r="D192" t="s">
        <v>365</v>
      </c>
      <c r="E192" t="s">
        <v>527</v>
      </c>
      <c r="F192" t="s">
        <v>214</v>
      </c>
      <c r="G192" t="s">
        <v>237</v>
      </c>
      <c r="H192">
        <v>1</v>
      </c>
      <c r="I192">
        <v>899</v>
      </c>
      <c r="J192">
        <v>560025</v>
      </c>
    </row>
    <row r="193" spans="1:10" x14ac:dyDescent="0.3">
      <c r="A193" s="89">
        <v>44716</v>
      </c>
      <c r="B193" t="s">
        <v>210</v>
      </c>
      <c r="C193" t="s">
        <v>475</v>
      </c>
      <c r="D193" t="s">
        <v>528</v>
      </c>
      <c r="E193" t="s">
        <v>529</v>
      </c>
      <c r="F193" t="s">
        <v>223</v>
      </c>
      <c r="G193" t="s">
        <v>237</v>
      </c>
      <c r="H193">
        <v>1</v>
      </c>
      <c r="I193">
        <v>545</v>
      </c>
      <c r="J193">
        <v>500029</v>
      </c>
    </row>
    <row r="194" spans="1:10" x14ac:dyDescent="0.3">
      <c r="A194" s="89">
        <v>44716</v>
      </c>
      <c r="B194" t="s">
        <v>210</v>
      </c>
      <c r="C194" t="s">
        <v>253</v>
      </c>
      <c r="D194" t="s">
        <v>525</v>
      </c>
      <c r="E194" t="s">
        <v>530</v>
      </c>
      <c r="F194" t="s">
        <v>214</v>
      </c>
      <c r="G194" t="s">
        <v>229</v>
      </c>
      <c r="H194">
        <v>1</v>
      </c>
      <c r="I194">
        <v>413</v>
      </c>
      <c r="J194">
        <v>131001</v>
      </c>
    </row>
    <row r="195" spans="1:10" x14ac:dyDescent="0.3">
      <c r="A195" s="89">
        <v>44656</v>
      </c>
      <c r="B195" t="s">
        <v>210</v>
      </c>
      <c r="C195" t="s">
        <v>478</v>
      </c>
      <c r="D195" t="s">
        <v>479</v>
      </c>
      <c r="E195" t="s">
        <v>531</v>
      </c>
      <c r="F195" t="s">
        <v>214</v>
      </c>
      <c r="G195" t="s">
        <v>264</v>
      </c>
      <c r="H195">
        <v>1</v>
      </c>
      <c r="I195">
        <v>939</v>
      </c>
      <c r="J195">
        <v>603103</v>
      </c>
    </row>
    <row r="196" spans="1:10" x14ac:dyDescent="0.3">
      <c r="A196" s="89">
        <v>44716</v>
      </c>
      <c r="B196" t="s">
        <v>210</v>
      </c>
      <c r="C196" t="s">
        <v>354</v>
      </c>
      <c r="D196" t="s">
        <v>532</v>
      </c>
      <c r="E196" t="s">
        <v>533</v>
      </c>
      <c r="F196" t="s">
        <v>214</v>
      </c>
      <c r="G196" t="s">
        <v>229</v>
      </c>
      <c r="H196">
        <v>1</v>
      </c>
      <c r="I196">
        <v>771</v>
      </c>
      <c r="J196">
        <v>531001</v>
      </c>
    </row>
    <row r="197" spans="1:10" x14ac:dyDescent="0.3">
      <c r="A197" s="89">
        <v>44716</v>
      </c>
      <c r="B197" t="s">
        <v>210</v>
      </c>
      <c r="C197" t="s">
        <v>220</v>
      </c>
      <c r="D197" t="s">
        <v>534</v>
      </c>
      <c r="E197" t="s">
        <v>535</v>
      </c>
      <c r="F197" t="s">
        <v>223</v>
      </c>
      <c r="G197" t="s">
        <v>229</v>
      </c>
      <c r="H197">
        <v>1</v>
      </c>
      <c r="I197">
        <v>665</v>
      </c>
      <c r="J197">
        <v>560028</v>
      </c>
    </row>
    <row r="198" spans="1:10" x14ac:dyDescent="0.3">
      <c r="A198" s="89">
        <v>44716</v>
      </c>
      <c r="B198" t="s">
        <v>210</v>
      </c>
      <c r="C198" t="s">
        <v>238</v>
      </c>
      <c r="D198" t="s">
        <v>416</v>
      </c>
      <c r="E198" t="s">
        <v>536</v>
      </c>
      <c r="F198" t="s">
        <v>214</v>
      </c>
      <c r="G198" t="s">
        <v>345</v>
      </c>
      <c r="H198">
        <v>1</v>
      </c>
      <c r="I198">
        <v>899</v>
      </c>
      <c r="J198">
        <v>600100</v>
      </c>
    </row>
    <row r="199" spans="1:10" x14ac:dyDescent="0.3">
      <c r="A199" s="89">
        <v>44685</v>
      </c>
      <c r="B199" t="s">
        <v>210</v>
      </c>
      <c r="C199" t="s">
        <v>253</v>
      </c>
      <c r="D199" t="s">
        <v>304</v>
      </c>
      <c r="E199" t="s">
        <v>537</v>
      </c>
      <c r="F199" t="s">
        <v>214</v>
      </c>
      <c r="G199" t="s">
        <v>241</v>
      </c>
      <c r="H199">
        <v>1</v>
      </c>
      <c r="I199">
        <v>413</v>
      </c>
      <c r="J199">
        <v>500084</v>
      </c>
    </row>
    <row r="200" spans="1:10" x14ac:dyDescent="0.3">
      <c r="A200" s="89">
        <v>44685</v>
      </c>
      <c r="B200" t="s">
        <v>210</v>
      </c>
      <c r="C200" t="s">
        <v>354</v>
      </c>
      <c r="D200" t="s">
        <v>538</v>
      </c>
      <c r="E200" t="s">
        <v>537</v>
      </c>
      <c r="F200" t="s">
        <v>214</v>
      </c>
      <c r="G200" t="s">
        <v>241</v>
      </c>
      <c r="H200">
        <v>1</v>
      </c>
      <c r="I200">
        <v>771</v>
      </c>
      <c r="J200">
        <v>500084</v>
      </c>
    </row>
    <row r="201" spans="1:10" x14ac:dyDescent="0.3">
      <c r="A201" s="89">
        <v>44685</v>
      </c>
      <c r="B201" t="s">
        <v>210</v>
      </c>
      <c r="C201" t="s">
        <v>238</v>
      </c>
      <c r="D201" t="s">
        <v>416</v>
      </c>
      <c r="E201" t="s">
        <v>539</v>
      </c>
      <c r="F201" t="s">
        <v>214</v>
      </c>
      <c r="G201" t="s">
        <v>345</v>
      </c>
      <c r="H201">
        <v>1</v>
      </c>
      <c r="I201">
        <v>899</v>
      </c>
      <c r="J201">
        <v>248001</v>
      </c>
    </row>
    <row r="202" spans="1:10" x14ac:dyDescent="0.3">
      <c r="A202" s="89">
        <v>44685</v>
      </c>
      <c r="B202" t="s">
        <v>210</v>
      </c>
      <c r="C202" t="s">
        <v>327</v>
      </c>
      <c r="D202" t="s">
        <v>540</v>
      </c>
      <c r="E202" t="s">
        <v>541</v>
      </c>
      <c r="F202" t="s">
        <v>214</v>
      </c>
      <c r="G202" t="s">
        <v>215</v>
      </c>
      <c r="H202">
        <v>1</v>
      </c>
      <c r="I202">
        <v>715</v>
      </c>
      <c r="J202">
        <v>533201</v>
      </c>
    </row>
    <row r="203" spans="1:10" x14ac:dyDescent="0.3">
      <c r="A203" s="89">
        <v>44685</v>
      </c>
      <c r="B203" t="s">
        <v>210</v>
      </c>
      <c r="C203" t="s">
        <v>238</v>
      </c>
      <c r="D203" t="s">
        <v>365</v>
      </c>
      <c r="E203" t="s">
        <v>542</v>
      </c>
      <c r="F203" t="s">
        <v>214</v>
      </c>
      <c r="G203" t="s">
        <v>237</v>
      </c>
      <c r="H203">
        <v>1</v>
      </c>
      <c r="I203">
        <v>899</v>
      </c>
      <c r="J203">
        <v>413106</v>
      </c>
    </row>
    <row r="204" spans="1:10" x14ac:dyDescent="0.3">
      <c r="A204" s="89">
        <v>44685</v>
      </c>
      <c r="B204" t="s">
        <v>210</v>
      </c>
      <c r="C204" t="s">
        <v>253</v>
      </c>
      <c r="D204" t="s">
        <v>543</v>
      </c>
      <c r="E204" t="s">
        <v>544</v>
      </c>
      <c r="F204" t="s">
        <v>214</v>
      </c>
      <c r="G204" t="s">
        <v>345</v>
      </c>
      <c r="H204">
        <v>1</v>
      </c>
      <c r="I204">
        <v>413</v>
      </c>
      <c r="J204">
        <v>680620</v>
      </c>
    </row>
    <row r="205" spans="1:10" x14ac:dyDescent="0.3">
      <c r="A205" s="89">
        <v>44685</v>
      </c>
      <c r="B205" t="s">
        <v>210</v>
      </c>
      <c r="C205" t="s">
        <v>354</v>
      </c>
      <c r="D205" t="s">
        <v>512</v>
      </c>
      <c r="E205" t="s">
        <v>545</v>
      </c>
      <c r="F205" t="s">
        <v>214</v>
      </c>
      <c r="G205" t="s">
        <v>219</v>
      </c>
      <c r="H205">
        <v>1</v>
      </c>
      <c r="I205">
        <v>761</v>
      </c>
      <c r="J205">
        <v>180001</v>
      </c>
    </row>
    <row r="206" spans="1:10" x14ac:dyDescent="0.3">
      <c r="A206" s="89">
        <v>44685</v>
      </c>
      <c r="B206" t="s">
        <v>210</v>
      </c>
      <c r="C206" t="s">
        <v>327</v>
      </c>
      <c r="D206" t="s">
        <v>347</v>
      </c>
      <c r="E206" t="s">
        <v>546</v>
      </c>
      <c r="F206" t="s">
        <v>214</v>
      </c>
      <c r="G206" t="s">
        <v>241</v>
      </c>
      <c r="H206">
        <v>1</v>
      </c>
      <c r="I206">
        <v>715</v>
      </c>
      <c r="J206">
        <v>670643</v>
      </c>
    </row>
    <row r="207" spans="1:10" x14ac:dyDescent="0.3">
      <c r="A207" s="89">
        <v>44685</v>
      </c>
      <c r="B207" t="s">
        <v>210</v>
      </c>
      <c r="C207" t="s">
        <v>253</v>
      </c>
      <c r="D207" t="s">
        <v>304</v>
      </c>
      <c r="E207" t="s">
        <v>547</v>
      </c>
      <c r="F207" t="s">
        <v>214</v>
      </c>
      <c r="G207" t="s">
        <v>241</v>
      </c>
      <c r="H207">
        <v>1</v>
      </c>
      <c r="I207">
        <v>399</v>
      </c>
      <c r="J207">
        <v>124507</v>
      </c>
    </row>
    <row r="208" spans="1:10" x14ac:dyDescent="0.3">
      <c r="A208" s="89">
        <v>44685</v>
      </c>
      <c r="B208" t="s">
        <v>210</v>
      </c>
      <c r="C208" t="s">
        <v>335</v>
      </c>
      <c r="D208" t="s">
        <v>336</v>
      </c>
      <c r="E208" t="s">
        <v>548</v>
      </c>
      <c r="F208" t="s">
        <v>265</v>
      </c>
      <c r="G208" t="s">
        <v>219</v>
      </c>
      <c r="H208">
        <v>1</v>
      </c>
      <c r="I208">
        <v>1099</v>
      </c>
      <c r="J208">
        <v>134112</v>
      </c>
    </row>
    <row r="209" spans="1:10" x14ac:dyDescent="0.3">
      <c r="A209" s="89">
        <v>44840</v>
      </c>
      <c r="B209" t="s">
        <v>210</v>
      </c>
      <c r="C209" t="s">
        <v>216</v>
      </c>
      <c r="D209" t="s">
        <v>549</v>
      </c>
      <c r="E209" t="s">
        <v>550</v>
      </c>
      <c r="F209" t="s">
        <v>214</v>
      </c>
      <c r="G209" t="s">
        <v>264</v>
      </c>
      <c r="H209">
        <v>1</v>
      </c>
      <c r="I209">
        <v>908</v>
      </c>
      <c r="J209">
        <v>249137</v>
      </c>
    </row>
    <row r="210" spans="1:10" x14ac:dyDescent="0.3">
      <c r="A210" s="89">
        <v>44779</v>
      </c>
      <c r="B210" t="s">
        <v>210</v>
      </c>
      <c r="C210" t="s">
        <v>216</v>
      </c>
      <c r="D210" t="s">
        <v>549</v>
      </c>
      <c r="E210" t="s">
        <v>551</v>
      </c>
      <c r="F210" t="s">
        <v>214</v>
      </c>
      <c r="G210" t="s">
        <v>264</v>
      </c>
      <c r="H210">
        <v>1</v>
      </c>
      <c r="I210">
        <v>908</v>
      </c>
      <c r="J210">
        <v>380013</v>
      </c>
    </row>
    <row r="211" spans="1:10" x14ac:dyDescent="0.3">
      <c r="A211" s="89">
        <v>44685</v>
      </c>
      <c r="B211" t="s">
        <v>210</v>
      </c>
      <c r="C211" t="s">
        <v>354</v>
      </c>
      <c r="D211" t="s">
        <v>515</v>
      </c>
      <c r="E211" t="s">
        <v>552</v>
      </c>
      <c r="F211" t="s">
        <v>214</v>
      </c>
      <c r="G211" t="s">
        <v>229</v>
      </c>
      <c r="H211">
        <v>1</v>
      </c>
      <c r="I211">
        <v>761</v>
      </c>
      <c r="J211">
        <v>682301</v>
      </c>
    </row>
    <row r="212" spans="1:10" x14ac:dyDescent="0.3">
      <c r="A212" s="89">
        <v>44685</v>
      </c>
      <c r="B212" t="s">
        <v>210</v>
      </c>
      <c r="C212" t="s">
        <v>327</v>
      </c>
      <c r="D212" t="s">
        <v>540</v>
      </c>
      <c r="E212" t="s">
        <v>553</v>
      </c>
      <c r="F212" t="s">
        <v>214</v>
      </c>
      <c r="G212" t="s">
        <v>215</v>
      </c>
      <c r="H212">
        <v>1</v>
      </c>
      <c r="I212">
        <v>715</v>
      </c>
      <c r="J212">
        <v>523316</v>
      </c>
    </row>
    <row r="213" spans="1:10" x14ac:dyDescent="0.3">
      <c r="A213" s="89">
        <v>44685</v>
      </c>
      <c r="B213" t="s">
        <v>210</v>
      </c>
      <c r="C213" t="s">
        <v>554</v>
      </c>
      <c r="D213" t="s">
        <v>555</v>
      </c>
      <c r="E213" t="s">
        <v>556</v>
      </c>
      <c r="F213" t="s">
        <v>214</v>
      </c>
      <c r="G213" t="s">
        <v>219</v>
      </c>
      <c r="H213">
        <v>1</v>
      </c>
      <c r="I213">
        <v>473</v>
      </c>
      <c r="J213">
        <v>380054</v>
      </c>
    </row>
    <row r="214" spans="1:10" x14ac:dyDescent="0.3">
      <c r="A214" s="89">
        <v>44685</v>
      </c>
      <c r="B214" t="s">
        <v>210</v>
      </c>
      <c r="C214" t="s">
        <v>327</v>
      </c>
      <c r="D214" t="s">
        <v>540</v>
      </c>
      <c r="E214" t="s">
        <v>557</v>
      </c>
      <c r="F214" t="s">
        <v>214</v>
      </c>
      <c r="G214" t="s">
        <v>215</v>
      </c>
      <c r="H214">
        <v>1</v>
      </c>
      <c r="I214">
        <v>715</v>
      </c>
      <c r="J214">
        <v>700059</v>
      </c>
    </row>
    <row r="215" spans="1:10" x14ac:dyDescent="0.3">
      <c r="A215" s="89">
        <v>44685</v>
      </c>
      <c r="B215" t="s">
        <v>210</v>
      </c>
      <c r="C215" t="s">
        <v>354</v>
      </c>
      <c r="D215" t="s">
        <v>520</v>
      </c>
      <c r="E215" t="s">
        <v>558</v>
      </c>
      <c r="F215" t="s">
        <v>214</v>
      </c>
      <c r="G215" t="s">
        <v>237</v>
      </c>
      <c r="H215">
        <v>1</v>
      </c>
      <c r="I215">
        <v>761</v>
      </c>
      <c r="J215">
        <v>110096</v>
      </c>
    </row>
    <row r="216" spans="1:10" x14ac:dyDescent="0.3">
      <c r="A216" s="89">
        <v>44685</v>
      </c>
      <c r="B216" t="s">
        <v>210</v>
      </c>
      <c r="C216" t="s">
        <v>327</v>
      </c>
      <c r="D216" t="s">
        <v>540</v>
      </c>
      <c r="E216" t="s">
        <v>559</v>
      </c>
      <c r="F216" t="s">
        <v>214</v>
      </c>
      <c r="G216" t="s">
        <v>215</v>
      </c>
      <c r="H216">
        <v>1</v>
      </c>
      <c r="I216">
        <v>715</v>
      </c>
      <c r="J216">
        <v>131028</v>
      </c>
    </row>
    <row r="217" spans="1:10" x14ac:dyDescent="0.3">
      <c r="A217" s="89">
        <v>44655</v>
      </c>
      <c r="B217" t="s">
        <v>210</v>
      </c>
      <c r="C217" t="s">
        <v>253</v>
      </c>
      <c r="D217" t="s">
        <v>254</v>
      </c>
      <c r="E217" t="s">
        <v>560</v>
      </c>
      <c r="F217" t="s">
        <v>214</v>
      </c>
      <c r="G217" t="s">
        <v>215</v>
      </c>
      <c r="H217">
        <v>1</v>
      </c>
      <c r="I217">
        <v>399</v>
      </c>
      <c r="J217">
        <v>690513</v>
      </c>
    </row>
    <row r="218" spans="1:10" x14ac:dyDescent="0.3">
      <c r="A218" s="89">
        <v>44655</v>
      </c>
      <c r="B218" t="s">
        <v>210</v>
      </c>
      <c r="C218" t="s">
        <v>373</v>
      </c>
      <c r="D218" t="s">
        <v>440</v>
      </c>
      <c r="E218" t="s">
        <v>561</v>
      </c>
      <c r="F218" t="s">
        <v>214</v>
      </c>
      <c r="G218" t="s">
        <v>229</v>
      </c>
      <c r="H218">
        <v>1</v>
      </c>
      <c r="I218">
        <v>998</v>
      </c>
      <c r="J218">
        <v>680012</v>
      </c>
    </row>
    <row r="219" spans="1:10" x14ac:dyDescent="0.3">
      <c r="A219" s="89">
        <v>44655</v>
      </c>
      <c r="B219" t="s">
        <v>210</v>
      </c>
      <c r="C219" t="s">
        <v>234</v>
      </c>
      <c r="D219" t="s">
        <v>242</v>
      </c>
      <c r="E219" t="s">
        <v>562</v>
      </c>
      <c r="F219" t="s">
        <v>214</v>
      </c>
      <c r="G219" t="s">
        <v>215</v>
      </c>
      <c r="H219">
        <v>1</v>
      </c>
      <c r="I219">
        <v>1033</v>
      </c>
      <c r="J219">
        <v>411021</v>
      </c>
    </row>
    <row r="220" spans="1:10" x14ac:dyDescent="0.3">
      <c r="A220" s="89">
        <v>44655</v>
      </c>
      <c r="B220" t="s">
        <v>210</v>
      </c>
      <c r="C220" t="s">
        <v>354</v>
      </c>
      <c r="D220" t="s">
        <v>538</v>
      </c>
      <c r="E220" t="s">
        <v>563</v>
      </c>
      <c r="F220" t="s">
        <v>214</v>
      </c>
      <c r="G220" t="s">
        <v>241</v>
      </c>
      <c r="H220">
        <v>1</v>
      </c>
      <c r="I220">
        <v>761</v>
      </c>
      <c r="J220">
        <v>248001</v>
      </c>
    </row>
    <row r="221" spans="1:10" x14ac:dyDescent="0.3">
      <c r="A221" s="89">
        <v>44655</v>
      </c>
      <c r="B221" t="s">
        <v>210</v>
      </c>
      <c r="C221" t="s">
        <v>327</v>
      </c>
      <c r="D221" t="s">
        <v>564</v>
      </c>
      <c r="E221" t="s">
        <v>563</v>
      </c>
      <c r="F221" t="s">
        <v>214</v>
      </c>
      <c r="G221" t="s">
        <v>215</v>
      </c>
      <c r="H221">
        <v>1</v>
      </c>
      <c r="I221">
        <v>761</v>
      </c>
      <c r="J221">
        <v>248001</v>
      </c>
    </row>
    <row r="222" spans="1:10" x14ac:dyDescent="0.3">
      <c r="A222" s="89">
        <v>44655</v>
      </c>
      <c r="B222" t="s">
        <v>210</v>
      </c>
      <c r="C222" t="s">
        <v>354</v>
      </c>
      <c r="D222" t="s">
        <v>512</v>
      </c>
      <c r="E222" t="s">
        <v>565</v>
      </c>
      <c r="F222" t="s">
        <v>214</v>
      </c>
      <c r="G222" t="s">
        <v>219</v>
      </c>
      <c r="H222">
        <v>1</v>
      </c>
      <c r="I222">
        <v>761</v>
      </c>
      <c r="J222">
        <v>400002</v>
      </c>
    </row>
    <row r="223" spans="1:10" x14ac:dyDescent="0.3">
      <c r="A223" s="89">
        <v>44899</v>
      </c>
      <c r="B223" t="s">
        <v>210</v>
      </c>
      <c r="C223" t="s">
        <v>238</v>
      </c>
      <c r="D223" t="s">
        <v>566</v>
      </c>
      <c r="E223" t="s">
        <v>567</v>
      </c>
      <c r="F223" t="s">
        <v>214</v>
      </c>
      <c r="G223" t="s">
        <v>264</v>
      </c>
      <c r="H223">
        <v>1</v>
      </c>
      <c r="I223">
        <v>899</v>
      </c>
      <c r="J223">
        <v>500028</v>
      </c>
    </row>
    <row r="224" spans="1:10" x14ac:dyDescent="0.3">
      <c r="A224" s="89">
        <v>44839</v>
      </c>
      <c r="B224" t="s">
        <v>210</v>
      </c>
      <c r="C224" t="s">
        <v>568</v>
      </c>
      <c r="D224" t="s">
        <v>569</v>
      </c>
      <c r="E224" t="s">
        <v>570</v>
      </c>
      <c r="F224" t="s">
        <v>214</v>
      </c>
      <c r="G224" t="s">
        <v>264</v>
      </c>
      <c r="H224">
        <v>1</v>
      </c>
      <c r="I224">
        <v>899</v>
      </c>
      <c r="J224">
        <v>682036</v>
      </c>
    </row>
    <row r="225" spans="1:10" x14ac:dyDescent="0.3">
      <c r="A225" s="89">
        <v>44655</v>
      </c>
      <c r="B225" t="s">
        <v>210</v>
      </c>
      <c r="C225" t="s">
        <v>354</v>
      </c>
      <c r="D225" t="s">
        <v>538</v>
      </c>
      <c r="E225" t="s">
        <v>571</v>
      </c>
      <c r="F225" t="s">
        <v>214</v>
      </c>
      <c r="G225" t="s">
        <v>241</v>
      </c>
      <c r="H225">
        <v>1</v>
      </c>
      <c r="I225">
        <v>761</v>
      </c>
      <c r="J225">
        <v>380059</v>
      </c>
    </row>
    <row r="226" spans="1:10" x14ac:dyDescent="0.3">
      <c r="A226" s="89">
        <v>44655</v>
      </c>
      <c r="B226" t="s">
        <v>210</v>
      </c>
      <c r="C226" t="s">
        <v>354</v>
      </c>
      <c r="D226" t="s">
        <v>501</v>
      </c>
      <c r="E226" t="s">
        <v>572</v>
      </c>
      <c r="F226" t="s">
        <v>214</v>
      </c>
      <c r="G226" t="s">
        <v>219</v>
      </c>
      <c r="H226">
        <v>1</v>
      </c>
      <c r="I226">
        <v>761</v>
      </c>
      <c r="J226">
        <v>620021</v>
      </c>
    </row>
    <row r="227" spans="1:10" x14ac:dyDescent="0.3">
      <c r="A227" s="89">
        <v>44655</v>
      </c>
      <c r="B227" t="s">
        <v>210</v>
      </c>
      <c r="C227" t="s">
        <v>253</v>
      </c>
      <c r="D227" t="s">
        <v>543</v>
      </c>
      <c r="E227" t="s">
        <v>573</v>
      </c>
      <c r="F227" t="s">
        <v>214</v>
      </c>
      <c r="G227" t="s">
        <v>345</v>
      </c>
      <c r="H227">
        <v>1</v>
      </c>
      <c r="I227">
        <v>399</v>
      </c>
      <c r="J227">
        <v>201301</v>
      </c>
    </row>
    <row r="228" spans="1:10" x14ac:dyDescent="0.3">
      <c r="A228" s="89">
        <v>44655</v>
      </c>
      <c r="B228" t="s">
        <v>210</v>
      </c>
      <c r="C228" t="s">
        <v>285</v>
      </c>
      <c r="D228" t="s">
        <v>574</v>
      </c>
      <c r="E228" t="s">
        <v>575</v>
      </c>
      <c r="F228" t="s">
        <v>214</v>
      </c>
      <c r="G228" t="s">
        <v>229</v>
      </c>
      <c r="H228">
        <v>1</v>
      </c>
      <c r="I228">
        <v>1196</v>
      </c>
      <c r="J228">
        <v>700029</v>
      </c>
    </row>
    <row r="229" spans="1:10" x14ac:dyDescent="0.3">
      <c r="A229" s="89">
        <v>44655</v>
      </c>
      <c r="B229" t="s">
        <v>210</v>
      </c>
      <c r="C229" t="s">
        <v>354</v>
      </c>
      <c r="D229" t="s">
        <v>512</v>
      </c>
      <c r="E229" t="s">
        <v>576</v>
      </c>
      <c r="F229" t="s">
        <v>214</v>
      </c>
      <c r="G229" t="s">
        <v>219</v>
      </c>
      <c r="H229">
        <v>1</v>
      </c>
      <c r="I229">
        <v>761</v>
      </c>
      <c r="J229">
        <v>495677</v>
      </c>
    </row>
    <row r="230" spans="1:10" x14ac:dyDescent="0.3">
      <c r="A230" s="89">
        <v>44655</v>
      </c>
      <c r="B230" t="s">
        <v>210</v>
      </c>
      <c r="C230" t="s">
        <v>234</v>
      </c>
      <c r="D230" t="s">
        <v>242</v>
      </c>
      <c r="E230" t="s">
        <v>577</v>
      </c>
      <c r="F230" t="s">
        <v>214</v>
      </c>
      <c r="G230" t="s">
        <v>215</v>
      </c>
      <c r="H230">
        <v>1</v>
      </c>
      <c r="I230">
        <v>1033</v>
      </c>
      <c r="J230">
        <v>360004</v>
      </c>
    </row>
    <row r="231" spans="1:10" x14ac:dyDescent="0.3">
      <c r="A231" s="89">
        <v>44809</v>
      </c>
      <c r="B231" t="s">
        <v>210</v>
      </c>
      <c r="C231" t="s">
        <v>238</v>
      </c>
      <c r="D231" t="s">
        <v>566</v>
      </c>
      <c r="E231" t="s">
        <v>578</v>
      </c>
      <c r="F231" t="s">
        <v>214</v>
      </c>
      <c r="G231" t="s">
        <v>264</v>
      </c>
      <c r="H231">
        <v>1</v>
      </c>
      <c r="I231">
        <v>899</v>
      </c>
      <c r="J231">
        <v>226016</v>
      </c>
    </row>
    <row r="232" spans="1:10" x14ac:dyDescent="0.3">
      <c r="A232" s="89">
        <v>44624</v>
      </c>
      <c r="B232" t="s">
        <v>210</v>
      </c>
      <c r="C232" t="s">
        <v>485</v>
      </c>
      <c r="D232" t="s">
        <v>486</v>
      </c>
      <c r="E232" t="s">
        <v>579</v>
      </c>
      <c r="F232" t="s">
        <v>223</v>
      </c>
      <c r="G232" t="s">
        <v>229</v>
      </c>
      <c r="H232">
        <v>1</v>
      </c>
      <c r="I232">
        <v>493</v>
      </c>
      <c r="J232">
        <v>560029</v>
      </c>
    </row>
    <row r="233" spans="1:10" x14ac:dyDescent="0.3">
      <c r="A233" s="89">
        <v>44624</v>
      </c>
      <c r="B233" t="s">
        <v>210</v>
      </c>
      <c r="C233" t="s">
        <v>327</v>
      </c>
      <c r="D233" t="s">
        <v>540</v>
      </c>
      <c r="E233" t="s">
        <v>580</v>
      </c>
      <c r="F233" t="s">
        <v>214</v>
      </c>
      <c r="G233" t="s">
        <v>215</v>
      </c>
      <c r="H233">
        <v>1</v>
      </c>
      <c r="I233">
        <v>715</v>
      </c>
      <c r="J233">
        <v>530040</v>
      </c>
    </row>
    <row r="234" spans="1:10" x14ac:dyDescent="0.3">
      <c r="A234" s="89">
        <v>44778</v>
      </c>
      <c r="B234" t="s">
        <v>210</v>
      </c>
      <c r="C234" t="s">
        <v>238</v>
      </c>
      <c r="D234" t="s">
        <v>566</v>
      </c>
      <c r="E234" t="s">
        <v>581</v>
      </c>
      <c r="F234" t="s">
        <v>214</v>
      </c>
      <c r="G234" t="s">
        <v>264</v>
      </c>
      <c r="H234">
        <v>1</v>
      </c>
      <c r="I234">
        <v>899</v>
      </c>
      <c r="J234">
        <v>201011</v>
      </c>
    </row>
    <row r="235" spans="1:10" x14ac:dyDescent="0.3">
      <c r="A235" s="89">
        <v>44778</v>
      </c>
      <c r="B235" t="s">
        <v>210</v>
      </c>
      <c r="C235" t="s">
        <v>238</v>
      </c>
      <c r="D235" t="s">
        <v>566</v>
      </c>
      <c r="E235" t="s">
        <v>582</v>
      </c>
      <c r="F235" t="s">
        <v>214</v>
      </c>
      <c r="G235" t="s">
        <v>264</v>
      </c>
      <c r="H235">
        <v>1</v>
      </c>
      <c r="I235">
        <v>899</v>
      </c>
      <c r="J235">
        <v>413006</v>
      </c>
    </row>
    <row r="236" spans="1:10" x14ac:dyDescent="0.3">
      <c r="A236" s="89">
        <v>44686</v>
      </c>
      <c r="B236" t="s">
        <v>210</v>
      </c>
      <c r="C236" t="s">
        <v>238</v>
      </c>
      <c r="D236" t="s">
        <v>566</v>
      </c>
      <c r="E236" t="s">
        <v>583</v>
      </c>
      <c r="F236" t="s">
        <v>214</v>
      </c>
      <c r="G236" t="s">
        <v>264</v>
      </c>
      <c r="H236">
        <v>1</v>
      </c>
      <c r="I236">
        <v>899</v>
      </c>
      <c r="J236">
        <v>560032</v>
      </c>
    </row>
    <row r="237" spans="1:10" x14ac:dyDescent="0.3">
      <c r="A237" s="89">
        <v>44624</v>
      </c>
      <c r="B237" t="s">
        <v>210</v>
      </c>
      <c r="C237" t="s">
        <v>369</v>
      </c>
      <c r="D237" t="s">
        <v>584</v>
      </c>
      <c r="E237" t="s">
        <v>585</v>
      </c>
      <c r="F237" t="s">
        <v>265</v>
      </c>
      <c r="G237" t="s">
        <v>241</v>
      </c>
      <c r="H237">
        <v>1</v>
      </c>
      <c r="I237">
        <v>998</v>
      </c>
      <c r="J237">
        <v>131029</v>
      </c>
    </row>
    <row r="238" spans="1:10" x14ac:dyDescent="0.3">
      <c r="A238" s="89">
        <v>44624</v>
      </c>
      <c r="B238" t="s">
        <v>230</v>
      </c>
      <c r="C238" t="s">
        <v>586</v>
      </c>
      <c r="D238" t="s">
        <v>587</v>
      </c>
      <c r="E238" t="s">
        <v>588</v>
      </c>
      <c r="F238" t="s">
        <v>223</v>
      </c>
      <c r="G238" t="s">
        <v>229</v>
      </c>
      <c r="H238">
        <v>1</v>
      </c>
      <c r="I238">
        <v>869</v>
      </c>
      <c r="J238">
        <v>395007</v>
      </c>
    </row>
    <row r="239" spans="1:10" x14ac:dyDescent="0.3">
      <c r="A239" s="89">
        <v>44624</v>
      </c>
      <c r="B239" t="s">
        <v>210</v>
      </c>
      <c r="C239" t="s">
        <v>354</v>
      </c>
      <c r="D239" t="s">
        <v>515</v>
      </c>
      <c r="E239" t="s">
        <v>589</v>
      </c>
      <c r="F239" t="s">
        <v>214</v>
      </c>
      <c r="G239" t="s">
        <v>229</v>
      </c>
      <c r="H239">
        <v>1</v>
      </c>
      <c r="I239">
        <v>761</v>
      </c>
      <c r="J239">
        <v>474001</v>
      </c>
    </row>
    <row r="240" spans="1:10" x14ac:dyDescent="0.3">
      <c r="A240" s="89">
        <v>44686</v>
      </c>
      <c r="B240" t="s">
        <v>210</v>
      </c>
      <c r="C240" t="s">
        <v>238</v>
      </c>
      <c r="D240" t="s">
        <v>566</v>
      </c>
      <c r="E240" t="s">
        <v>590</v>
      </c>
      <c r="F240" t="s">
        <v>214</v>
      </c>
      <c r="G240" t="s">
        <v>264</v>
      </c>
      <c r="H240">
        <v>1</v>
      </c>
      <c r="I240">
        <v>899</v>
      </c>
      <c r="J240">
        <v>560082</v>
      </c>
    </row>
    <row r="241" spans="1:10" x14ac:dyDescent="0.3">
      <c r="A241" s="89">
        <v>44624</v>
      </c>
      <c r="B241" t="s">
        <v>210</v>
      </c>
      <c r="C241" t="s">
        <v>253</v>
      </c>
      <c r="D241" t="s">
        <v>254</v>
      </c>
      <c r="E241" t="s">
        <v>591</v>
      </c>
      <c r="F241" t="s">
        <v>214</v>
      </c>
      <c r="G241" t="s">
        <v>215</v>
      </c>
      <c r="H241">
        <v>1</v>
      </c>
      <c r="I241">
        <v>399</v>
      </c>
      <c r="J241">
        <v>560005</v>
      </c>
    </row>
    <row r="242" spans="1:10" x14ac:dyDescent="0.3">
      <c r="A242" s="89">
        <v>44656</v>
      </c>
      <c r="B242" t="s">
        <v>210</v>
      </c>
      <c r="C242" t="s">
        <v>238</v>
      </c>
      <c r="D242" t="s">
        <v>566</v>
      </c>
      <c r="E242" t="s">
        <v>592</v>
      </c>
      <c r="F242" t="s">
        <v>214</v>
      </c>
      <c r="G242" t="s">
        <v>264</v>
      </c>
      <c r="H242">
        <v>1</v>
      </c>
      <c r="I242">
        <v>899</v>
      </c>
      <c r="J242">
        <v>523002</v>
      </c>
    </row>
    <row r="243" spans="1:10" x14ac:dyDescent="0.3">
      <c r="A243" s="89">
        <v>44624</v>
      </c>
      <c r="B243" t="s">
        <v>210</v>
      </c>
      <c r="C243" t="s">
        <v>593</v>
      </c>
      <c r="D243" t="s">
        <v>594</v>
      </c>
      <c r="E243" t="s">
        <v>595</v>
      </c>
      <c r="F243" t="s">
        <v>223</v>
      </c>
      <c r="G243" t="s">
        <v>241</v>
      </c>
      <c r="H243">
        <v>1</v>
      </c>
      <c r="I243">
        <v>259</v>
      </c>
      <c r="J243">
        <v>400025</v>
      </c>
    </row>
    <row r="244" spans="1:10" x14ac:dyDescent="0.3">
      <c r="A244" s="89">
        <v>44624</v>
      </c>
      <c r="B244" t="s">
        <v>210</v>
      </c>
      <c r="C244" t="s">
        <v>327</v>
      </c>
      <c r="D244" t="s">
        <v>540</v>
      </c>
      <c r="E244" t="s">
        <v>596</v>
      </c>
      <c r="F244" t="s">
        <v>214</v>
      </c>
      <c r="G244" t="s">
        <v>215</v>
      </c>
      <c r="H244">
        <v>1</v>
      </c>
      <c r="I244">
        <v>715</v>
      </c>
      <c r="J244">
        <v>503212</v>
      </c>
    </row>
    <row r="245" spans="1:10" x14ac:dyDescent="0.3">
      <c r="A245" s="89">
        <v>44624</v>
      </c>
      <c r="B245" t="s">
        <v>210</v>
      </c>
      <c r="C245" t="s">
        <v>314</v>
      </c>
      <c r="D245" t="s">
        <v>352</v>
      </c>
      <c r="E245" t="s">
        <v>597</v>
      </c>
      <c r="F245" t="s">
        <v>214</v>
      </c>
      <c r="G245" t="s">
        <v>229</v>
      </c>
      <c r="H245">
        <v>1</v>
      </c>
      <c r="I245">
        <v>998</v>
      </c>
      <c r="J245">
        <v>400097</v>
      </c>
    </row>
    <row r="246" spans="1:10" x14ac:dyDescent="0.3">
      <c r="A246" s="89">
        <v>44624</v>
      </c>
      <c r="B246" t="s">
        <v>210</v>
      </c>
      <c r="C246" t="s">
        <v>327</v>
      </c>
      <c r="D246" t="s">
        <v>598</v>
      </c>
      <c r="E246" t="s">
        <v>599</v>
      </c>
      <c r="F246" t="s">
        <v>214</v>
      </c>
      <c r="G246" t="s">
        <v>237</v>
      </c>
      <c r="H246">
        <v>1</v>
      </c>
      <c r="I246">
        <v>715</v>
      </c>
      <c r="J246">
        <v>641035</v>
      </c>
    </row>
    <row r="247" spans="1:10" x14ac:dyDescent="0.3">
      <c r="A247" s="89">
        <v>44624</v>
      </c>
      <c r="B247" t="s">
        <v>210</v>
      </c>
      <c r="C247" t="s">
        <v>314</v>
      </c>
      <c r="D247" t="s">
        <v>315</v>
      </c>
      <c r="E247" t="s">
        <v>600</v>
      </c>
      <c r="F247" t="s">
        <v>214</v>
      </c>
      <c r="G247" t="s">
        <v>219</v>
      </c>
      <c r="H247">
        <v>1</v>
      </c>
      <c r="I247">
        <v>998</v>
      </c>
      <c r="J247">
        <v>110075</v>
      </c>
    </row>
    <row r="248" spans="1:10" x14ac:dyDescent="0.3">
      <c r="A248" s="89">
        <v>44624</v>
      </c>
      <c r="B248" t="s">
        <v>210</v>
      </c>
      <c r="C248" t="s">
        <v>373</v>
      </c>
      <c r="D248" t="s">
        <v>374</v>
      </c>
      <c r="E248" t="s">
        <v>601</v>
      </c>
      <c r="F248" t="s">
        <v>214</v>
      </c>
      <c r="G248" t="s">
        <v>219</v>
      </c>
      <c r="H248">
        <v>1</v>
      </c>
      <c r="I248">
        <v>998</v>
      </c>
      <c r="J248">
        <v>507001</v>
      </c>
    </row>
    <row r="249" spans="1:10" x14ac:dyDescent="0.3">
      <c r="A249" s="89">
        <v>44596</v>
      </c>
      <c r="B249" t="s">
        <v>210</v>
      </c>
      <c r="C249" t="s">
        <v>253</v>
      </c>
      <c r="D249" t="s">
        <v>304</v>
      </c>
      <c r="E249" t="s">
        <v>602</v>
      </c>
      <c r="F249" t="s">
        <v>214</v>
      </c>
      <c r="G249" t="s">
        <v>241</v>
      </c>
      <c r="H249">
        <v>1</v>
      </c>
      <c r="I249">
        <v>399</v>
      </c>
      <c r="J249">
        <v>700124</v>
      </c>
    </row>
    <row r="250" spans="1:10" x14ac:dyDescent="0.3">
      <c r="A250" s="89">
        <v>44656</v>
      </c>
      <c r="B250" t="s">
        <v>210</v>
      </c>
      <c r="C250" t="s">
        <v>238</v>
      </c>
      <c r="D250" t="s">
        <v>566</v>
      </c>
      <c r="E250" t="s">
        <v>603</v>
      </c>
      <c r="F250" t="s">
        <v>214</v>
      </c>
      <c r="G250" t="s">
        <v>264</v>
      </c>
      <c r="H250">
        <v>1</v>
      </c>
      <c r="I250">
        <v>899</v>
      </c>
      <c r="J250">
        <v>605001</v>
      </c>
    </row>
    <row r="251" spans="1:10" x14ac:dyDescent="0.3">
      <c r="A251" s="89">
        <v>44596</v>
      </c>
      <c r="B251" t="s">
        <v>210</v>
      </c>
      <c r="C251" t="s">
        <v>373</v>
      </c>
      <c r="D251" t="s">
        <v>440</v>
      </c>
      <c r="E251" t="s">
        <v>604</v>
      </c>
      <c r="F251" t="s">
        <v>214</v>
      </c>
      <c r="G251" t="s">
        <v>229</v>
      </c>
      <c r="H251">
        <v>1</v>
      </c>
      <c r="I251">
        <v>998</v>
      </c>
      <c r="J251">
        <v>390022</v>
      </c>
    </row>
    <row r="252" spans="1:10" x14ac:dyDescent="0.3">
      <c r="A252" s="89">
        <v>44596</v>
      </c>
      <c r="B252" t="s">
        <v>210</v>
      </c>
      <c r="C252" t="s">
        <v>327</v>
      </c>
      <c r="D252" t="s">
        <v>605</v>
      </c>
      <c r="E252" t="s">
        <v>606</v>
      </c>
      <c r="F252" t="s">
        <v>214</v>
      </c>
      <c r="G252" t="s">
        <v>229</v>
      </c>
      <c r="H252">
        <v>1</v>
      </c>
      <c r="I252">
        <v>715</v>
      </c>
      <c r="J252">
        <v>110081</v>
      </c>
    </row>
    <row r="253" spans="1:10" x14ac:dyDescent="0.3">
      <c r="A253" s="89">
        <v>44566</v>
      </c>
      <c r="B253" t="s">
        <v>210</v>
      </c>
      <c r="C253" t="s">
        <v>238</v>
      </c>
      <c r="D253" t="s">
        <v>566</v>
      </c>
      <c r="E253" t="s">
        <v>607</v>
      </c>
      <c r="F253" t="s">
        <v>214</v>
      </c>
      <c r="G253" t="s">
        <v>264</v>
      </c>
      <c r="H253">
        <v>1</v>
      </c>
      <c r="I253">
        <v>899</v>
      </c>
      <c r="J253">
        <v>560078</v>
      </c>
    </row>
    <row r="254" spans="1:10" x14ac:dyDescent="0.3">
      <c r="A254" s="89">
        <v>44566</v>
      </c>
      <c r="B254" t="s">
        <v>210</v>
      </c>
      <c r="C254" t="s">
        <v>238</v>
      </c>
      <c r="D254" t="s">
        <v>566</v>
      </c>
      <c r="E254" t="s">
        <v>608</v>
      </c>
      <c r="F254" t="s">
        <v>214</v>
      </c>
      <c r="G254" t="s">
        <v>264</v>
      </c>
      <c r="H254">
        <v>1</v>
      </c>
      <c r="I254">
        <v>899</v>
      </c>
      <c r="J254">
        <v>641004</v>
      </c>
    </row>
    <row r="255" spans="1:10" x14ac:dyDescent="0.3">
      <c r="A255" s="89">
        <v>44596</v>
      </c>
      <c r="B255" t="s">
        <v>210</v>
      </c>
      <c r="C255" t="s">
        <v>554</v>
      </c>
      <c r="D255" t="s">
        <v>555</v>
      </c>
      <c r="E255" t="s">
        <v>609</v>
      </c>
      <c r="F255" t="s">
        <v>214</v>
      </c>
      <c r="G255" t="s">
        <v>219</v>
      </c>
      <c r="H255">
        <v>1</v>
      </c>
      <c r="I255">
        <v>473</v>
      </c>
      <c r="J255">
        <v>600106</v>
      </c>
    </row>
    <row r="256" spans="1:10" x14ac:dyDescent="0.3">
      <c r="A256" s="89">
        <v>44596</v>
      </c>
      <c r="B256" t="s">
        <v>230</v>
      </c>
      <c r="C256" t="s">
        <v>327</v>
      </c>
      <c r="D256" t="s">
        <v>605</v>
      </c>
      <c r="E256" t="s">
        <v>610</v>
      </c>
      <c r="F256" t="s">
        <v>214</v>
      </c>
      <c r="G256" t="s">
        <v>229</v>
      </c>
      <c r="H256">
        <v>1</v>
      </c>
      <c r="I256">
        <v>715</v>
      </c>
      <c r="J256">
        <v>524137</v>
      </c>
    </row>
    <row r="257" spans="1:10" x14ac:dyDescent="0.3">
      <c r="A257" s="89">
        <v>44596</v>
      </c>
      <c r="B257" t="s">
        <v>210</v>
      </c>
      <c r="C257" t="s">
        <v>253</v>
      </c>
      <c r="D257" t="s">
        <v>543</v>
      </c>
      <c r="E257" t="s">
        <v>611</v>
      </c>
      <c r="F257" t="s">
        <v>214</v>
      </c>
      <c r="G257" t="s">
        <v>345</v>
      </c>
      <c r="H257">
        <v>1</v>
      </c>
      <c r="I257">
        <v>399</v>
      </c>
      <c r="J257">
        <v>503187</v>
      </c>
    </row>
    <row r="258" spans="1:10" x14ac:dyDescent="0.3">
      <c r="A258" s="89">
        <v>44596</v>
      </c>
      <c r="B258" t="s">
        <v>210</v>
      </c>
      <c r="C258" t="s">
        <v>327</v>
      </c>
      <c r="D258" t="s">
        <v>540</v>
      </c>
      <c r="E258" t="s">
        <v>612</v>
      </c>
      <c r="F258" t="s">
        <v>214</v>
      </c>
      <c r="G258" t="s">
        <v>215</v>
      </c>
      <c r="H258">
        <v>1</v>
      </c>
      <c r="I258">
        <v>715</v>
      </c>
      <c r="J258">
        <v>686002</v>
      </c>
    </row>
    <row r="259" spans="1:10" x14ac:dyDescent="0.3">
      <c r="A259" s="89">
        <v>44596</v>
      </c>
      <c r="B259" t="s">
        <v>210</v>
      </c>
      <c r="C259" t="s">
        <v>253</v>
      </c>
      <c r="D259" t="s">
        <v>525</v>
      </c>
      <c r="E259" t="s">
        <v>613</v>
      </c>
      <c r="F259" t="s">
        <v>214</v>
      </c>
      <c r="G259" t="s">
        <v>229</v>
      </c>
      <c r="H259">
        <v>1</v>
      </c>
      <c r="I259">
        <v>399</v>
      </c>
      <c r="J259">
        <v>603103</v>
      </c>
    </row>
    <row r="260" spans="1:10" x14ac:dyDescent="0.3">
      <c r="A260" s="89">
        <v>44596</v>
      </c>
      <c r="B260" t="s">
        <v>210</v>
      </c>
      <c r="C260" t="s">
        <v>327</v>
      </c>
      <c r="D260" t="s">
        <v>540</v>
      </c>
      <c r="E260" t="s">
        <v>614</v>
      </c>
      <c r="F260" t="s">
        <v>214</v>
      </c>
      <c r="G260" t="s">
        <v>215</v>
      </c>
      <c r="H260">
        <v>1</v>
      </c>
      <c r="I260">
        <v>715</v>
      </c>
      <c r="J260">
        <v>271002</v>
      </c>
    </row>
    <row r="261" spans="1:10" x14ac:dyDescent="0.3">
      <c r="A261" s="89">
        <v>44596</v>
      </c>
      <c r="B261" t="s">
        <v>210</v>
      </c>
      <c r="C261" t="s">
        <v>327</v>
      </c>
      <c r="D261" t="s">
        <v>540</v>
      </c>
      <c r="E261" t="s">
        <v>615</v>
      </c>
      <c r="F261" t="s">
        <v>214</v>
      </c>
      <c r="G261" t="s">
        <v>215</v>
      </c>
      <c r="H261">
        <v>1</v>
      </c>
      <c r="I261">
        <v>715</v>
      </c>
      <c r="J261">
        <v>500070</v>
      </c>
    </row>
    <row r="262" spans="1:10" x14ac:dyDescent="0.3">
      <c r="A262" s="89">
        <v>44565</v>
      </c>
      <c r="B262" t="s">
        <v>210</v>
      </c>
      <c r="C262" t="s">
        <v>327</v>
      </c>
      <c r="D262" t="s">
        <v>540</v>
      </c>
      <c r="E262" t="s">
        <v>616</v>
      </c>
      <c r="F262" t="s">
        <v>214</v>
      </c>
      <c r="G262" t="s">
        <v>215</v>
      </c>
      <c r="H262">
        <v>1</v>
      </c>
      <c r="I262">
        <v>715</v>
      </c>
      <c r="J262">
        <v>700023</v>
      </c>
    </row>
    <row r="263" spans="1:10" x14ac:dyDescent="0.3">
      <c r="A263" s="89">
        <v>44565</v>
      </c>
      <c r="B263" t="s">
        <v>210</v>
      </c>
      <c r="C263" t="s">
        <v>327</v>
      </c>
      <c r="D263" t="s">
        <v>605</v>
      </c>
      <c r="E263" t="s">
        <v>617</v>
      </c>
      <c r="F263" t="s">
        <v>214</v>
      </c>
      <c r="G263" t="s">
        <v>229</v>
      </c>
      <c r="H263">
        <v>1</v>
      </c>
      <c r="I263">
        <v>715</v>
      </c>
      <c r="J263">
        <v>532484</v>
      </c>
    </row>
    <row r="264" spans="1:10" x14ac:dyDescent="0.3">
      <c r="A264" s="89">
        <v>44565</v>
      </c>
      <c r="B264" t="s">
        <v>210</v>
      </c>
      <c r="C264" t="s">
        <v>354</v>
      </c>
      <c r="D264" t="s">
        <v>532</v>
      </c>
      <c r="E264" t="s">
        <v>618</v>
      </c>
      <c r="F264" t="s">
        <v>214</v>
      </c>
      <c r="G264" t="s">
        <v>229</v>
      </c>
      <c r="H264">
        <v>1</v>
      </c>
      <c r="I264">
        <v>761</v>
      </c>
      <c r="J264">
        <v>560050</v>
      </c>
    </row>
    <row r="265" spans="1:10" x14ac:dyDescent="0.3">
      <c r="A265" s="89">
        <v>44565</v>
      </c>
      <c r="B265" t="s">
        <v>210</v>
      </c>
      <c r="C265" t="s">
        <v>253</v>
      </c>
      <c r="D265" t="s">
        <v>254</v>
      </c>
      <c r="E265" t="s">
        <v>619</v>
      </c>
      <c r="F265" t="s">
        <v>214</v>
      </c>
      <c r="G265" t="s">
        <v>215</v>
      </c>
      <c r="H265">
        <v>1</v>
      </c>
      <c r="I265">
        <v>399</v>
      </c>
      <c r="J265">
        <v>700006</v>
      </c>
    </row>
    <row r="266" spans="1:10" x14ac:dyDescent="0.3">
      <c r="A266" s="89">
        <v>44565</v>
      </c>
      <c r="B266" t="s">
        <v>210</v>
      </c>
      <c r="C266" t="s">
        <v>327</v>
      </c>
      <c r="D266" t="s">
        <v>347</v>
      </c>
      <c r="E266" t="s">
        <v>620</v>
      </c>
      <c r="F266" t="s">
        <v>214</v>
      </c>
      <c r="G266" t="s">
        <v>241</v>
      </c>
      <c r="H266">
        <v>1</v>
      </c>
      <c r="I266">
        <v>715</v>
      </c>
      <c r="J266">
        <v>700078</v>
      </c>
    </row>
    <row r="267" spans="1:10" x14ac:dyDescent="0.3">
      <c r="A267" s="89">
        <v>44565</v>
      </c>
      <c r="B267" t="s">
        <v>210</v>
      </c>
      <c r="C267" t="s">
        <v>327</v>
      </c>
      <c r="D267" t="s">
        <v>540</v>
      </c>
      <c r="E267" t="s">
        <v>621</v>
      </c>
      <c r="F267" t="s">
        <v>214</v>
      </c>
      <c r="G267" t="s">
        <v>215</v>
      </c>
      <c r="H267">
        <v>1</v>
      </c>
      <c r="I267">
        <v>715</v>
      </c>
      <c r="J267">
        <v>673101</v>
      </c>
    </row>
    <row r="268" spans="1:10" x14ac:dyDescent="0.3">
      <c r="A268" s="89">
        <v>44565</v>
      </c>
      <c r="B268" t="s">
        <v>210</v>
      </c>
      <c r="C268" t="s">
        <v>354</v>
      </c>
      <c r="D268" t="s">
        <v>538</v>
      </c>
      <c r="E268" t="s">
        <v>622</v>
      </c>
      <c r="F268" t="s">
        <v>214</v>
      </c>
      <c r="G268" t="s">
        <v>241</v>
      </c>
      <c r="H268">
        <v>1</v>
      </c>
      <c r="I268">
        <v>761</v>
      </c>
      <c r="J268">
        <v>630001</v>
      </c>
    </row>
    <row r="269" spans="1:10" x14ac:dyDescent="0.3">
      <c r="A269" s="89">
        <v>44565</v>
      </c>
      <c r="B269" t="s">
        <v>210</v>
      </c>
      <c r="C269" t="s">
        <v>314</v>
      </c>
      <c r="D269" t="s">
        <v>333</v>
      </c>
      <c r="E269" t="s">
        <v>623</v>
      </c>
      <c r="F269" t="s">
        <v>214</v>
      </c>
      <c r="G269" t="s">
        <v>237</v>
      </c>
      <c r="H269">
        <v>1</v>
      </c>
      <c r="I269">
        <v>998</v>
      </c>
      <c r="J269">
        <v>631604</v>
      </c>
    </row>
    <row r="270" spans="1:10" x14ac:dyDescent="0.3">
      <c r="A270" s="89">
        <v>44871</v>
      </c>
      <c r="B270" t="s">
        <v>210</v>
      </c>
      <c r="C270" t="s">
        <v>568</v>
      </c>
      <c r="D270" t="s">
        <v>569</v>
      </c>
      <c r="E270" t="s">
        <v>624</v>
      </c>
      <c r="F270" t="s">
        <v>214</v>
      </c>
      <c r="G270" t="s">
        <v>264</v>
      </c>
      <c r="H270">
        <v>1</v>
      </c>
      <c r="I270">
        <v>899</v>
      </c>
      <c r="J270">
        <v>600116</v>
      </c>
    </row>
    <row r="271" spans="1:10" x14ac:dyDescent="0.3">
      <c r="A271" s="89">
        <v>44565</v>
      </c>
      <c r="B271" t="s">
        <v>210</v>
      </c>
      <c r="C271" t="s">
        <v>327</v>
      </c>
      <c r="D271" t="s">
        <v>605</v>
      </c>
      <c r="E271" t="s">
        <v>625</v>
      </c>
      <c r="F271" t="s">
        <v>214</v>
      </c>
      <c r="G271" t="s">
        <v>229</v>
      </c>
      <c r="H271">
        <v>1</v>
      </c>
      <c r="I271">
        <v>715</v>
      </c>
      <c r="J271">
        <v>638182</v>
      </c>
    </row>
    <row r="272" spans="1:10" x14ac:dyDescent="0.3">
      <c r="A272" s="89">
        <v>44565</v>
      </c>
      <c r="B272" t="s">
        <v>210</v>
      </c>
      <c r="C272" t="s">
        <v>253</v>
      </c>
      <c r="D272" t="s">
        <v>304</v>
      </c>
      <c r="E272" t="s">
        <v>626</v>
      </c>
      <c r="F272" t="s">
        <v>214</v>
      </c>
      <c r="G272" t="s">
        <v>241</v>
      </c>
      <c r="H272">
        <v>1</v>
      </c>
      <c r="I272">
        <v>399</v>
      </c>
      <c r="J272">
        <v>400057</v>
      </c>
    </row>
    <row r="273" spans="1:10" x14ac:dyDescent="0.3">
      <c r="A273" s="89">
        <v>44566</v>
      </c>
      <c r="B273" t="s">
        <v>210</v>
      </c>
      <c r="C273" t="s">
        <v>568</v>
      </c>
      <c r="D273" t="s">
        <v>569</v>
      </c>
      <c r="E273" t="s">
        <v>627</v>
      </c>
      <c r="F273" t="s">
        <v>214</v>
      </c>
      <c r="G273" t="s">
        <v>264</v>
      </c>
      <c r="H273">
        <v>1</v>
      </c>
      <c r="I273">
        <v>885</v>
      </c>
      <c r="J273">
        <v>400089</v>
      </c>
    </row>
    <row r="274" spans="1:10" x14ac:dyDescent="0.3">
      <c r="A274" s="89">
        <v>44567</v>
      </c>
      <c r="B274" t="s">
        <v>210</v>
      </c>
      <c r="C274" t="s">
        <v>369</v>
      </c>
      <c r="D274" t="s">
        <v>628</v>
      </c>
      <c r="E274" t="s">
        <v>629</v>
      </c>
      <c r="F274" t="s">
        <v>265</v>
      </c>
      <c r="G274" t="s">
        <v>264</v>
      </c>
      <c r="H274">
        <v>1</v>
      </c>
      <c r="I274">
        <v>885</v>
      </c>
      <c r="J274">
        <v>305001</v>
      </c>
    </row>
    <row r="275" spans="1:10" x14ac:dyDescent="0.3">
      <c r="A275" s="89">
        <v>44565</v>
      </c>
      <c r="B275" t="s">
        <v>210</v>
      </c>
      <c r="C275" t="s">
        <v>266</v>
      </c>
      <c r="D275" t="s">
        <v>630</v>
      </c>
      <c r="E275" t="s">
        <v>631</v>
      </c>
      <c r="F275" t="s">
        <v>214</v>
      </c>
      <c r="G275" t="s">
        <v>237</v>
      </c>
      <c r="H275">
        <v>1</v>
      </c>
      <c r="I275">
        <v>1196</v>
      </c>
      <c r="J275">
        <v>520004</v>
      </c>
    </row>
    <row r="276" spans="1:10" x14ac:dyDescent="0.3">
      <c r="A276" s="89">
        <v>44565</v>
      </c>
      <c r="B276" t="s">
        <v>210</v>
      </c>
      <c r="C276" t="s">
        <v>354</v>
      </c>
      <c r="D276" t="s">
        <v>515</v>
      </c>
      <c r="E276" t="s">
        <v>632</v>
      </c>
      <c r="F276" t="s">
        <v>214</v>
      </c>
      <c r="G276" t="s">
        <v>229</v>
      </c>
      <c r="H276">
        <v>1</v>
      </c>
      <c r="I276">
        <v>761</v>
      </c>
      <c r="J276">
        <v>400058</v>
      </c>
    </row>
    <row r="277" spans="1:10" x14ac:dyDescent="0.3">
      <c r="A277" s="89">
        <v>44900</v>
      </c>
      <c r="B277" t="s">
        <v>210</v>
      </c>
      <c r="C277" t="s">
        <v>238</v>
      </c>
      <c r="D277" t="s">
        <v>416</v>
      </c>
      <c r="E277" t="s">
        <v>633</v>
      </c>
      <c r="F277" t="s">
        <v>214</v>
      </c>
      <c r="G277" t="s">
        <v>345</v>
      </c>
      <c r="H277">
        <v>1</v>
      </c>
      <c r="I277">
        <v>899</v>
      </c>
      <c r="J277">
        <v>411057</v>
      </c>
    </row>
    <row r="278" spans="1:10" x14ac:dyDescent="0.3">
      <c r="A278" s="89">
        <v>44900</v>
      </c>
      <c r="B278" t="s">
        <v>210</v>
      </c>
      <c r="C278" t="s">
        <v>238</v>
      </c>
      <c r="D278" t="s">
        <v>239</v>
      </c>
      <c r="E278" t="s">
        <v>634</v>
      </c>
      <c r="F278" t="s">
        <v>214</v>
      </c>
      <c r="G278" t="s">
        <v>241</v>
      </c>
      <c r="H278">
        <v>1</v>
      </c>
      <c r="I278">
        <v>899</v>
      </c>
      <c r="J278">
        <v>411013</v>
      </c>
    </row>
    <row r="279" spans="1:10" x14ac:dyDescent="0.3">
      <c r="A279" s="89">
        <v>44900</v>
      </c>
      <c r="B279" t="s">
        <v>210</v>
      </c>
      <c r="C279" t="s">
        <v>234</v>
      </c>
      <c r="D279" t="s">
        <v>242</v>
      </c>
      <c r="E279" t="s">
        <v>635</v>
      </c>
      <c r="F279" t="s">
        <v>214</v>
      </c>
      <c r="G279" t="s">
        <v>215</v>
      </c>
      <c r="H279">
        <v>1</v>
      </c>
      <c r="I279">
        <v>885</v>
      </c>
      <c r="J279">
        <v>412308</v>
      </c>
    </row>
    <row r="280" spans="1:10" x14ac:dyDescent="0.3">
      <c r="A280" s="89">
        <v>44900</v>
      </c>
      <c r="B280" t="s">
        <v>230</v>
      </c>
      <c r="C280" t="s">
        <v>234</v>
      </c>
      <c r="D280" t="s">
        <v>242</v>
      </c>
      <c r="E280" t="s">
        <v>636</v>
      </c>
      <c r="F280" t="s">
        <v>214</v>
      </c>
      <c r="G280" t="s">
        <v>215</v>
      </c>
      <c r="H280">
        <v>1</v>
      </c>
      <c r="I280">
        <v>885</v>
      </c>
      <c r="J280">
        <v>577205</v>
      </c>
    </row>
    <row r="281" spans="1:10" x14ac:dyDescent="0.3">
      <c r="A281" s="89">
        <v>44900</v>
      </c>
      <c r="B281" t="s">
        <v>210</v>
      </c>
      <c r="C281" t="s">
        <v>568</v>
      </c>
      <c r="D281" t="s">
        <v>637</v>
      </c>
      <c r="E281" t="s">
        <v>638</v>
      </c>
      <c r="F281" t="s">
        <v>214</v>
      </c>
      <c r="G281" t="s">
        <v>241</v>
      </c>
      <c r="H281">
        <v>1</v>
      </c>
      <c r="I281">
        <v>899</v>
      </c>
      <c r="J281">
        <v>500049</v>
      </c>
    </row>
    <row r="282" spans="1:10" x14ac:dyDescent="0.3">
      <c r="A282" s="89">
        <v>44900</v>
      </c>
      <c r="B282" t="s">
        <v>210</v>
      </c>
      <c r="C282" t="s">
        <v>373</v>
      </c>
      <c r="D282" t="s">
        <v>374</v>
      </c>
      <c r="E282" t="s">
        <v>639</v>
      </c>
      <c r="F282" t="s">
        <v>214</v>
      </c>
      <c r="G282" t="s">
        <v>219</v>
      </c>
      <c r="H282">
        <v>1</v>
      </c>
      <c r="I282">
        <v>721</v>
      </c>
      <c r="J282">
        <v>181102</v>
      </c>
    </row>
    <row r="283" spans="1:10" x14ac:dyDescent="0.3">
      <c r="A283" s="89">
        <v>44900</v>
      </c>
      <c r="B283" t="s">
        <v>210</v>
      </c>
      <c r="C283" t="s">
        <v>354</v>
      </c>
      <c r="D283" t="s">
        <v>640</v>
      </c>
      <c r="E283" t="s">
        <v>641</v>
      </c>
      <c r="F283" t="s">
        <v>214</v>
      </c>
      <c r="G283" t="s">
        <v>215</v>
      </c>
      <c r="H283">
        <v>1</v>
      </c>
      <c r="I283">
        <v>771</v>
      </c>
      <c r="J283">
        <v>422605</v>
      </c>
    </row>
    <row r="284" spans="1:10" x14ac:dyDescent="0.3">
      <c r="A284" s="89">
        <v>44900</v>
      </c>
      <c r="B284" t="s">
        <v>210</v>
      </c>
      <c r="C284" t="s">
        <v>234</v>
      </c>
      <c r="D284" t="s">
        <v>247</v>
      </c>
      <c r="E284" t="s">
        <v>642</v>
      </c>
      <c r="F284" t="s">
        <v>214</v>
      </c>
      <c r="G284" t="s">
        <v>241</v>
      </c>
      <c r="H284">
        <v>1</v>
      </c>
      <c r="I284">
        <v>885</v>
      </c>
      <c r="J284">
        <v>500090</v>
      </c>
    </row>
    <row r="285" spans="1:10" x14ac:dyDescent="0.3">
      <c r="A285" s="89">
        <v>44900</v>
      </c>
      <c r="B285" t="s">
        <v>210</v>
      </c>
      <c r="C285" t="s">
        <v>354</v>
      </c>
      <c r="D285" t="s">
        <v>520</v>
      </c>
      <c r="E285" t="s">
        <v>643</v>
      </c>
      <c r="F285" t="s">
        <v>214</v>
      </c>
      <c r="G285" t="s">
        <v>237</v>
      </c>
      <c r="H285">
        <v>1</v>
      </c>
      <c r="I285">
        <v>771</v>
      </c>
      <c r="J285">
        <v>121010</v>
      </c>
    </row>
    <row r="286" spans="1:10" x14ac:dyDescent="0.3">
      <c r="A286" s="89">
        <v>44900</v>
      </c>
      <c r="B286" t="s">
        <v>210</v>
      </c>
      <c r="C286" t="s">
        <v>234</v>
      </c>
      <c r="D286" t="s">
        <v>377</v>
      </c>
      <c r="E286" t="s">
        <v>644</v>
      </c>
      <c r="F286" t="s">
        <v>214</v>
      </c>
      <c r="G286" t="s">
        <v>229</v>
      </c>
      <c r="H286">
        <v>1</v>
      </c>
      <c r="I286">
        <v>885</v>
      </c>
      <c r="J286">
        <v>560043</v>
      </c>
    </row>
    <row r="287" spans="1:10" x14ac:dyDescent="0.3">
      <c r="A287" s="89">
        <v>44900</v>
      </c>
      <c r="B287" t="s">
        <v>210</v>
      </c>
      <c r="C287" t="s">
        <v>234</v>
      </c>
      <c r="D287" t="s">
        <v>242</v>
      </c>
      <c r="E287" t="s">
        <v>645</v>
      </c>
      <c r="F287" t="s">
        <v>214</v>
      </c>
      <c r="G287" t="s">
        <v>215</v>
      </c>
      <c r="H287">
        <v>1</v>
      </c>
      <c r="I287">
        <v>885</v>
      </c>
      <c r="J287">
        <v>400709</v>
      </c>
    </row>
    <row r="288" spans="1:10" x14ac:dyDescent="0.3">
      <c r="A288" s="89">
        <v>44900</v>
      </c>
      <c r="B288" t="s">
        <v>210</v>
      </c>
      <c r="C288" t="s">
        <v>234</v>
      </c>
      <c r="D288" t="s">
        <v>646</v>
      </c>
      <c r="E288" t="s">
        <v>647</v>
      </c>
      <c r="F288" t="s">
        <v>214</v>
      </c>
      <c r="G288" t="s">
        <v>219</v>
      </c>
      <c r="H288">
        <v>1</v>
      </c>
      <c r="I288">
        <v>885</v>
      </c>
      <c r="J288">
        <v>571401</v>
      </c>
    </row>
    <row r="289" spans="1:10" x14ac:dyDescent="0.3">
      <c r="A289" s="89">
        <v>44900</v>
      </c>
      <c r="B289" t="s">
        <v>210</v>
      </c>
      <c r="C289" t="s">
        <v>271</v>
      </c>
      <c r="D289" t="s">
        <v>272</v>
      </c>
      <c r="E289" t="s">
        <v>648</v>
      </c>
      <c r="F289" t="s">
        <v>214</v>
      </c>
      <c r="G289" t="s">
        <v>237</v>
      </c>
      <c r="H289">
        <v>1</v>
      </c>
      <c r="I289">
        <v>443</v>
      </c>
      <c r="J289">
        <v>400037</v>
      </c>
    </row>
    <row r="290" spans="1:10" x14ac:dyDescent="0.3">
      <c r="A290" s="89">
        <v>44900</v>
      </c>
      <c r="B290" t="s">
        <v>210</v>
      </c>
      <c r="C290" t="s">
        <v>234</v>
      </c>
      <c r="D290" t="s">
        <v>377</v>
      </c>
      <c r="E290" t="s">
        <v>649</v>
      </c>
      <c r="F290" t="s">
        <v>214</v>
      </c>
      <c r="G290" t="s">
        <v>229</v>
      </c>
      <c r="H290">
        <v>1</v>
      </c>
      <c r="I290">
        <v>885</v>
      </c>
      <c r="J290">
        <v>211001</v>
      </c>
    </row>
    <row r="291" spans="1:10" x14ac:dyDescent="0.3">
      <c r="A291" s="89">
        <v>44900</v>
      </c>
      <c r="B291" t="s">
        <v>210</v>
      </c>
      <c r="C291" t="s">
        <v>650</v>
      </c>
      <c r="D291" t="s">
        <v>651</v>
      </c>
      <c r="E291" t="s">
        <v>652</v>
      </c>
      <c r="F291" t="s">
        <v>214</v>
      </c>
      <c r="G291" t="s">
        <v>241</v>
      </c>
      <c r="H291">
        <v>1</v>
      </c>
      <c r="I291">
        <v>625</v>
      </c>
      <c r="J291">
        <v>201301</v>
      </c>
    </row>
    <row r="292" spans="1:10" x14ac:dyDescent="0.3">
      <c r="A292" s="89">
        <v>44900</v>
      </c>
      <c r="B292" t="s">
        <v>210</v>
      </c>
      <c r="C292" t="s">
        <v>234</v>
      </c>
      <c r="D292" t="s">
        <v>247</v>
      </c>
      <c r="E292" t="s">
        <v>653</v>
      </c>
      <c r="F292" t="s">
        <v>214</v>
      </c>
      <c r="G292" t="s">
        <v>241</v>
      </c>
      <c r="H292">
        <v>1</v>
      </c>
      <c r="I292">
        <v>885</v>
      </c>
      <c r="J292">
        <v>382041</v>
      </c>
    </row>
    <row r="293" spans="1:10" x14ac:dyDescent="0.3">
      <c r="A293" s="89">
        <v>44778</v>
      </c>
      <c r="B293" t="s">
        <v>210</v>
      </c>
      <c r="C293" t="s">
        <v>234</v>
      </c>
      <c r="D293" t="s">
        <v>274</v>
      </c>
      <c r="E293" t="s">
        <v>654</v>
      </c>
      <c r="F293" t="s">
        <v>214</v>
      </c>
      <c r="G293" t="s">
        <v>264</v>
      </c>
      <c r="H293">
        <v>1</v>
      </c>
      <c r="I293">
        <v>842</v>
      </c>
      <c r="J293">
        <v>411041</v>
      </c>
    </row>
    <row r="294" spans="1:10" x14ac:dyDescent="0.3">
      <c r="A294" s="89">
        <v>44747</v>
      </c>
      <c r="B294" t="s">
        <v>210</v>
      </c>
      <c r="C294" t="s">
        <v>234</v>
      </c>
      <c r="D294" t="s">
        <v>274</v>
      </c>
      <c r="E294" t="s">
        <v>655</v>
      </c>
      <c r="F294" t="s">
        <v>214</v>
      </c>
      <c r="G294" t="s">
        <v>264</v>
      </c>
      <c r="H294">
        <v>1</v>
      </c>
      <c r="I294">
        <v>842</v>
      </c>
      <c r="J294">
        <v>626001</v>
      </c>
    </row>
    <row r="295" spans="1:10" x14ac:dyDescent="0.3">
      <c r="A295" s="89">
        <v>44900</v>
      </c>
      <c r="B295" t="s">
        <v>230</v>
      </c>
      <c r="C295" t="s">
        <v>234</v>
      </c>
      <c r="D295" t="s">
        <v>247</v>
      </c>
      <c r="E295" t="s">
        <v>656</v>
      </c>
      <c r="F295" t="s">
        <v>214</v>
      </c>
      <c r="G295" t="s">
        <v>241</v>
      </c>
      <c r="H295">
        <v>1</v>
      </c>
      <c r="I295">
        <v>885</v>
      </c>
      <c r="J295">
        <v>831012</v>
      </c>
    </row>
    <row r="296" spans="1:10" x14ac:dyDescent="0.3">
      <c r="A296" s="89">
        <v>44900</v>
      </c>
      <c r="B296" t="s">
        <v>210</v>
      </c>
      <c r="C296" t="s">
        <v>234</v>
      </c>
      <c r="D296" t="s">
        <v>377</v>
      </c>
      <c r="E296" t="s">
        <v>657</v>
      </c>
      <c r="F296" t="s">
        <v>214</v>
      </c>
      <c r="G296" t="s">
        <v>229</v>
      </c>
      <c r="H296">
        <v>1</v>
      </c>
      <c r="I296">
        <v>885</v>
      </c>
      <c r="J296">
        <v>560040</v>
      </c>
    </row>
    <row r="297" spans="1:10" x14ac:dyDescent="0.3">
      <c r="A297" s="89">
        <v>44900</v>
      </c>
      <c r="B297" t="s">
        <v>210</v>
      </c>
      <c r="C297" t="s">
        <v>234</v>
      </c>
      <c r="D297" t="s">
        <v>242</v>
      </c>
      <c r="E297" t="s">
        <v>658</v>
      </c>
      <c r="F297" t="s">
        <v>214</v>
      </c>
      <c r="G297" t="s">
        <v>215</v>
      </c>
      <c r="H297">
        <v>1</v>
      </c>
      <c r="I297">
        <v>885</v>
      </c>
      <c r="J297">
        <v>626189</v>
      </c>
    </row>
    <row r="298" spans="1:10" x14ac:dyDescent="0.3">
      <c r="A298" s="89">
        <v>44900</v>
      </c>
      <c r="B298" t="s">
        <v>210</v>
      </c>
      <c r="C298" t="s">
        <v>234</v>
      </c>
      <c r="D298" t="s">
        <v>242</v>
      </c>
      <c r="E298" t="s">
        <v>659</v>
      </c>
      <c r="F298" t="s">
        <v>214</v>
      </c>
      <c r="G298" t="s">
        <v>215</v>
      </c>
      <c r="H298">
        <v>1</v>
      </c>
      <c r="I298">
        <v>885</v>
      </c>
      <c r="J298">
        <v>502032</v>
      </c>
    </row>
    <row r="299" spans="1:10" x14ac:dyDescent="0.3">
      <c r="A299" s="89">
        <v>44900</v>
      </c>
      <c r="B299" t="s">
        <v>210</v>
      </c>
      <c r="C299" t="s">
        <v>234</v>
      </c>
      <c r="D299" t="s">
        <v>242</v>
      </c>
      <c r="E299" t="s">
        <v>660</v>
      </c>
      <c r="F299" t="s">
        <v>214</v>
      </c>
      <c r="G299" t="s">
        <v>215</v>
      </c>
      <c r="H299">
        <v>1</v>
      </c>
      <c r="I299">
        <v>885</v>
      </c>
      <c r="J299">
        <v>600091</v>
      </c>
    </row>
    <row r="300" spans="1:10" x14ac:dyDescent="0.3">
      <c r="A300" s="89">
        <v>44900</v>
      </c>
      <c r="B300" t="s">
        <v>210</v>
      </c>
      <c r="C300" t="s">
        <v>271</v>
      </c>
      <c r="D300" t="s">
        <v>331</v>
      </c>
      <c r="E300" t="s">
        <v>661</v>
      </c>
      <c r="F300" t="s">
        <v>214</v>
      </c>
      <c r="G300" t="s">
        <v>229</v>
      </c>
      <c r="H300">
        <v>1</v>
      </c>
      <c r="I300">
        <v>443</v>
      </c>
      <c r="J300">
        <v>400057</v>
      </c>
    </row>
    <row r="301" spans="1:10" x14ac:dyDescent="0.3">
      <c r="A301" s="89">
        <v>44900</v>
      </c>
      <c r="B301" t="s">
        <v>210</v>
      </c>
      <c r="C301" t="s">
        <v>234</v>
      </c>
      <c r="D301" t="s">
        <v>646</v>
      </c>
      <c r="E301" t="s">
        <v>662</v>
      </c>
      <c r="F301" t="s">
        <v>214</v>
      </c>
      <c r="G301" t="s">
        <v>219</v>
      </c>
      <c r="H301">
        <v>1</v>
      </c>
      <c r="I301">
        <v>885</v>
      </c>
      <c r="J301">
        <v>380052</v>
      </c>
    </row>
    <row r="302" spans="1:10" x14ac:dyDescent="0.3">
      <c r="A302" s="89">
        <v>44900</v>
      </c>
      <c r="B302" t="s">
        <v>210</v>
      </c>
      <c r="C302" t="s">
        <v>663</v>
      </c>
      <c r="D302" t="s">
        <v>664</v>
      </c>
      <c r="E302" t="s">
        <v>665</v>
      </c>
      <c r="F302" t="s">
        <v>214</v>
      </c>
      <c r="G302" t="s">
        <v>229</v>
      </c>
      <c r="H302">
        <v>1</v>
      </c>
      <c r="I302">
        <v>825</v>
      </c>
      <c r="J302">
        <v>400016</v>
      </c>
    </row>
    <row r="303" spans="1:10" x14ac:dyDescent="0.3">
      <c r="A303" s="89">
        <v>44900</v>
      </c>
      <c r="B303" t="s">
        <v>210</v>
      </c>
      <c r="C303" t="s">
        <v>256</v>
      </c>
      <c r="D303" t="s">
        <v>257</v>
      </c>
      <c r="E303" t="s">
        <v>666</v>
      </c>
      <c r="F303" t="s">
        <v>214</v>
      </c>
      <c r="G303" t="s">
        <v>219</v>
      </c>
      <c r="H303">
        <v>1</v>
      </c>
      <c r="I303">
        <v>885</v>
      </c>
      <c r="J303">
        <v>411057</v>
      </c>
    </row>
    <row r="304" spans="1:10" x14ac:dyDescent="0.3">
      <c r="A304" s="89">
        <v>44900</v>
      </c>
      <c r="B304" t="s">
        <v>210</v>
      </c>
      <c r="C304" t="s">
        <v>234</v>
      </c>
      <c r="D304" t="s">
        <v>235</v>
      </c>
      <c r="E304" t="s">
        <v>667</v>
      </c>
      <c r="F304" t="s">
        <v>214</v>
      </c>
      <c r="G304" t="s">
        <v>237</v>
      </c>
      <c r="H304">
        <v>1</v>
      </c>
      <c r="I304">
        <v>885</v>
      </c>
      <c r="J304">
        <v>500001</v>
      </c>
    </row>
    <row r="305" spans="1:10" x14ac:dyDescent="0.3">
      <c r="A305" s="89">
        <v>44900</v>
      </c>
      <c r="B305" t="s">
        <v>210</v>
      </c>
      <c r="C305" t="s">
        <v>498</v>
      </c>
      <c r="D305" t="s">
        <v>668</v>
      </c>
      <c r="E305" t="s">
        <v>669</v>
      </c>
      <c r="F305" t="s">
        <v>214</v>
      </c>
      <c r="G305" t="s">
        <v>215</v>
      </c>
      <c r="H305">
        <v>1</v>
      </c>
      <c r="I305">
        <v>859</v>
      </c>
      <c r="J305">
        <v>143530</v>
      </c>
    </row>
    <row r="306" spans="1:10" x14ac:dyDescent="0.3">
      <c r="A306" s="89">
        <v>44900</v>
      </c>
      <c r="B306" t="s">
        <v>210</v>
      </c>
      <c r="C306" t="s">
        <v>327</v>
      </c>
      <c r="D306" t="s">
        <v>540</v>
      </c>
      <c r="E306" t="s">
        <v>670</v>
      </c>
      <c r="F306" t="s">
        <v>214</v>
      </c>
      <c r="G306" t="s">
        <v>215</v>
      </c>
      <c r="H306">
        <v>1</v>
      </c>
      <c r="I306">
        <v>771</v>
      </c>
      <c r="J306">
        <v>500020</v>
      </c>
    </row>
    <row r="307" spans="1:10" x14ac:dyDescent="0.3">
      <c r="A307" s="89">
        <v>44900</v>
      </c>
      <c r="B307" t="s">
        <v>210</v>
      </c>
      <c r="C307" t="s">
        <v>650</v>
      </c>
      <c r="D307" t="s">
        <v>671</v>
      </c>
      <c r="E307" t="s">
        <v>672</v>
      </c>
      <c r="F307" t="s">
        <v>214</v>
      </c>
      <c r="G307" t="s">
        <v>229</v>
      </c>
      <c r="H307">
        <v>1</v>
      </c>
      <c r="I307">
        <v>625</v>
      </c>
      <c r="J307">
        <v>560094</v>
      </c>
    </row>
    <row r="308" spans="1:10" x14ac:dyDescent="0.3">
      <c r="A308" s="89">
        <v>44900</v>
      </c>
      <c r="B308" t="s">
        <v>210</v>
      </c>
      <c r="C308" t="s">
        <v>354</v>
      </c>
      <c r="D308" t="s">
        <v>673</v>
      </c>
      <c r="E308" t="s">
        <v>674</v>
      </c>
      <c r="F308" t="s">
        <v>214</v>
      </c>
      <c r="G308" t="s">
        <v>345</v>
      </c>
      <c r="H308">
        <v>1</v>
      </c>
      <c r="I308">
        <v>771</v>
      </c>
      <c r="J308">
        <v>682507</v>
      </c>
    </row>
    <row r="309" spans="1:10" x14ac:dyDescent="0.3">
      <c r="A309" s="89">
        <v>44900</v>
      </c>
      <c r="B309" t="s">
        <v>210</v>
      </c>
      <c r="C309" t="s">
        <v>675</v>
      </c>
      <c r="D309" t="s">
        <v>676</v>
      </c>
      <c r="E309" t="s">
        <v>677</v>
      </c>
      <c r="F309" t="s">
        <v>223</v>
      </c>
      <c r="G309" t="s">
        <v>215</v>
      </c>
      <c r="H309">
        <v>1</v>
      </c>
      <c r="I309">
        <v>625</v>
      </c>
      <c r="J309">
        <v>560054</v>
      </c>
    </row>
    <row r="310" spans="1:10" x14ac:dyDescent="0.3">
      <c r="A310" s="89">
        <v>44900</v>
      </c>
      <c r="B310" t="s">
        <v>210</v>
      </c>
      <c r="C310" t="s">
        <v>650</v>
      </c>
      <c r="D310" t="s">
        <v>678</v>
      </c>
      <c r="E310" t="s">
        <v>679</v>
      </c>
      <c r="F310" t="s">
        <v>214</v>
      </c>
      <c r="G310" t="s">
        <v>219</v>
      </c>
      <c r="H310">
        <v>1</v>
      </c>
      <c r="I310">
        <v>625</v>
      </c>
      <c r="J310">
        <v>400086</v>
      </c>
    </row>
    <row r="311" spans="1:10" x14ac:dyDescent="0.3">
      <c r="A311" s="89">
        <v>44900</v>
      </c>
      <c r="B311" t="s">
        <v>230</v>
      </c>
      <c r="C311" t="s">
        <v>354</v>
      </c>
      <c r="D311" t="s">
        <v>355</v>
      </c>
      <c r="E311" t="s">
        <v>680</v>
      </c>
      <c r="F311" t="s">
        <v>214</v>
      </c>
      <c r="G311" t="s">
        <v>241</v>
      </c>
      <c r="H311">
        <v>1</v>
      </c>
      <c r="I311">
        <v>771</v>
      </c>
      <c r="J311">
        <v>560049</v>
      </c>
    </row>
    <row r="312" spans="1:10" x14ac:dyDescent="0.3">
      <c r="A312" s="89">
        <v>44900</v>
      </c>
      <c r="B312" t="s">
        <v>210</v>
      </c>
      <c r="C312" t="s">
        <v>327</v>
      </c>
      <c r="D312" t="s">
        <v>328</v>
      </c>
      <c r="E312" t="s">
        <v>681</v>
      </c>
      <c r="F312" t="s">
        <v>214</v>
      </c>
      <c r="G312" t="s">
        <v>219</v>
      </c>
      <c r="H312">
        <v>1</v>
      </c>
      <c r="I312">
        <v>771</v>
      </c>
      <c r="J312">
        <v>641604</v>
      </c>
    </row>
    <row r="313" spans="1:10" x14ac:dyDescent="0.3">
      <c r="A313" s="89">
        <v>44900</v>
      </c>
      <c r="B313" t="s">
        <v>210</v>
      </c>
      <c r="C313" t="s">
        <v>234</v>
      </c>
      <c r="D313" t="s">
        <v>242</v>
      </c>
      <c r="E313" t="s">
        <v>682</v>
      </c>
      <c r="F313" t="s">
        <v>214</v>
      </c>
      <c r="G313" t="s">
        <v>215</v>
      </c>
      <c r="H313">
        <v>1</v>
      </c>
      <c r="I313">
        <v>885</v>
      </c>
      <c r="J313">
        <v>562106</v>
      </c>
    </row>
    <row r="314" spans="1:10" x14ac:dyDescent="0.3">
      <c r="A314" s="89">
        <v>44900</v>
      </c>
      <c r="B314" t="s">
        <v>210</v>
      </c>
      <c r="C314" t="s">
        <v>373</v>
      </c>
      <c r="D314" t="s">
        <v>374</v>
      </c>
      <c r="E314" t="s">
        <v>683</v>
      </c>
      <c r="F314" t="s">
        <v>214</v>
      </c>
      <c r="G314" t="s">
        <v>219</v>
      </c>
      <c r="H314">
        <v>1</v>
      </c>
      <c r="I314">
        <v>721</v>
      </c>
      <c r="J314">
        <v>400068</v>
      </c>
    </row>
    <row r="315" spans="1:10" x14ac:dyDescent="0.3">
      <c r="A315" s="89">
        <v>44900</v>
      </c>
      <c r="B315" t="s">
        <v>210</v>
      </c>
      <c r="C315" t="s">
        <v>234</v>
      </c>
      <c r="D315" t="s">
        <v>646</v>
      </c>
      <c r="E315" t="s">
        <v>684</v>
      </c>
      <c r="F315" t="s">
        <v>214</v>
      </c>
      <c r="G315" t="s">
        <v>219</v>
      </c>
      <c r="H315">
        <v>1</v>
      </c>
      <c r="I315">
        <v>885</v>
      </c>
      <c r="J315">
        <v>575007</v>
      </c>
    </row>
    <row r="316" spans="1:10" x14ac:dyDescent="0.3">
      <c r="A316" s="89">
        <v>44900</v>
      </c>
      <c r="B316" t="s">
        <v>210</v>
      </c>
      <c r="C316" t="s">
        <v>327</v>
      </c>
      <c r="D316" t="s">
        <v>605</v>
      </c>
      <c r="E316" t="s">
        <v>685</v>
      </c>
      <c r="F316" t="s">
        <v>214</v>
      </c>
      <c r="G316" t="s">
        <v>229</v>
      </c>
      <c r="H316">
        <v>1</v>
      </c>
      <c r="I316">
        <v>771</v>
      </c>
      <c r="J316">
        <v>500089</v>
      </c>
    </row>
    <row r="317" spans="1:10" x14ac:dyDescent="0.3">
      <c r="A317" s="89">
        <v>44900</v>
      </c>
      <c r="B317" t="s">
        <v>210</v>
      </c>
      <c r="C317" t="s">
        <v>238</v>
      </c>
      <c r="D317" t="s">
        <v>416</v>
      </c>
      <c r="E317" t="s">
        <v>686</v>
      </c>
      <c r="F317" t="s">
        <v>214</v>
      </c>
      <c r="G317" t="s">
        <v>345</v>
      </c>
      <c r="H317">
        <v>1</v>
      </c>
      <c r="I317">
        <v>899</v>
      </c>
      <c r="J317">
        <v>400093</v>
      </c>
    </row>
    <row r="318" spans="1:10" x14ac:dyDescent="0.3">
      <c r="A318" s="89">
        <v>44900</v>
      </c>
      <c r="B318" t="s">
        <v>210</v>
      </c>
      <c r="C318" t="s">
        <v>498</v>
      </c>
      <c r="D318" t="s">
        <v>668</v>
      </c>
      <c r="E318" t="s">
        <v>687</v>
      </c>
      <c r="F318" t="s">
        <v>214</v>
      </c>
      <c r="G318" t="s">
        <v>215</v>
      </c>
      <c r="H318">
        <v>1</v>
      </c>
      <c r="I318">
        <v>859</v>
      </c>
      <c r="J318">
        <v>522202</v>
      </c>
    </row>
    <row r="319" spans="1:10" x14ac:dyDescent="0.3">
      <c r="A319" s="89">
        <v>44900</v>
      </c>
      <c r="B319" t="s">
        <v>210</v>
      </c>
      <c r="C319" t="s">
        <v>280</v>
      </c>
      <c r="D319" t="s">
        <v>419</v>
      </c>
      <c r="E319" t="s">
        <v>687</v>
      </c>
      <c r="F319" t="s">
        <v>214</v>
      </c>
      <c r="G319" t="s">
        <v>215</v>
      </c>
      <c r="H319">
        <v>1</v>
      </c>
      <c r="I319">
        <v>699</v>
      </c>
      <c r="J319">
        <v>522202</v>
      </c>
    </row>
    <row r="320" spans="1:10" x14ac:dyDescent="0.3">
      <c r="A320" s="89">
        <v>44900</v>
      </c>
      <c r="B320" t="s">
        <v>210</v>
      </c>
      <c r="C320" t="s">
        <v>266</v>
      </c>
      <c r="D320" t="s">
        <v>267</v>
      </c>
      <c r="E320" t="s">
        <v>687</v>
      </c>
      <c r="F320" t="s">
        <v>214</v>
      </c>
      <c r="G320" t="s">
        <v>215</v>
      </c>
      <c r="H320">
        <v>1</v>
      </c>
      <c r="I320">
        <v>989</v>
      </c>
      <c r="J320">
        <v>522202</v>
      </c>
    </row>
    <row r="321" spans="1:10" x14ac:dyDescent="0.3">
      <c r="A321" s="89">
        <v>44900</v>
      </c>
      <c r="B321" t="s">
        <v>230</v>
      </c>
      <c r="C321" t="s">
        <v>327</v>
      </c>
      <c r="D321" t="s">
        <v>688</v>
      </c>
      <c r="E321" t="s">
        <v>689</v>
      </c>
      <c r="F321" t="s">
        <v>214</v>
      </c>
      <c r="G321" t="s">
        <v>219</v>
      </c>
      <c r="H321">
        <v>1</v>
      </c>
      <c r="I321">
        <v>771</v>
      </c>
      <c r="J321">
        <v>560064</v>
      </c>
    </row>
    <row r="322" spans="1:10" x14ac:dyDescent="0.3">
      <c r="A322" s="89">
        <v>44900</v>
      </c>
      <c r="B322" t="s">
        <v>210</v>
      </c>
      <c r="C322" t="s">
        <v>690</v>
      </c>
      <c r="D322" t="s">
        <v>691</v>
      </c>
      <c r="E322" t="s">
        <v>692</v>
      </c>
      <c r="F322" t="s">
        <v>214</v>
      </c>
      <c r="G322" t="s">
        <v>215</v>
      </c>
      <c r="H322">
        <v>1</v>
      </c>
      <c r="I322">
        <v>599</v>
      </c>
      <c r="J322">
        <v>201014</v>
      </c>
    </row>
    <row r="323" spans="1:10" x14ac:dyDescent="0.3">
      <c r="A323" s="89">
        <v>44747</v>
      </c>
      <c r="B323" t="s">
        <v>210</v>
      </c>
      <c r="C323" t="s">
        <v>234</v>
      </c>
      <c r="D323" t="s">
        <v>274</v>
      </c>
      <c r="E323" t="s">
        <v>693</v>
      </c>
      <c r="F323" t="s">
        <v>214</v>
      </c>
      <c r="G323" t="s">
        <v>264</v>
      </c>
      <c r="H323">
        <v>1</v>
      </c>
      <c r="I323">
        <v>842</v>
      </c>
      <c r="J323">
        <v>302004</v>
      </c>
    </row>
    <row r="324" spans="1:10" x14ac:dyDescent="0.3">
      <c r="A324" s="89">
        <v>44900</v>
      </c>
      <c r="B324" t="s">
        <v>210</v>
      </c>
      <c r="C324" t="s">
        <v>280</v>
      </c>
      <c r="D324" t="s">
        <v>694</v>
      </c>
      <c r="E324" t="s">
        <v>695</v>
      </c>
      <c r="F324" t="s">
        <v>214</v>
      </c>
      <c r="G324" t="s">
        <v>219</v>
      </c>
      <c r="H324">
        <v>1</v>
      </c>
      <c r="I324">
        <v>699</v>
      </c>
      <c r="J324">
        <v>500015</v>
      </c>
    </row>
    <row r="325" spans="1:10" x14ac:dyDescent="0.3">
      <c r="A325" s="89">
        <v>44900</v>
      </c>
      <c r="B325" t="s">
        <v>210</v>
      </c>
      <c r="C325" t="s">
        <v>354</v>
      </c>
      <c r="D325" t="s">
        <v>357</v>
      </c>
      <c r="E325" t="s">
        <v>696</v>
      </c>
      <c r="F325" t="s">
        <v>214</v>
      </c>
      <c r="G325" t="s">
        <v>215</v>
      </c>
      <c r="H325">
        <v>1</v>
      </c>
      <c r="I325">
        <v>771</v>
      </c>
      <c r="J325">
        <v>560061</v>
      </c>
    </row>
    <row r="326" spans="1:10" x14ac:dyDescent="0.3">
      <c r="A326" s="89">
        <v>44870</v>
      </c>
      <c r="B326" t="s">
        <v>210</v>
      </c>
      <c r="C326" t="s">
        <v>266</v>
      </c>
      <c r="D326" t="s">
        <v>697</v>
      </c>
      <c r="E326" t="s">
        <v>698</v>
      </c>
      <c r="F326" t="s">
        <v>214</v>
      </c>
      <c r="G326" t="s">
        <v>229</v>
      </c>
      <c r="H326">
        <v>1</v>
      </c>
      <c r="I326">
        <v>989</v>
      </c>
      <c r="J326">
        <v>500085</v>
      </c>
    </row>
    <row r="327" spans="1:10" x14ac:dyDescent="0.3">
      <c r="A327" s="89">
        <v>44870</v>
      </c>
      <c r="B327" t="s">
        <v>210</v>
      </c>
      <c r="C327" t="s">
        <v>244</v>
      </c>
      <c r="D327" t="s">
        <v>383</v>
      </c>
      <c r="E327" t="s">
        <v>699</v>
      </c>
      <c r="F327" t="s">
        <v>214</v>
      </c>
      <c r="G327" t="s">
        <v>219</v>
      </c>
      <c r="H327">
        <v>1</v>
      </c>
      <c r="I327">
        <v>825</v>
      </c>
      <c r="J327">
        <v>641035</v>
      </c>
    </row>
    <row r="328" spans="1:10" x14ac:dyDescent="0.3">
      <c r="A328" s="89">
        <v>44870</v>
      </c>
      <c r="B328" t="s">
        <v>210</v>
      </c>
      <c r="C328" t="s">
        <v>586</v>
      </c>
      <c r="D328" t="s">
        <v>587</v>
      </c>
      <c r="E328" t="s">
        <v>700</v>
      </c>
      <c r="F328" t="s">
        <v>223</v>
      </c>
      <c r="G328" t="s">
        <v>229</v>
      </c>
      <c r="H328">
        <v>1</v>
      </c>
      <c r="I328">
        <v>599</v>
      </c>
      <c r="J328">
        <v>201301</v>
      </c>
    </row>
    <row r="329" spans="1:10" x14ac:dyDescent="0.3">
      <c r="A329" s="89">
        <v>44870</v>
      </c>
      <c r="B329" t="s">
        <v>230</v>
      </c>
      <c r="C329" t="s">
        <v>238</v>
      </c>
      <c r="D329" t="s">
        <v>367</v>
      </c>
      <c r="E329" t="s">
        <v>701</v>
      </c>
      <c r="F329" t="s">
        <v>214</v>
      </c>
      <c r="G329" t="s">
        <v>229</v>
      </c>
      <c r="H329">
        <v>1</v>
      </c>
      <c r="I329">
        <v>899</v>
      </c>
      <c r="J329">
        <v>301001</v>
      </c>
    </row>
    <row r="330" spans="1:10" x14ac:dyDescent="0.3">
      <c r="A330" s="89">
        <v>44870</v>
      </c>
      <c r="B330" t="s">
        <v>210</v>
      </c>
      <c r="C330" t="s">
        <v>354</v>
      </c>
      <c r="D330" t="s">
        <v>355</v>
      </c>
      <c r="E330" t="s">
        <v>702</v>
      </c>
      <c r="F330" t="s">
        <v>214</v>
      </c>
      <c r="G330" t="s">
        <v>241</v>
      </c>
      <c r="H330">
        <v>1</v>
      </c>
      <c r="I330">
        <v>771</v>
      </c>
      <c r="J330">
        <v>695019</v>
      </c>
    </row>
    <row r="331" spans="1:10" x14ac:dyDescent="0.3">
      <c r="A331" s="89">
        <v>44870</v>
      </c>
      <c r="B331" t="s">
        <v>210</v>
      </c>
      <c r="C331" t="s">
        <v>703</v>
      </c>
      <c r="D331" t="s">
        <v>704</v>
      </c>
      <c r="E331" t="s">
        <v>705</v>
      </c>
      <c r="F331" t="s">
        <v>223</v>
      </c>
      <c r="G331" t="s">
        <v>241</v>
      </c>
      <c r="H331">
        <v>1</v>
      </c>
      <c r="I331">
        <v>625</v>
      </c>
      <c r="J331">
        <v>560024</v>
      </c>
    </row>
    <row r="332" spans="1:10" x14ac:dyDescent="0.3">
      <c r="A332" s="89">
        <v>44870</v>
      </c>
      <c r="B332" t="s">
        <v>210</v>
      </c>
      <c r="C332" t="s">
        <v>369</v>
      </c>
      <c r="D332" t="s">
        <v>584</v>
      </c>
      <c r="E332" t="s">
        <v>706</v>
      </c>
      <c r="F332" t="s">
        <v>265</v>
      </c>
      <c r="G332" t="s">
        <v>241</v>
      </c>
      <c r="H332">
        <v>1</v>
      </c>
      <c r="I332">
        <v>885</v>
      </c>
      <c r="J332">
        <v>500010</v>
      </c>
    </row>
    <row r="333" spans="1:10" x14ac:dyDescent="0.3">
      <c r="A333" s="89">
        <v>44870</v>
      </c>
      <c r="B333" t="s">
        <v>210</v>
      </c>
      <c r="C333" t="s">
        <v>220</v>
      </c>
      <c r="D333" t="s">
        <v>707</v>
      </c>
      <c r="E333" t="s">
        <v>708</v>
      </c>
      <c r="F333" t="s">
        <v>223</v>
      </c>
      <c r="G333" t="s">
        <v>237</v>
      </c>
      <c r="H333">
        <v>1</v>
      </c>
      <c r="I333">
        <v>665</v>
      </c>
      <c r="J333">
        <v>500090</v>
      </c>
    </row>
    <row r="334" spans="1:10" x14ac:dyDescent="0.3">
      <c r="A334" s="89">
        <v>44598</v>
      </c>
      <c r="B334" t="s">
        <v>210</v>
      </c>
      <c r="C334" t="s">
        <v>234</v>
      </c>
      <c r="D334" t="s">
        <v>274</v>
      </c>
      <c r="E334" t="s">
        <v>709</v>
      </c>
      <c r="F334" t="s">
        <v>214</v>
      </c>
      <c r="G334" t="s">
        <v>264</v>
      </c>
      <c r="H334">
        <v>1</v>
      </c>
      <c r="I334">
        <v>842</v>
      </c>
      <c r="J334">
        <v>110064</v>
      </c>
    </row>
    <row r="335" spans="1:10" x14ac:dyDescent="0.3">
      <c r="A335" s="89">
        <v>44870</v>
      </c>
      <c r="B335" t="s">
        <v>210</v>
      </c>
      <c r="C335" t="s">
        <v>234</v>
      </c>
      <c r="D335" t="s">
        <v>377</v>
      </c>
      <c r="E335" t="s">
        <v>710</v>
      </c>
      <c r="F335" t="s">
        <v>214</v>
      </c>
      <c r="G335" t="s">
        <v>229</v>
      </c>
      <c r="H335">
        <v>1</v>
      </c>
      <c r="I335">
        <v>885</v>
      </c>
      <c r="J335">
        <v>500055</v>
      </c>
    </row>
    <row r="336" spans="1:10" x14ac:dyDescent="0.3">
      <c r="A336" s="89">
        <v>44870</v>
      </c>
      <c r="B336" t="s">
        <v>210</v>
      </c>
      <c r="C336" t="s">
        <v>354</v>
      </c>
      <c r="D336" t="s">
        <v>640</v>
      </c>
      <c r="E336" t="s">
        <v>711</v>
      </c>
      <c r="F336" t="s">
        <v>214</v>
      </c>
      <c r="G336" t="s">
        <v>215</v>
      </c>
      <c r="H336">
        <v>1</v>
      </c>
      <c r="I336">
        <v>771</v>
      </c>
      <c r="J336">
        <v>400057</v>
      </c>
    </row>
    <row r="337" spans="1:10" x14ac:dyDescent="0.3">
      <c r="A337" s="89">
        <v>44870</v>
      </c>
      <c r="B337" t="s">
        <v>210</v>
      </c>
      <c r="C337" t="s">
        <v>216</v>
      </c>
      <c r="D337" t="s">
        <v>217</v>
      </c>
      <c r="E337" t="s">
        <v>712</v>
      </c>
      <c r="F337" t="s">
        <v>214</v>
      </c>
      <c r="G337" t="s">
        <v>219</v>
      </c>
      <c r="H337">
        <v>1</v>
      </c>
      <c r="I337">
        <v>690</v>
      </c>
      <c r="J337">
        <v>560037</v>
      </c>
    </row>
    <row r="338" spans="1:10" x14ac:dyDescent="0.3">
      <c r="A338" s="89">
        <v>44567</v>
      </c>
      <c r="B338" t="s">
        <v>210</v>
      </c>
      <c r="C338" t="s">
        <v>224</v>
      </c>
      <c r="D338" t="s">
        <v>262</v>
      </c>
      <c r="E338" t="s">
        <v>713</v>
      </c>
      <c r="F338" t="s">
        <v>214</v>
      </c>
      <c r="G338" t="s">
        <v>264</v>
      </c>
      <c r="H338">
        <v>1</v>
      </c>
      <c r="I338">
        <v>842</v>
      </c>
      <c r="J338">
        <v>411021</v>
      </c>
    </row>
    <row r="339" spans="1:10" x14ac:dyDescent="0.3">
      <c r="A339" s="89">
        <v>44870</v>
      </c>
      <c r="B339" t="s">
        <v>210</v>
      </c>
      <c r="C339" t="s">
        <v>234</v>
      </c>
      <c r="D339" t="s">
        <v>235</v>
      </c>
      <c r="E339" t="s">
        <v>714</v>
      </c>
      <c r="F339" t="s">
        <v>214</v>
      </c>
      <c r="G339" t="s">
        <v>237</v>
      </c>
      <c r="H339">
        <v>1</v>
      </c>
      <c r="I339">
        <v>885</v>
      </c>
      <c r="J339">
        <v>533221</v>
      </c>
    </row>
    <row r="340" spans="1:10" x14ac:dyDescent="0.3">
      <c r="A340" s="89">
        <v>44870</v>
      </c>
      <c r="B340" t="s">
        <v>210</v>
      </c>
      <c r="C340" t="s">
        <v>354</v>
      </c>
      <c r="D340" t="s">
        <v>355</v>
      </c>
      <c r="E340" t="s">
        <v>715</v>
      </c>
      <c r="F340" t="s">
        <v>214</v>
      </c>
      <c r="G340" t="s">
        <v>241</v>
      </c>
      <c r="H340">
        <v>1</v>
      </c>
      <c r="I340">
        <v>771</v>
      </c>
      <c r="J340">
        <v>826005</v>
      </c>
    </row>
    <row r="341" spans="1:10" x14ac:dyDescent="0.3">
      <c r="A341" s="89">
        <v>44870</v>
      </c>
      <c r="B341" t="s">
        <v>210</v>
      </c>
      <c r="C341" t="s">
        <v>586</v>
      </c>
      <c r="D341" t="s">
        <v>716</v>
      </c>
      <c r="E341" t="s">
        <v>717</v>
      </c>
      <c r="F341" t="s">
        <v>223</v>
      </c>
      <c r="G341" t="s">
        <v>237</v>
      </c>
      <c r="H341">
        <v>1</v>
      </c>
      <c r="I341">
        <v>599</v>
      </c>
      <c r="J341">
        <v>500026</v>
      </c>
    </row>
    <row r="342" spans="1:10" x14ac:dyDescent="0.3">
      <c r="A342" s="89">
        <v>44870</v>
      </c>
      <c r="B342" t="s">
        <v>210</v>
      </c>
      <c r="C342" t="s">
        <v>650</v>
      </c>
      <c r="D342" t="s">
        <v>651</v>
      </c>
      <c r="E342" t="s">
        <v>718</v>
      </c>
      <c r="F342" t="s">
        <v>214</v>
      </c>
      <c r="G342" t="s">
        <v>241</v>
      </c>
      <c r="H342">
        <v>1</v>
      </c>
      <c r="I342">
        <v>625</v>
      </c>
      <c r="J342">
        <v>500035</v>
      </c>
    </row>
    <row r="343" spans="1:10" x14ac:dyDescent="0.3">
      <c r="A343" s="89">
        <v>44656</v>
      </c>
      <c r="B343" t="s">
        <v>210</v>
      </c>
      <c r="C343" t="s">
        <v>719</v>
      </c>
      <c r="D343" t="s">
        <v>720</v>
      </c>
      <c r="E343" t="s">
        <v>721</v>
      </c>
      <c r="F343" t="s">
        <v>214</v>
      </c>
      <c r="G343" t="s">
        <v>264</v>
      </c>
      <c r="H343">
        <v>1</v>
      </c>
      <c r="I343">
        <v>833</v>
      </c>
      <c r="J343">
        <v>400021</v>
      </c>
    </row>
    <row r="344" spans="1:10" x14ac:dyDescent="0.3">
      <c r="A344" s="89">
        <v>44717</v>
      </c>
      <c r="B344" t="s">
        <v>210</v>
      </c>
      <c r="C344" t="s">
        <v>234</v>
      </c>
      <c r="D344" t="s">
        <v>274</v>
      </c>
      <c r="E344" t="s">
        <v>722</v>
      </c>
      <c r="F344" t="s">
        <v>214</v>
      </c>
      <c r="G344" t="s">
        <v>264</v>
      </c>
      <c r="H344">
        <v>1</v>
      </c>
      <c r="I344">
        <v>832</v>
      </c>
      <c r="J344">
        <v>360490</v>
      </c>
    </row>
    <row r="345" spans="1:10" x14ac:dyDescent="0.3">
      <c r="A345" s="89">
        <v>44870</v>
      </c>
      <c r="B345" t="s">
        <v>210</v>
      </c>
      <c r="C345" t="s">
        <v>568</v>
      </c>
      <c r="D345" t="s">
        <v>637</v>
      </c>
      <c r="E345" t="s">
        <v>723</v>
      </c>
      <c r="F345" t="s">
        <v>214</v>
      </c>
      <c r="G345" t="s">
        <v>241</v>
      </c>
      <c r="H345">
        <v>1</v>
      </c>
      <c r="I345">
        <v>899</v>
      </c>
      <c r="J345">
        <v>600093</v>
      </c>
    </row>
    <row r="346" spans="1:10" x14ac:dyDescent="0.3">
      <c r="A346" s="89">
        <v>44870</v>
      </c>
      <c r="B346" t="s">
        <v>210</v>
      </c>
      <c r="C346" t="s">
        <v>327</v>
      </c>
      <c r="D346" t="s">
        <v>598</v>
      </c>
      <c r="E346" t="s">
        <v>724</v>
      </c>
      <c r="F346" t="s">
        <v>214</v>
      </c>
      <c r="G346" t="s">
        <v>237</v>
      </c>
      <c r="H346">
        <v>1</v>
      </c>
      <c r="I346">
        <v>771</v>
      </c>
      <c r="J346">
        <v>695014</v>
      </c>
    </row>
    <row r="347" spans="1:10" x14ac:dyDescent="0.3">
      <c r="A347" s="89">
        <v>44870</v>
      </c>
      <c r="B347" t="s">
        <v>210</v>
      </c>
      <c r="C347" t="s">
        <v>650</v>
      </c>
      <c r="D347" t="s">
        <v>671</v>
      </c>
      <c r="E347" t="s">
        <v>725</v>
      </c>
      <c r="F347" t="s">
        <v>214</v>
      </c>
      <c r="G347" t="s">
        <v>229</v>
      </c>
      <c r="H347">
        <v>1</v>
      </c>
      <c r="I347">
        <v>625</v>
      </c>
      <c r="J347">
        <v>201301</v>
      </c>
    </row>
    <row r="348" spans="1:10" x14ac:dyDescent="0.3">
      <c r="A348" s="89">
        <v>44870</v>
      </c>
      <c r="B348" t="s">
        <v>210</v>
      </c>
      <c r="C348" t="s">
        <v>244</v>
      </c>
      <c r="D348" t="s">
        <v>383</v>
      </c>
      <c r="E348" t="s">
        <v>726</v>
      </c>
      <c r="F348" t="s">
        <v>214</v>
      </c>
      <c r="G348" t="s">
        <v>219</v>
      </c>
      <c r="H348">
        <v>1</v>
      </c>
      <c r="I348">
        <v>825</v>
      </c>
      <c r="J348">
        <v>201017</v>
      </c>
    </row>
    <row r="349" spans="1:10" x14ac:dyDescent="0.3">
      <c r="A349" s="89">
        <v>44870</v>
      </c>
      <c r="B349" t="s">
        <v>210</v>
      </c>
      <c r="C349" t="s">
        <v>234</v>
      </c>
      <c r="D349" t="s">
        <v>377</v>
      </c>
      <c r="E349" t="s">
        <v>727</v>
      </c>
      <c r="F349" t="s">
        <v>214</v>
      </c>
      <c r="G349" t="s">
        <v>229</v>
      </c>
      <c r="H349">
        <v>1</v>
      </c>
      <c r="I349">
        <v>885</v>
      </c>
      <c r="J349">
        <v>461775</v>
      </c>
    </row>
    <row r="350" spans="1:10" x14ac:dyDescent="0.3">
      <c r="A350" s="89">
        <v>44870</v>
      </c>
      <c r="B350" t="s">
        <v>210</v>
      </c>
      <c r="C350" t="s">
        <v>234</v>
      </c>
      <c r="D350" t="s">
        <v>377</v>
      </c>
      <c r="E350" t="s">
        <v>728</v>
      </c>
      <c r="F350" t="s">
        <v>214</v>
      </c>
      <c r="G350" t="s">
        <v>229</v>
      </c>
      <c r="H350">
        <v>1</v>
      </c>
      <c r="I350">
        <v>885</v>
      </c>
      <c r="J350">
        <v>560100</v>
      </c>
    </row>
    <row r="351" spans="1:10" x14ac:dyDescent="0.3">
      <c r="A351" s="89">
        <v>44870</v>
      </c>
      <c r="B351" t="s">
        <v>210</v>
      </c>
      <c r="C351" t="s">
        <v>729</v>
      </c>
      <c r="D351" t="s">
        <v>730</v>
      </c>
      <c r="E351" t="s">
        <v>728</v>
      </c>
      <c r="F351" t="s">
        <v>214</v>
      </c>
      <c r="G351" t="s">
        <v>229</v>
      </c>
      <c r="H351">
        <v>1</v>
      </c>
      <c r="I351">
        <v>539</v>
      </c>
      <c r="J351">
        <v>560100</v>
      </c>
    </row>
    <row r="352" spans="1:10" x14ac:dyDescent="0.3">
      <c r="A352" s="89">
        <v>44870</v>
      </c>
      <c r="B352" t="s">
        <v>210</v>
      </c>
      <c r="C352" t="s">
        <v>568</v>
      </c>
      <c r="D352" t="s">
        <v>637</v>
      </c>
      <c r="E352" t="s">
        <v>731</v>
      </c>
      <c r="F352" t="s">
        <v>214</v>
      </c>
      <c r="G352" t="s">
        <v>241</v>
      </c>
      <c r="H352">
        <v>1</v>
      </c>
      <c r="I352">
        <v>899</v>
      </c>
      <c r="J352">
        <v>400095</v>
      </c>
    </row>
    <row r="353" spans="1:10" x14ac:dyDescent="0.3">
      <c r="A353" s="89">
        <v>44870</v>
      </c>
      <c r="B353" t="s">
        <v>210</v>
      </c>
      <c r="C353" t="s">
        <v>327</v>
      </c>
      <c r="D353" t="s">
        <v>732</v>
      </c>
      <c r="E353" t="s">
        <v>733</v>
      </c>
      <c r="F353" t="s">
        <v>214</v>
      </c>
      <c r="G353" t="s">
        <v>229</v>
      </c>
      <c r="H353">
        <v>1</v>
      </c>
      <c r="I353">
        <v>771</v>
      </c>
      <c r="J353">
        <v>641044</v>
      </c>
    </row>
    <row r="354" spans="1:10" x14ac:dyDescent="0.3">
      <c r="A354" s="89">
        <v>44870</v>
      </c>
      <c r="B354" t="s">
        <v>210</v>
      </c>
      <c r="C354" t="s">
        <v>354</v>
      </c>
      <c r="D354" t="s">
        <v>640</v>
      </c>
      <c r="E354" t="s">
        <v>734</v>
      </c>
      <c r="F354" t="s">
        <v>214</v>
      </c>
      <c r="G354" t="s">
        <v>215</v>
      </c>
      <c r="H354">
        <v>1</v>
      </c>
      <c r="I354">
        <v>771</v>
      </c>
      <c r="J354">
        <v>302034</v>
      </c>
    </row>
    <row r="355" spans="1:10" x14ac:dyDescent="0.3">
      <c r="A355" s="89">
        <v>44870</v>
      </c>
      <c r="B355" t="s">
        <v>210</v>
      </c>
      <c r="C355" t="s">
        <v>650</v>
      </c>
      <c r="D355" t="s">
        <v>671</v>
      </c>
      <c r="E355" t="s">
        <v>735</v>
      </c>
      <c r="F355" t="s">
        <v>214</v>
      </c>
      <c r="G355" t="s">
        <v>229</v>
      </c>
      <c r="H355">
        <v>1</v>
      </c>
      <c r="I355">
        <v>625</v>
      </c>
      <c r="J355">
        <v>110092</v>
      </c>
    </row>
    <row r="356" spans="1:10" x14ac:dyDescent="0.3">
      <c r="A356" s="89">
        <v>44870</v>
      </c>
      <c r="B356" t="s">
        <v>210</v>
      </c>
      <c r="C356" t="s">
        <v>327</v>
      </c>
      <c r="D356" t="s">
        <v>598</v>
      </c>
      <c r="E356" t="s">
        <v>736</v>
      </c>
      <c r="F356" t="s">
        <v>214</v>
      </c>
      <c r="G356" t="s">
        <v>237</v>
      </c>
      <c r="H356">
        <v>1</v>
      </c>
      <c r="I356">
        <v>771</v>
      </c>
      <c r="J356">
        <v>500032</v>
      </c>
    </row>
    <row r="357" spans="1:10" x14ac:dyDescent="0.3">
      <c r="A357" s="89">
        <v>44870</v>
      </c>
      <c r="B357" t="s">
        <v>210</v>
      </c>
      <c r="C357" t="s">
        <v>354</v>
      </c>
      <c r="D357" t="s">
        <v>520</v>
      </c>
      <c r="E357" t="s">
        <v>737</v>
      </c>
      <c r="F357" t="s">
        <v>214</v>
      </c>
      <c r="G357" t="s">
        <v>237</v>
      </c>
      <c r="H357">
        <v>1</v>
      </c>
      <c r="I357">
        <v>771</v>
      </c>
      <c r="J357">
        <v>576104</v>
      </c>
    </row>
    <row r="358" spans="1:10" x14ac:dyDescent="0.3">
      <c r="A358" s="89">
        <v>44870</v>
      </c>
      <c r="B358" t="s">
        <v>210</v>
      </c>
      <c r="C358" t="s">
        <v>554</v>
      </c>
      <c r="D358" t="s">
        <v>738</v>
      </c>
      <c r="E358" t="s">
        <v>739</v>
      </c>
      <c r="F358" t="s">
        <v>214</v>
      </c>
      <c r="G358" t="s">
        <v>215</v>
      </c>
      <c r="H358">
        <v>1</v>
      </c>
      <c r="I358">
        <v>434</v>
      </c>
      <c r="J358">
        <v>560055</v>
      </c>
    </row>
    <row r="359" spans="1:10" x14ac:dyDescent="0.3">
      <c r="A359" s="89">
        <v>44870</v>
      </c>
      <c r="B359" t="s">
        <v>210</v>
      </c>
      <c r="C359" t="s">
        <v>650</v>
      </c>
      <c r="D359" t="s">
        <v>740</v>
      </c>
      <c r="E359" t="s">
        <v>741</v>
      </c>
      <c r="F359" t="s">
        <v>214</v>
      </c>
      <c r="G359" t="s">
        <v>215</v>
      </c>
      <c r="H359">
        <v>1</v>
      </c>
      <c r="I359">
        <v>625</v>
      </c>
      <c r="J359">
        <v>501203</v>
      </c>
    </row>
    <row r="360" spans="1:10" x14ac:dyDescent="0.3">
      <c r="A360" s="89">
        <v>44870</v>
      </c>
      <c r="B360" t="s">
        <v>230</v>
      </c>
      <c r="C360" t="s">
        <v>327</v>
      </c>
      <c r="D360" t="s">
        <v>742</v>
      </c>
      <c r="E360" t="s">
        <v>743</v>
      </c>
      <c r="F360" t="s">
        <v>214</v>
      </c>
      <c r="G360" t="s">
        <v>345</v>
      </c>
      <c r="H360">
        <v>1</v>
      </c>
      <c r="I360">
        <v>771</v>
      </c>
      <c r="J360">
        <v>680010</v>
      </c>
    </row>
    <row r="361" spans="1:10" x14ac:dyDescent="0.3">
      <c r="A361" s="89">
        <v>44870</v>
      </c>
      <c r="B361" t="s">
        <v>210</v>
      </c>
      <c r="C361" t="s">
        <v>327</v>
      </c>
      <c r="D361" t="s">
        <v>688</v>
      </c>
      <c r="E361" t="s">
        <v>744</v>
      </c>
      <c r="F361" t="s">
        <v>214</v>
      </c>
      <c r="G361" t="s">
        <v>219</v>
      </c>
      <c r="H361">
        <v>1</v>
      </c>
      <c r="I361">
        <v>771</v>
      </c>
      <c r="J361">
        <v>421203</v>
      </c>
    </row>
    <row r="362" spans="1:10" x14ac:dyDescent="0.3">
      <c r="A362" s="89">
        <v>44686</v>
      </c>
      <c r="B362" t="s">
        <v>210</v>
      </c>
      <c r="C362" t="s">
        <v>234</v>
      </c>
      <c r="D362" t="s">
        <v>274</v>
      </c>
      <c r="E362" t="s">
        <v>745</v>
      </c>
      <c r="F362" t="s">
        <v>214</v>
      </c>
      <c r="G362" t="s">
        <v>264</v>
      </c>
      <c r="H362">
        <v>1</v>
      </c>
      <c r="I362">
        <v>832</v>
      </c>
      <c r="J362">
        <v>600004</v>
      </c>
    </row>
    <row r="363" spans="1:10" x14ac:dyDescent="0.3">
      <c r="A363" s="89">
        <v>44870</v>
      </c>
      <c r="B363" t="s">
        <v>210</v>
      </c>
      <c r="C363" t="s">
        <v>327</v>
      </c>
      <c r="D363" t="s">
        <v>540</v>
      </c>
      <c r="E363" t="s">
        <v>746</v>
      </c>
      <c r="F363" t="s">
        <v>214</v>
      </c>
      <c r="G363" t="s">
        <v>215</v>
      </c>
      <c r="H363">
        <v>1</v>
      </c>
      <c r="I363">
        <v>771</v>
      </c>
      <c r="J363">
        <v>734001</v>
      </c>
    </row>
    <row r="364" spans="1:10" x14ac:dyDescent="0.3">
      <c r="A364" s="89">
        <v>44686</v>
      </c>
      <c r="B364" t="s">
        <v>210</v>
      </c>
      <c r="C364" t="s">
        <v>234</v>
      </c>
      <c r="D364" t="s">
        <v>274</v>
      </c>
      <c r="E364" t="s">
        <v>747</v>
      </c>
      <c r="F364" t="s">
        <v>214</v>
      </c>
      <c r="G364" t="s">
        <v>264</v>
      </c>
      <c r="H364">
        <v>1</v>
      </c>
      <c r="I364">
        <v>832</v>
      </c>
      <c r="J364">
        <v>491001</v>
      </c>
    </row>
    <row r="365" spans="1:10" x14ac:dyDescent="0.3">
      <c r="A365" s="89">
        <v>44839</v>
      </c>
      <c r="B365" t="s">
        <v>210</v>
      </c>
      <c r="C365" t="s">
        <v>327</v>
      </c>
      <c r="D365" t="s">
        <v>328</v>
      </c>
      <c r="E365" t="s">
        <v>748</v>
      </c>
      <c r="F365" t="s">
        <v>214</v>
      </c>
      <c r="G365" t="s">
        <v>219</v>
      </c>
      <c r="H365">
        <v>1</v>
      </c>
      <c r="I365">
        <v>771</v>
      </c>
      <c r="J365">
        <v>605013</v>
      </c>
    </row>
    <row r="366" spans="1:10" x14ac:dyDescent="0.3">
      <c r="A366" s="89">
        <v>44839</v>
      </c>
      <c r="B366" t="s">
        <v>210</v>
      </c>
      <c r="C366" t="s">
        <v>244</v>
      </c>
      <c r="D366" t="s">
        <v>383</v>
      </c>
      <c r="E366" t="s">
        <v>749</v>
      </c>
      <c r="F366" t="s">
        <v>214</v>
      </c>
      <c r="G366" t="s">
        <v>219</v>
      </c>
      <c r="H366">
        <v>1</v>
      </c>
      <c r="I366">
        <v>825</v>
      </c>
      <c r="J366">
        <v>144601</v>
      </c>
    </row>
    <row r="367" spans="1:10" x14ac:dyDescent="0.3">
      <c r="A367" s="89">
        <v>44839</v>
      </c>
      <c r="B367" t="s">
        <v>210</v>
      </c>
      <c r="C367" t="s">
        <v>349</v>
      </c>
      <c r="D367" t="s">
        <v>750</v>
      </c>
      <c r="E367" t="s">
        <v>751</v>
      </c>
      <c r="F367" t="s">
        <v>214</v>
      </c>
      <c r="G367" t="s">
        <v>219</v>
      </c>
      <c r="H367">
        <v>1</v>
      </c>
      <c r="I367">
        <v>999</v>
      </c>
      <c r="J367">
        <v>400067</v>
      </c>
    </row>
    <row r="368" spans="1:10" x14ac:dyDescent="0.3">
      <c r="A368" s="89">
        <v>44839</v>
      </c>
      <c r="B368" t="s">
        <v>210</v>
      </c>
      <c r="C368" t="s">
        <v>369</v>
      </c>
      <c r="D368" t="s">
        <v>752</v>
      </c>
      <c r="E368" t="s">
        <v>753</v>
      </c>
      <c r="F368" t="s">
        <v>265</v>
      </c>
      <c r="G368" t="s">
        <v>215</v>
      </c>
      <c r="H368">
        <v>1</v>
      </c>
      <c r="I368">
        <v>885</v>
      </c>
      <c r="J368">
        <v>226021</v>
      </c>
    </row>
    <row r="369" spans="1:10" x14ac:dyDescent="0.3">
      <c r="A369" s="89">
        <v>44839</v>
      </c>
      <c r="B369" t="s">
        <v>210</v>
      </c>
      <c r="C369" t="s">
        <v>234</v>
      </c>
      <c r="D369" t="s">
        <v>242</v>
      </c>
      <c r="E369" t="s">
        <v>754</v>
      </c>
      <c r="F369" t="s">
        <v>214</v>
      </c>
      <c r="G369" t="s">
        <v>215</v>
      </c>
      <c r="H369">
        <v>1</v>
      </c>
      <c r="I369">
        <v>885</v>
      </c>
      <c r="J369">
        <v>441904</v>
      </c>
    </row>
    <row r="370" spans="1:10" x14ac:dyDescent="0.3">
      <c r="A370" s="89">
        <v>44839</v>
      </c>
      <c r="B370" t="s">
        <v>210</v>
      </c>
      <c r="C370" t="s">
        <v>354</v>
      </c>
      <c r="D370" t="s">
        <v>468</v>
      </c>
      <c r="E370" t="s">
        <v>755</v>
      </c>
      <c r="F370" t="s">
        <v>214</v>
      </c>
      <c r="G370" t="s">
        <v>345</v>
      </c>
      <c r="H370">
        <v>1</v>
      </c>
      <c r="I370">
        <v>771</v>
      </c>
      <c r="J370">
        <v>688539</v>
      </c>
    </row>
    <row r="371" spans="1:10" x14ac:dyDescent="0.3">
      <c r="A371" s="89">
        <v>44839</v>
      </c>
      <c r="B371" t="s">
        <v>210</v>
      </c>
      <c r="C371" t="s">
        <v>478</v>
      </c>
      <c r="D371" t="s">
        <v>756</v>
      </c>
      <c r="E371" t="s">
        <v>757</v>
      </c>
      <c r="F371" t="s">
        <v>214</v>
      </c>
      <c r="G371" t="s">
        <v>215</v>
      </c>
      <c r="H371">
        <v>1</v>
      </c>
      <c r="I371">
        <v>999</v>
      </c>
      <c r="J371">
        <v>700136</v>
      </c>
    </row>
    <row r="372" spans="1:10" x14ac:dyDescent="0.3">
      <c r="A372" s="89">
        <v>44839</v>
      </c>
      <c r="B372" t="s">
        <v>210</v>
      </c>
      <c r="C372" t="s">
        <v>238</v>
      </c>
      <c r="D372" t="s">
        <v>367</v>
      </c>
      <c r="E372" t="s">
        <v>758</v>
      </c>
      <c r="F372" t="s">
        <v>214</v>
      </c>
      <c r="G372" t="s">
        <v>229</v>
      </c>
      <c r="H372">
        <v>1</v>
      </c>
      <c r="I372">
        <v>899</v>
      </c>
      <c r="J372">
        <v>400092</v>
      </c>
    </row>
    <row r="373" spans="1:10" x14ac:dyDescent="0.3">
      <c r="A373" s="89">
        <v>44839</v>
      </c>
      <c r="B373" t="s">
        <v>210</v>
      </c>
      <c r="C373" t="s">
        <v>234</v>
      </c>
      <c r="D373" t="s">
        <v>242</v>
      </c>
      <c r="E373" t="s">
        <v>759</v>
      </c>
      <c r="F373" t="s">
        <v>214</v>
      </c>
      <c r="G373" t="s">
        <v>215</v>
      </c>
      <c r="H373">
        <v>1</v>
      </c>
      <c r="I373">
        <v>885</v>
      </c>
      <c r="J373">
        <v>500026</v>
      </c>
    </row>
    <row r="374" spans="1:10" x14ac:dyDescent="0.3">
      <c r="A374" s="89">
        <v>44839</v>
      </c>
      <c r="B374" t="s">
        <v>210</v>
      </c>
      <c r="C374" t="s">
        <v>327</v>
      </c>
      <c r="D374" t="s">
        <v>605</v>
      </c>
      <c r="E374" t="s">
        <v>760</v>
      </c>
      <c r="F374" t="s">
        <v>214</v>
      </c>
      <c r="G374" t="s">
        <v>229</v>
      </c>
      <c r="H374">
        <v>1</v>
      </c>
      <c r="I374">
        <v>771</v>
      </c>
      <c r="J374">
        <v>412207</v>
      </c>
    </row>
    <row r="375" spans="1:10" x14ac:dyDescent="0.3">
      <c r="A375" s="89">
        <v>44900</v>
      </c>
      <c r="B375" t="s">
        <v>210</v>
      </c>
      <c r="C375" t="s">
        <v>335</v>
      </c>
      <c r="D375" t="s">
        <v>761</v>
      </c>
      <c r="E375" t="s">
        <v>762</v>
      </c>
      <c r="F375" t="s">
        <v>265</v>
      </c>
      <c r="G375" t="s">
        <v>264</v>
      </c>
      <c r="H375">
        <v>1</v>
      </c>
      <c r="I375">
        <v>791</v>
      </c>
      <c r="J375">
        <v>602024</v>
      </c>
    </row>
    <row r="376" spans="1:10" x14ac:dyDescent="0.3">
      <c r="A376" s="89">
        <v>44839</v>
      </c>
      <c r="B376" t="s">
        <v>210</v>
      </c>
      <c r="C376" t="s">
        <v>234</v>
      </c>
      <c r="D376" t="s">
        <v>242</v>
      </c>
      <c r="E376" t="s">
        <v>763</v>
      </c>
      <c r="F376" t="s">
        <v>214</v>
      </c>
      <c r="G376" t="s">
        <v>215</v>
      </c>
      <c r="H376">
        <v>1</v>
      </c>
      <c r="I376">
        <v>885</v>
      </c>
      <c r="J376">
        <v>232103</v>
      </c>
    </row>
    <row r="377" spans="1:10" x14ac:dyDescent="0.3">
      <c r="A377" s="89">
        <v>44839</v>
      </c>
      <c r="B377" t="s">
        <v>210</v>
      </c>
      <c r="C377" t="s">
        <v>650</v>
      </c>
      <c r="D377" t="s">
        <v>671</v>
      </c>
      <c r="E377" t="s">
        <v>764</v>
      </c>
      <c r="F377" t="s">
        <v>214</v>
      </c>
      <c r="G377" t="s">
        <v>229</v>
      </c>
      <c r="H377">
        <v>1</v>
      </c>
      <c r="I377">
        <v>625</v>
      </c>
      <c r="J377">
        <v>201301</v>
      </c>
    </row>
    <row r="378" spans="1:10" x14ac:dyDescent="0.3">
      <c r="A378" s="89">
        <v>44839</v>
      </c>
      <c r="B378" t="s">
        <v>210</v>
      </c>
      <c r="C378" t="s">
        <v>238</v>
      </c>
      <c r="D378" t="s">
        <v>365</v>
      </c>
      <c r="E378" t="s">
        <v>765</v>
      </c>
      <c r="F378" t="s">
        <v>214</v>
      </c>
      <c r="G378" t="s">
        <v>237</v>
      </c>
      <c r="H378">
        <v>1</v>
      </c>
      <c r="I378">
        <v>899</v>
      </c>
      <c r="J378">
        <v>500032</v>
      </c>
    </row>
    <row r="379" spans="1:10" x14ac:dyDescent="0.3">
      <c r="A379" s="89">
        <v>44839</v>
      </c>
      <c r="B379" t="s">
        <v>210</v>
      </c>
      <c r="C379" t="s">
        <v>354</v>
      </c>
      <c r="D379" t="s">
        <v>357</v>
      </c>
      <c r="E379" t="s">
        <v>766</v>
      </c>
      <c r="F379" t="s">
        <v>214</v>
      </c>
      <c r="G379" t="s">
        <v>215</v>
      </c>
      <c r="H379">
        <v>1</v>
      </c>
      <c r="I379">
        <v>771</v>
      </c>
      <c r="J379">
        <v>441206</v>
      </c>
    </row>
    <row r="380" spans="1:10" x14ac:dyDescent="0.3">
      <c r="A380" s="89">
        <v>44839</v>
      </c>
      <c r="B380" t="s">
        <v>210</v>
      </c>
      <c r="C380" t="s">
        <v>234</v>
      </c>
      <c r="D380" t="s">
        <v>242</v>
      </c>
      <c r="E380" t="s">
        <v>767</v>
      </c>
      <c r="F380" t="s">
        <v>214</v>
      </c>
      <c r="G380" t="s">
        <v>215</v>
      </c>
      <c r="H380">
        <v>1</v>
      </c>
      <c r="I380">
        <v>885</v>
      </c>
      <c r="J380">
        <v>212404</v>
      </c>
    </row>
    <row r="381" spans="1:10" x14ac:dyDescent="0.3">
      <c r="A381" s="89">
        <v>44839</v>
      </c>
      <c r="B381" t="s">
        <v>210</v>
      </c>
      <c r="C381" t="s">
        <v>234</v>
      </c>
      <c r="D381" t="s">
        <v>242</v>
      </c>
      <c r="E381" t="s">
        <v>768</v>
      </c>
      <c r="F381" t="s">
        <v>214</v>
      </c>
      <c r="G381" t="s">
        <v>215</v>
      </c>
      <c r="H381">
        <v>1</v>
      </c>
      <c r="I381">
        <v>885</v>
      </c>
      <c r="J381">
        <v>751018</v>
      </c>
    </row>
    <row r="382" spans="1:10" x14ac:dyDescent="0.3">
      <c r="A382" s="89">
        <v>44839</v>
      </c>
      <c r="B382" t="s">
        <v>210</v>
      </c>
      <c r="C382" t="s">
        <v>291</v>
      </c>
      <c r="D382" t="s">
        <v>769</v>
      </c>
      <c r="E382" t="s">
        <v>770</v>
      </c>
      <c r="F382" t="s">
        <v>214</v>
      </c>
      <c r="G382" t="s">
        <v>345</v>
      </c>
      <c r="H382">
        <v>1</v>
      </c>
      <c r="I382">
        <v>791</v>
      </c>
      <c r="J382">
        <v>560037</v>
      </c>
    </row>
    <row r="383" spans="1:10" x14ac:dyDescent="0.3">
      <c r="A383" s="89">
        <v>44839</v>
      </c>
      <c r="B383" t="s">
        <v>210</v>
      </c>
      <c r="C383" t="s">
        <v>244</v>
      </c>
      <c r="D383" t="s">
        <v>383</v>
      </c>
      <c r="E383" t="s">
        <v>771</v>
      </c>
      <c r="F383" t="s">
        <v>214</v>
      </c>
      <c r="G383" t="s">
        <v>219</v>
      </c>
      <c r="H383">
        <v>1</v>
      </c>
      <c r="I383">
        <v>825</v>
      </c>
      <c r="J383">
        <v>560082</v>
      </c>
    </row>
    <row r="384" spans="1:10" x14ac:dyDescent="0.3">
      <c r="A384" s="89">
        <v>44686</v>
      </c>
      <c r="B384" t="s">
        <v>210</v>
      </c>
      <c r="C384" t="s">
        <v>335</v>
      </c>
      <c r="D384" t="s">
        <v>761</v>
      </c>
      <c r="E384" t="s">
        <v>772</v>
      </c>
      <c r="F384" t="s">
        <v>265</v>
      </c>
      <c r="G384" t="s">
        <v>264</v>
      </c>
      <c r="H384">
        <v>1</v>
      </c>
      <c r="I384">
        <v>791</v>
      </c>
      <c r="J384">
        <v>500091</v>
      </c>
    </row>
    <row r="385" spans="1:10" x14ac:dyDescent="0.3">
      <c r="A385" s="89">
        <v>44839</v>
      </c>
      <c r="B385" t="s">
        <v>210</v>
      </c>
      <c r="C385" t="s">
        <v>244</v>
      </c>
      <c r="D385" t="s">
        <v>383</v>
      </c>
      <c r="E385" t="s">
        <v>773</v>
      </c>
      <c r="F385" t="s">
        <v>214</v>
      </c>
      <c r="G385" t="s">
        <v>219</v>
      </c>
      <c r="H385">
        <v>1</v>
      </c>
      <c r="I385">
        <v>825</v>
      </c>
      <c r="J385">
        <v>144001</v>
      </c>
    </row>
    <row r="386" spans="1:10" x14ac:dyDescent="0.3">
      <c r="A386" s="89">
        <v>44839</v>
      </c>
      <c r="B386" t="s">
        <v>210</v>
      </c>
      <c r="C386" t="s">
        <v>280</v>
      </c>
      <c r="D386" t="s">
        <v>281</v>
      </c>
      <c r="E386" t="s">
        <v>774</v>
      </c>
      <c r="F386" t="s">
        <v>214</v>
      </c>
      <c r="G386" t="s">
        <v>241</v>
      </c>
      <c r="H386">
        <v>1</v>
      </c>
      <c r="I386">
        <v>699</v>
      </c>
      <c r="J386">
        <v>400705</v>
      </c>
    </row>
    <row r="387" spans="1:10" x14ac:dyDescent="0.3">
      <c r="A387" s="89">
        <v>44839</v>
      </c>
      <c r="B387" t="s">
        <v>210</v>
      </c>
      <c r="C387" t="s">
        <v>327</v>
      </c>
      <c r="D387" t="s">
        <v>605</v>
      </c>
      <c r="E387" t="s">
        <v>775</v>
      </c>
      <c r="F387" t="s">
        <v>214</v>
      </c>
      <c r="G387" t="s">
        <v>229</v>
      </c>
      <c r="H387">
        <v>1</v>
      </c>
      <c r="I387">
        <v>771</v>
      </c>
      <c r="J387">
        <v>560064</v>
      </c>
    </row>
    <row r="388" spans="1:10" x14ac:dyDescent="0.3">
      <c r="A388" s="89">
        <v>44839</v>
      </c>
      <c r="B388" t="s">
        <v>210</v>
      </c>
      <c r="C388" t="s">
        <v>354</v>
      </c>
      <c r="D388" t="s">
        <v>515</v>
      </c>
      <c r="E388" t="s">
        <v>775</v>
      </c>
      <c r="F388" t="s">
        <v>214</v>
      </c>
      <c r="G388" t="s">
        <v>229</v>
      </c>
      <c r="H388">
        <v>1</v>
      </c>
      <c r="I388">
        <v>771</v>
      </c>
      <c r="J388">
        <v>560064</v>
      </c>
    </row>
    <row r="389" spans="1:10" x14ac:dyDescent="0.3">
      <c r="A389" s="89">
        <v>44839</v>
      </c>
      <c r="B389" t="s">
        <v>210</v>
      </c>
      <c r="C389" t="s">
        <v>253</v>
      </c>
      <c r="D389" t="s">
        <v>525</v>
      </c>
      <c r="E389" t="s">
        <v>776</v>
      </c>
      <c r="F389" t="s">
        <v>214</v>
      </c>
      <c r="G389" t="s">
        <v>229</v>
      </c>
      <c r="H389">
        <v>1</v>
      </c>
      <c r="I389">
        <v>443</v>
      </c>
      <c r="J389">
        <v>134107</v>
      </c>
    </row>
    <row r="390" spans="1:10" x14ac:dyDescent="0.3">
      <c r="A390" s="89">
        <v>44839</v>
      </c>
      <c r="B390" t="s">
        <v>210</v>
      </c>
      <c r="C390" t="s">
        <v>498</v>
      </c>
      <c r="D390" t="s">
        <v>777</v>
      </c>
      <c r="E390" t="s">
        <v>778</v>
      </c>
      <c r="F390" t="s">
        <v>214</v>
      </c>
      <c r="G390" t="s">
        <v>219</v>
      </c>
      <c r="H390">
        <v>1</v>
      </c>
      <c r="I390">
        <v>859</v>
      </c>
      <c r="J390">
        <v>600028</v>
      </c>
    </row>
    <row r="391" spans="1:10" x14ac:dyDescent="0.3">
      <c r="A391" s="89">
        <v>44839</v>
      </c>
      <c r="B391" t="s">
        <v>210</v>
      </c>
      <c r="C391" t="s">
        <v>369</v>
      </c>
      <c r="D391" t="s">
        <v>584</v>
      </c>
      <c r="E391" t="s">
        <v>779</v>
      </c>
      <c r="F391" t="s">
        <v>265</v>
      </c>
      <c r="G391" t="s">
        <v>241</v>
      </c>
      <c r="H391">
        <v>1</v>
      </c>
      <c r="I391">
        <v>885</v>
      </c>
      <c r="J391">
        <v>700112</v>
      </c>
    </row>
    <row r="392" spans="1:10" x14ac:dyDescent="0.3">
      <c r="A392" s="89">
        <v>44839</v>
      </c>
      <c r="B392" t="s">
        <v>210</v>
      </c>
      <c r="C392" t="s">
        <v>234</v>
      </c>
      <c r="D392" t="s">
        <v>646</v>
      </c>
      <c r="E392" t="s">
        <v>780</v>
      </c>
      <c r="F392" t="s">
        <v>214</v>
      </c>
      <c r="G392" t="s">
        <v>219</v>
      </c>
      <c r="H392">
        <v>1</v>
      </c>
      <c r="I392">
        <v>885</v>
      </c>
      <c r="J392">
        <v>370001</v>
      </c>
    </row>
    <row r="393" spans="1:10" x14ac:dyDescent="0.3">
      <c r="A393" s="89">
        <v>44839</v>
      </c>
      <c r="B393" t="s">
        <v>210</v>
      </c>
      <c r="C393" t="s">
        <v>781</v>
      </c>
      <c r="D393" t="s">
        <v>782</v>
      </c>
      <c r="E393" t="s">
        <v>783</v>
      </c>
      <c r="F393" t="s">
        <v>214</v>
      </c>
      <c r="G393" t="s">
        <v>345</v>
      </c>
      <c r="H393">
        <v>1</v>
      </c>
      <c r="I393">
        <v>473</v>
      </c>
      <c r="J393">
        <v>411038</v>
      </c>
    </row>
    <row r="394" spans="1:10" x14ac:dyDescent="0.3">
      <c r="A394" s="89">
        <v>44839</v>
      </c>
      <c r="B394" t="s">
        <v>210</v>
      </c>
      <c r="C394" t="s">
        <v>373</v>
      </c>
      <c r="D394" t="s">
        <v>434</v>
      </c>
      <c r="E394" t="s">
        <v>784</v>
      </c>
      <c r="F394" t="s">
        <v>214</v>
      </c>
      <c r="G394" t="s">
        <v>237</v>
      </c>
      <c r="H394">
        <v>1</v>
      </c>
      <c r="I394">
        <v>721</v>
      </c>
      <c r="J394">
        <v>517152</v>
      </c>
    </row>
    <row r="395" spans="1:10" x14ac:dyDescent="0.3">
      <c r="A395" s="89">
        <v>44839</v>
      </c>
      <c r="B395" t="s">
        <v>210</v>
      </c>
      <c r="C395" t="s">
        <v>234</v>
      </c>
      <c r="D395" t="s">
        <v>247</v>
      </c>
      <c r="E395" t="s">
        <v>785</v>
      </c>
      <c r="F395" t="s">
        <v>214</v>
      </c>
      <c r="G395" t="s">
        <v>241</v>
      </c>
      <c r="H395">
        <v>1</v>
      </c>
      <c r="I395">
        <v>885</v>
      </c>
      <c r="J395">
        <v>824101</v>
      </c>
    </row>
    <row r="396" spans="1:10" x14ac:dyDescent="0.3">
      <c r="A396" s="89">
        <v>44839</v>
      </c>
      <c r="B396" t="s">
        <v>210</v>
      </c>
      <c r="C396" t="s">
        <v>327</v>
      </c>
      <c r="D396" t="s">
        <v>328</v>
      </c>
      <c r="E396" t="s">
        <v>786</v>
      </c>
      <c r="F396" t="s">
        <v>214</v>
      </c>
      <c r="G396" t="s">
        <v>219</v>
      </c>
      <c r="H396">
        <v>1</v>
      </c>
      <c r="I396">
        <v>771</v>
      </c>
      <c r="J396">
        <v>244901</v>
      </c>
    </row>
    <row r="397" spans="1:10" x14ac:dyDescent="0.3">
      <c r="A397" s="89">
        <v>44839</v>
      </c>
      <c r="B397" t="s">
        <v>210</v>
      </c>
      <c r="C397" t="s">
        <v>234</v>
      </c>
      <c r="D397" t="s">
        <v>377</v>
      </c>
      <c r="E397" t="s">
        <v>787</v>
      </c>
      <c r="F397" t="s">
        <v>214</v>
      </c>
      <c r="G397" t="s">
        <v>229</v>
      </c>
      <c r="H397">
        <v>1</v>
      </c>
      <c r="I397">
        <v>885</v>
      </c>
      <c r="J397">
        <v>395006</v>
      </c>
    </row>
    <row r="398" spans="1:10" x14ac:dyDescent="0.3">
      <c r="A398" s="89">
        <v>44625</v>
      </c>
      <c r="B398" t="s">
        <v>210</v>
      </c>
      <c r="C398" t="s">
        <v>335</v>
      </c>
      <c r="D398" t="s">
        <v>761</v>
      </c>
      <c r="E398" t="s">
        <v>788</v>
      </c>
      <c r="F398" t="s">
        <v>265</v>
      </c>
      <c r="G398" t="s">
        <v>264</v>
      </c>
      <c r="H398">
        <v>1</v>
      </c>
      <c r="I398">
        <v>791</v>
      </c>
      <c r="J398">
        <v>400077</v>
      </c>
    </row>
    <row r="399" spans="1:10" x14ac:dyDescent="0.3">
      <c r="A399" s="89">
        <v>44839</v>
      </c>
      <c r="B399" t="s">
        <v>210</v>
      </c>
      <c r="C399" t="s">
        <v>327</v>
      </c>
      <c r="D399" t="s">
        <v>564</v>
      </c>
      <c r="E399" t="s">
        <v>789</v>
      </c>
      <c r="F399" t="s">
        <v>214</v>
      </c>
      <c r="G399" t="s">
        <v>215</v>
      </c>
      <c r="H399">
        <v>1</v>
      </c>
      <c r="I399">
        <v>771</v>
      </c>
      <c r="J399">
        <v>431005</v>
      </c>
    </row>
    <row r="400" spans="1:10" x14ac:dyDescent="0.3">
      <c r="A400" s="89">
        <v>44839</v>
      </c>
      <c r="B400" t="s">
        <v>210</v>
      </c>
      <c r="C400" t="s">
        <v>327</v>
      </c>
      <c r="D400" t="s">
        <v>605</v>
      </c>
      <c r="E400" t="s">
        <v>790</v>
      </c>
      <c r="F400" t="s">
        <v>214</v>
      </c>
      <c r="G400" t="s">
        <v>229</v>
      </c>
      <c r="H400">
        <v>1</v>
      </c>
      <c r="I400">
        <v>771</v>
      </c>
      <c r="J400">
        <v>562114</v>
      </c>
    </row>
    <row r="401" spans="1:10" x14ac:dyDescent="0.3">
      <c r="A401" s="89">
        <v>44566</v>
      </c>
      <c r="B401" t="s">
        <v>210</v>
      </c>
      <c r="C401" t="s">
        <v>234</v>
      </c>
      <c r="D401" t="s">
        <v>274</v>
      </c>
      <c r="E401" t="s">
        <v>791</v>
      </c>
      <c r="F401" t="s">
        <v>214</v>
      </c>
      <c r="G401" t="s">
        <v>264</v>
      </c>
      <c r="H401">
        <v>1</v>
      </c>
      <c r="I401">
        <v>791</v>
      </c>
      <c r="J401">
        <v>600040</v>
      </c>
    </row>
    <row r="402" spans="1:10" x14ac:dyDescent="0.3">
      <c r="A402" s="89">
        <v>44839</v>
      </c>
      <c r="B402" t="s">
        <v>210</v>
      </c>
      <c r="C402" t="s">
        <v>234</v>
      </c>
      <c r="D402" t="s">
        <v>377</v>
      </c>
      <c r="E402" t="s">
        <v>792</v>
      </c>
      <c r="F402" t="s">
        <v>214</v>
      </c>
      <c r="G402" t="s">
        <v>229</v>
      </c>
      <c r="H402">
        <v>1</v>
      </c>
      <c r="I402">
        <v>885</v>
      </c>
      <c r="J402">
        <v>370001</v>
      </c>
    </row>
    <row r="403" spans="1:10" x14ac:dyDescent="0.3">
      <c r="A403" s="89">
        <v>44839</v>
      </c>
      <c r="B403" t="s">
        <v>210</v>
      </c>
      <c r="C403" t="s">
        <v>650</v>
      </c>
      <c r="D403" t="s">
        <v>651</v>
      </c>
      <c r="E403" t="s">
        <v>793</v>
      </c>
      <c r="F403" t="s">
        <v>214</v>
      </c>
      <c r="G403" t="s">
        <v>241</v>
      </c>
      <c r="H403">
        <v>1</v>
      </c>
      <c r="I403">
        <v>625</v>
      </c>
      <c r="J403">
        <v>122011</v>
      </c>
    </row>
    <row r="404" spans="1:10" x14ac:dyDescent="0.3">
      <c r="A404" s="89">
        <v>44566</v>
      </c>
      <c r="B404" t="s">
        <v>210</v>
      </c>
      <c r="C404" t="s">
        <v>234</v>
      </c>
      <c r="D404" t="s">
        <v>274</v>
      </c>
      <c r="E404" t="s">
        <v>794</v>
      </c>
      <c r="F404" t="s">
        <v>214</v>
      </c>
      <c r="G404" t="s">
        <v>264</v>
      </c>
      <c r="H404">
        <v>1</v>
      </c>
      <c r="I404">
        <v>791</v>
      </c>
      <c r="J404">
        <v>562125</v>
      </c>
    </row>
    <row r="405" spans="1:10" x14ac:dyDescent="0.3">
      <c r="A405" s="89">
        <v>44839</v>
      </c>
      <c r="B405" t="s">
        <v>210</v>
      </c>
      <c r="C405" t="s">
        <v>327</v>
      </c>
      <c r="D405" t="s">
        <v>564</v>
      </c>
      <c r="E405" t="s">
        <v>795</v>
      </c>
      <c r="F405" t="s">
        <v>214</v>
      </c>
      <c r="G405" t="s">
        <v>215</v>
      </c>
      <c r="H405">
        <v>1</v>
      </c>
      <c r="I405">
        <v>771</v>
      </c>
      <c r="J405">
        <v>673641</v>
      </c>
    </row>
    <row r="406" spans="1:10" x14ac:dyDescent="0.3">
      <c r="A406" s="89">
        <v>44839</v>
      </c>
      <c r="B406" t="s">
        <v>210</v>
      </c>
      <c r="C406" t="s">
        <v>291</v>
      </c>
      <c r="D406" t="s">
        <v>796</v>
      </c>
      <c r="E406" t="s">
        <v>797</v>
      </c>
      <c r="F406" t="s">
        <v>214</v>
      </c>
      <c r="G406" t="s">
        <v>241</v>
      </c>
      <c r="H406">
        <v>1</v>
      </c>
      <c r="I406">
        <v>791</v>
      </c>
      <c r="J406">
        <v>201305</v>
      </c>
    </row>
    <row r="407" spans="1:10" x14ac:dyDescent="0.3">
      <c r="A407" s="89">
        <v>44839</v>
      </c>
      <c r="B407" t="s">
        <v>210</v>
      </c>
      <c r="C407" t="s">
        <v>354</v>
      </c>
      <c r="D407" t="s">
        <v>798</v>
      </c>
      <c r="E407" t="s">
        <v>799</v>
      </c>
      <c r="F407" t="s">
        <v>214</v>
      </c>
      <c r="G407" t="s">
        <v>237</v>
      </c>
      <c r="H407">
        <v>1</v>
      </c>
      <c r="I407">
        <v>771</v>
      </c>
      <c r="J407">
        <v>632404</v>
      </c>
    </row>
    <row r="408" spans="1:10" x14ac:dyDescent="0.3">
      <c r="A408" s="89">
        <v>44839</v>
      </c>
      <c r="B408" t="s">
        <v>210</v>
      </c>
      <c r="C408" t="s">
        <v>234</v>
      </c>
      <c r="D408" t="s">
        <v>646</v>
      </c>
      <c r="E408" t="s">
        <v>800</v>
      </c>
      <c r="F408" t="s">
        <v>214</v>
      </c>
      <c r="G408" t="s">
        <v>219</v>
      </c>
      <c r="H408">
        <v>1</v>
      </c>
      <c r="I408">
        <v>885</v>
      </c>
      <c r="J408">
        <v>533005</v>
      </c>
    </row>
    <row r="409" spans="1:10" x14ac:dyDescent="0.3">
      <c r="A409" s="89">
        <v>44839</v>
      </c>
      <c r="B409" t="s">
        <v>230</v>
      </c>
      <c r="C409" t="s">
        <v>475</v>
      </c>
      <c r="D409" t="s">
        <v>476</v>
      </c>
      <c r="E409" t="s">
        <v>801</v>
      </c>
      <c r="F409" t="s">
        <v>223</v>
      </c>
      <c r="G409" t="s">
        <v>241</v>
      </c>
      <c r="H409">
        <v>1</v>
      </c>
      <c r="I409">
        <v>545</v>
      </c>
      <c r="J409">
        <v>400005</v>
      </c>
    </row>
    <row r="410" spans="1:10" x14ac:dyDescent="0.3">
      <c r="A410" s="89">
        <v>44598</v>
      </c>
      <c r="B410" t="s">
        <v>210</v>
      </c>
      <c r="C410" t="s">
        <v>244</v>
      </c>
      <c r="D410" t="s">
        <v>307</v>
      </c>
      <c r="E410" t="s">
        <v>802</v>
      </c>
      <c r="F410" t="s">
        <v>214</v>
      </c>
      <c r="G410" t="s">
        <v>264</v>
      </c>
      <c r="H410">
        <v>1</v>
      </c>
      <c r="I410">
        <v>786</v>
      </c>
      <c r="J410">
        <v>600042</v>
      </c>
    </row>
    <row r="411" spans="1:10" x14ac:dyDescent="0.3">
      <c r="A411" s="89">
        <v>44717</v>
      </c>
      <c r="B411" t="s">
        <v>230</v>
      </c>
      <c r="C411" t="s">
        <v>663</v>
      </c>
      <c r="D411" t="s">
        <v>803</v>
      </c>
      <c r="E411" t="s">
        <v>804</v>
      </c>
      <c r="F411" t="s">
        <v>214</v>
      </c>
      <c r="G411" t="s">
        <v>264</v>
      </c>
      <c r="H411">
        <v>1</v>
      </c>
      <c r="I411">
        <v>776</v>
      </c>
      <c r="J411">
        <v>691525</v>
      </c>
    </row>
    <row r="412" spans="1:10" x14ac:dyDescent="0.3">
      <c r="A412" s="89">
        <v>44839</v>
      </c>
      <c r="B412" t="s">
        <v>210</v>
      </c>
      <c r="C412" t="s">
        <v>234</v>
      </c>
      <c r="D412" t="s">
        <v>646</v>
      </c>
      <c r="E412" t="s">
        <v>805</v>
      </c>
      <c r="F412" t="s">
        <v>214</v>
      </c>
      <c r="G412" t="s">
        <v>219</v>
      </c>
      <c r="H412">
        <v>1</v>
      </c>
      <c r="I412">
        <v>885</v>
      </c>
      <c r="J412">
        <v>560095</v>
      </c>
    </row>
    <row r="413" spans="1:10" x14ac:dyDescent="0.3">
      <c r="A413" s="89">
        <v>44808</v>
      </c>
      <c r="B413" t="s">
        <v>210</v>
      </c>
      <c r="C413" t="s">
        <v>327</v>
      </c>
      <c r="D413" t="s">
        <v>806</v>
      </c>
      <c r="E413" t="s">
        <v>807</v>
      </c>
      <c r="F413" t="s">
        <v>214</v>
      </c>
      <c r="G413" t="s">
        <v>264</v>
      </c>
      <c r="H413">
        <v>1</v>
      </c>
      <c r="I413">
        <v>771</v>
      </c>
      <c r="J413">
        <v>500032</v>
      </c>
    </row>
    <row r="414" spans="1:10" x14ac:dyDescent="0.3">
      <c r="A414" s="89">
        <v>44839</v>
      </c>
      <c r="B414" t="s">
        <v>210</v>
      </c>
      <c r="C414" t="s">
        <v>650</v>
      </c>
      <c r="D414" t="s">
        <v>651</v>
      </c>
      <c r="E414" t="s">
        <v>808</v>
      </c>
      <c r="F414" t="s">
        <v>214</v>
      </c>
      <c r="G414" t="s">
        <v>241</v>
      </c>
      <c r="H414">
        <v>1</v>
      </c>
      <c r="I414">
        <v>625</v>
      </c>
      <c r="J414">
        <v>403802</v>
      </c>
    </row>
    <row r="415" spans="1:10" x14ac:dyDescent="0.3">
      <c r="A415" s="89">
        <v>44777</v>
      </c>
      <c r="B415" t="s">
        <v>210</v>
      </c>
      <c r="C415" t="s">
        <v>327</v>
      </c>
      <c r="D415" t="s">
        <v>809</v>
      </c>
      <c r="E415" t="s">
        <v>810</v>
      </c>
      <c r="F415" t="s">
        <v>214</v>
      </c>
      <c r="G415" t="s">
        <v>264</v>
      </c>
      <c r="H415">
        <v>1</v>
      </c>
      <c r="I415">
        <v>771</v>
      </c>
      <c r="J415">
        <v>500017</v>
      </c>
    </row>
    <row r="416" spans="1:10" x14ac:dyDescent="0.3">
      <c r="A416" s="89">
        <v>44809</v>
      </c>
      <c r="B416" t="s">
        <v>210</v>
      </c>
      <c r="C416" t="s">
        <v>675</v>
      </c>
      <c r="D416" t="s">
        <v>676</v>
      </c>
      <c r="E416" t="s">
        <v>811</v>
      </c>
      <c r="F416" t="s">
        <v>223</v>
      </c>
      <c r="G416" t="s">
        <v>215</v>
      </c>
      <c r="H416">
        <v>1</v>
      </c>
      <c r="I416">
        <v>625</v>
      </c>
      <c r="J416">
        <v>517408</v>
      </c>
    </row>
    <row r="417" spans="1:10" x14ac:dyDescent="0.3">
      <c r="A417" s="89">
        <v>44809</v>
      </c>
      <c r="B417" t="s">
        <v>210</v>
      </c>
      <c r="C417" t="s">
        <v>327</v>
      </c>
      <c r="D417" t="s">
        <v>343</v>
      </c>
      <c r="E417" t="s">
        <v>812</v>
      </c>
      <c r="F417" t="s">
        <v>214</v>
      </c>
      <c r="G417" t="s">
        <v>345</v>
      </c>
      <c r="H417">
        <v>1</v>
      </c>
      <c r="I417">
        <v>771</v>
      </c>
      <c r="J417">
        <v>403401</v>
      </c>
    </row>
    <row r="418" spans="1:10" x14ac:dyDescent="0.3">
      <c r="A418" s="89">
        <v>44809</v>
      </c>
      <c r="B418" t="s">
        <v>210</v>
      </c>
      <c r="C418" t="s">
        <v>220</v>
      </c>
      <c r="D418" t="s">
        <v>707</v>
      </c>
      <c r="E418" t="s">
        <v>813</v>
      </c>
      <c r="F418" t="s">
        <v>223</v>
      </c>
      <c r="G418" t="s">
        <v>237</v>
      </c>
      <c r="H418">
        <v>1</v>
      </c>
      <c r="I418">
        <v>665</v>
      </c>
      <c r="J418">
        <v>560050</v>
      </c>
    </row>
    <row r="419" spans="1:10" x14ac:dyDescent="0.3">
      <c r="A419" s="89">
        <v>44809</v>
      </c>
      <c r="B419" t="s">
        <v>210</v>
      </c>
      <c r="C419" t="s">
        <v>220</v>
      </c>
      <c r="D419" t="s">
        <v>221</v>
      </c>
      <c r="E419" t="s">
        <v>814</v>
      </c>
      <c r="F419" t="s">
        <v>223</v>
      </c>
      <c r="G419" t="s">
        <v>215</v>
      </c>
      <c r="H419">
        <v>1</v>
      </c>
      <c r="I419">
        <v>665</v>
      </c>
      <c r="J419">
        <v>834003</v>
      </c>
    </row>
    <row r="420" spans="1:10" x14ac:dyDescent="0.3">
      <c r="A420" s="89">
        <v>44777</v>
      </c>
      <c r="B420" t="s">
        <v>210</v>
      </c>
      <c r="C420" t="s">
        <v>327</v>
      </c>
      <c r="D420" t="s">
        <v>806</v>
      </c>
      <c r="E420" t="s">
        <v>815</v>
      </c>
      <c r="F420" t="s">
        <v>214</v>
      </c>
      <c r="G420" t="s">
        <v>264</v>
      </c>
      <c r="H420">
        <v>1</v>
      </c>
      <c r="I420">
        <v>771</v>
      </c>
      <c r="J420">
        <v>600005</v>
      </c>
    </row>
    <row r="421" spans="1:10" x14ac:dyDescent="0.3">
      <c r="A421" s="89">
        <v>44809</v>
      </c>
      <c r="B421" t="s">
        <v>210</v>
      </c>
      <c r="C421" t="s">
        <v>234</v>
      </c>
      <c r="D421" t="s">
        <v>377</v>
      </c>
      <c r="E421" t="s">
        <v>816</v>
      </c>
      <c r="F421" t="s">
        <v>214</v>
      </c>
      <c r="G421" t="s">
        <v>229</v>
      </c>
      <c r="H421">
        <v>1</v>
      </c>
      <c r="I421">
        <v>885</v>
      </c>
      <c r="J421">
        <v>600096</v>
      </c>
    </row>
    <row r="422" spans="1:10" x14ac:dyDescent="0.3">
      <c r="A422" s="89">
        <v>44809</v>
      </c>
      <c r="B422" t="s">
        <v>210</v>
      </c>
      <c r="C422" t="s">
        <v>234</v>
      </c>
      <c r="D422" t="s">
        <v>817</v>
      </c>
      <c r="E422" t="s">
        <v>818</v>
      </c>
      <c r="F422" t="s">
        <v>214</v>
      </c>
      <c r="G422" t="s">
        <v>345</v>
      </c>
      <c r="H422">
        <v>1</v>
      </c>
      <c r="I422">
        <v>885</v>
      </c>
      <c r="J422">
        <v>500018</v>
      </c>
    </row>
    <row r="423" spans="1:10" x14ac:dyDescent="0.3">
      <c r="A423" s="89">
        <v>44809</v>
      </c>
      <c r="B423" t="s">
        <v>210</v>
      </c>
      <c r="C423" t="s">
        <v>327</v>
      </c>
      <c r="D423" t="s">
        <v>343</v>
      </c>
      <c r="E423" t="s">
        <v>819</v>
      </c>
      <c r="F423" t="s">
        <v>214</v>
      </c>
      <c r="G423" t="s">
        <v>345</v>
      </c>
      <c r="H423">
        <v>1</v>
      </c>
      <c r="I423">
        <v>771</v>
      </c>
      <c r="J423">
        <v>560103</v>
      </c>
    </row>
    <row r="424" spans="1:10" x14ac:dyDescent="0.3">
      <c r="A424" s="89">
        <v>44809</v>
      </c>
      <c r="B424" t="s">
        <v>210</v>
      </c>
      <c r="C424" t="s">
        <v>253</v>
      </c>
      <c r="D424" t="s">
        <v>304</v>
      </c>
      <c r="E424" t="s">
        <v>820</v>
      </c>
      <c r="F424" t="s">
        <v>214</v>
      </c>
      <c r="G424" t="s">
        <v>241</v>
      </c>
      <c r="H424">
        <v>1</v>
      </c>
      <c r="I424">
        <v>443</v>
      </c>
      <c r="J424">
        <v>180002</v>
      </c>
    </row>
    <row r="425" spans="1:10" x14ac:dyDescent="0.3">
      <c r="A425" s="89">
        <v>44809</v>
      </c>
      <c r="B425" t="s">
        <v>210</v>
      </c>
      <c r="C425" t="s">
        <v>327</v>
      </c>
      <c r="D425" t="s">
        <v>540</v>
      </c>
      <c r="E425" t="s">
        <v>821</v>
      </c>
      <c r="F425" t="s">
        <v>214</v>
      </c>
      <c r="G425" t="s">
        <v>215</v>
      </c>
      <c r="H425">
        <v>1</v>
      </c>
      <c r="I425">
        <v>771</v>
      </c>
      <c r="J425">
        <v>781003</v>
      </c>
    </row>
    <row r="426" spans="1:10" x14ac:dyDescent="0.3">
      <c r="A426" s="89">
        <v>44809</v>
      </c>
      <c r="B426" t="s">
        <v>230</v>
      </c>
      <c r="C426" t="s">
        <v>234</v>
      </c>
      <c r="D426" t="s">
        <v>817</v>
      </c>
      <c r="E426" t="s">
        <v>822</v>
      </c>
      <c r="F426" t="s">
        <v>214</v>
      </c>
      <c r="G426" t="s">
        <v>345</v>
      </c>
      <c r="H426">
        <v>1</v>
      </c>
      <c r="I426">
        <v>885</v>
      </c>
      <c r="J426">
        <v>635112</v>
      </c>
    </row>
    <row r="427" spans="1:10" x14ac:dyDescent="0.3">
      <c r="A427" s="89">
        <v>44809</v>
      </c>
      <c r="B427" t="s">
        <v>210</v>
      </c>
      <c r="C427" t="s">
        <v>327</v>
      </c>
      <c r="D427" t="s">
        <v>564</v>
      </c>
      <c r="E427" t="s">
        <v>823</v>
      </c>
      <c r="F427" t="s">
        <v>214</v>
      </c>
      <c r="G427" t="s">
        <v>215</v>
      </c>
      <c r="H427">
        <v>1</v>
      </c>
      <c r="I427">
        <v>771</v>
      </c>
      <c r="J427">
        <v>411021</v>
      </c>
    </row>
    <row r="428" spans="1:10" x14ac:dyDescent="0.3">
      <c r="A428" s="89">
        <v>44809</v>
      </c>
      <c r="B428" t="s">
        <v>210</v>
      </c>
      <c r="C428" t="s">
        <v>554</v>
      </c>
      <c r="D428" t="s">
        <v>738</v>
      </c>
      <c r="E428" t="s">
        <v>823</v>
      </c>
      <c r="F428" t="s">
        <v>214</v>
      </c>
      <c r="G428" t="s">
        <v>215</v>
      </c>
      <c r="H428">
        <v>1</v>
      </c>
      <c r="I428">
        <v>434</v>
      </c>
      <c r="J428">
        <v>411021</v>
      </c>
    </row>
    <row r="429" spans="1:10" x14ac:dyDescent="0.3">
      <c r="A429" s="89">
        <v>44746</v>
      </c>
      <c r="B429" t="s">
        <v>210</v>
      </c>
      <c r="C429" t="s">
        <v>327</v>
      </c>
      <c r="D429" t="s">
        <v>806</v>
      </c>
      <c r="E429" t="s">
        <v>824</v>
      </c>
      <c r="F429" t="s">
        <v>214</v>
      </c>
      <c r="G429" t="s">
        <v>264</v>
      </c>
      <c r="H429">
        <v>1</v>
      </c>
      <c r="I429">
        <v>771</v>
      </c>
      <c r="J429">
        <v>670643</v>
      </c>
    </row>
    <row r="430" spans="1:10" x14ac:dyDescent="0.3">
      <c r="A430" s="89">
        <v>44809</v>
      </c>
      <c r="B430" t="s">
        <v>210</v>
      </c>
      <c r="C430" t="s">
        <v>314</v>
      </c>
      <c r="D430" t="s">
        <v>825</v>
      </c>
      <c r="E430" t="s">
        <v>826</v>
      </c>
      <c r="F430" t="s">
        <v>214</v>
      </c>
      <c r="G430" t="s">
        <v>345</v>
      </c>
      <c r="H430">
        <v>1</v>
      </c>
      <c r="I430">
        <v>721</v>
      </c>
      <c r="J430">
        <v>144012</v>
      </c>
    </row>
    <row r="431" spans="1:10" x14ac:dyDescent="0.3">
      <c r="A431" s="89">
        <v>44809</v>
      </c>
      <c r="B431" t="s">
        <v>210</v>
      </c>
      <c r="C431" t="s">
        <v>271</v>
      </c>
      <c r="D431" t="s">
        <v>490</v>
      </c>
      <c r="E431" t="s">
        <v>827</v>
      </c>
      <c r="F431" t="s">
        <v>214</v>
      </c>
      <c r="G431" t="s">
        <v>345</v>
      </c>
      <c r="H431">
        <v>1</v>
      </c>
      <c r="I431">
        <v>443</v>
      </c>
      <c r="J431">
        <v>110007</v>
      </c>
    </row>
    <row r="432" spans="1:10" x14ac:dyDescent="0.3">
      <c r="A432" s="89">
        <v>44746</v>
      </c>
      <c r="B432" t="s">
        <v>210</v>
      </c>
      <c r="C432" t="s">
        <v>327</v>
      </c>
      <c r="D432" t="s">
        <v>806</v>
      </c>
      <c r="E432" t="s">
        <v>828</v>
      </c>
      <c r="F432" t="s">
        <v>214</v>
      </c>
      <c r="G432" t="s">
        <v>264</v>
      </c>
      <c r="H432">
        <v>1</v>
      </c>
      <c r="I432">
        <v>771</v>
      </c>
      <c r="J432">
        <v>560100</v>
      </c>
    </row>
    <row r="433" spans="1:10" x14ac:dyDescent="0.3">
      <c r="A433" s="89">
        <v>44809</v>
      </c>
      <c r="B433" t="s">
        <v>210</v>
      </c>
      <c r="C433" t="s">
        <v>238</v>
      </c>
      <c r="D433" t="s">
        <v>239</v>
      </c>
      <c r="E433" t="s">
        <v>829</v>
      </c>
      <c r="F433" t="s">
        <v>214</v>
      </c>
      <c r="G433" t="s">
        <v>241</v>
      </c>
      <c r="H433">
        <v>1</v>
      </c>
      <c r="I433">
        <v>899</v>
      </c>
      <c r="J433">
        <v>770016</v>
      </c>
    </row>
    <row r="434" spans="1:10" x14ac:dyDescent="0.3">
      <c r="A434" s="89">
        <v>44716</v>
      </c>
      <c r="B434" t="s">
        <v>210</v>
      </c>
      <c r="C434" t="s">
        <v>327</v>
      </c>
      <c r="D434" t="s">
        <v>806</v>
      </c>
      <c r="E434" t="s">
        <v>830</v>
      </c>
      <c r="F434" t="s">
        <v>214</v>
      </c>
      <c r="G434" t="s">
        <v>264</v>
      </c>
      <c r="H434">
        <v>1</v>
      </c>
      <c r="I434">
        <v>771</v>
      </c>
      <c r="J434">
        <v>679322</v>
      </c>
    </row>
    <row r="435" spans="1:10" x14ac:dyDescent="0.3">
      <c r="A435" s="89">
        <v>44809</v>
      </c>
      <c r="B435" t="s">
        <v>210</v>
      </c>
      <c r="C435" t="s">
        <v>568</v>
      </c>
      <c r="D435" t="s">
        <v>637</v>
      </c>
      <c r="E435" t="s">
        <v>831</v>
      </c>
      <c r="F435" t="s">
        <v>214</v>
      </c>
      <c r="G435" t="s">
        <v>241</v>
      </c>
      <c r="H435">
        <v>1</v>
      </c>
      <c r="I435">
        <v>899</v>
      </c>
      <c r="J435">
        <v>421201</v>
      </c>
    </row>
    <row r="436" spans="1:10" x14ac:dyDescent="0.3">
      <c r="A436" s="89">
        <v>44900</v>
      </c>
      <c r="B436" t="s">
        <v>210</v>
      </c>
      <c r="C436" t="s">
        <v>327</v>
      </c>
      <c r="D436" t="s">
        <v>806</v>
      </c>
      <c r="E436" t="s">
        <v>832</v>
      </c>
      <c r="F436" t="s">
        <v>214</v>
      </c>
      <c r="G436" t="s">
        <v>264</v>
      </c>
      <c r="H436">
        <v>1</v>
      </c>
      <c r="I436">
        <v>771</v>
      </c>
      <c r="J436">
        <v>509103</v>
      </c>
    </row>
    <row r="437" spans="1:10" x14ac:dyDescent="0.3">
      <c r="A437" s="89">
        <v>44900</v>
      </c>
      <c r="B437" t="s">
        <v>210</v>
      </c>
      <c r="C437" t="s">
        <v>354</v>
      </c>
      <c r="D437" t="s">
        <v>833</v>
      </c>
      <c r="E437" t="s">
        <v>834</v>
      </c>
      <c r="F437" t="s">
        <v>214</v>
      </c>
      <c r="G437" t="s">
        <v>264</v>
      </c>
      <c r="H437">
        <v>1</v>
      </c>
      <c r="I437">
        <v>771</v>
      </c>
      <c r="J437">
        <v>577501</v>
      </c>
    </row>
    <row r="438" spans="1:10" x14ac:dyDescent="0.3">
      <c r="A438" s="89">
        <v>44809</v>
      </c>
      <c r="B438" t="s">
        <v>210</v>
      </c>
      <c r="C438" t="s">
        <v>327</v>
      </c>
      <c r="D438" t="s">
        <v>598</v>
      </c>
      <c r="E438" t="s">
        <v>835</v>
      </c>
      <c r="F438" t="s">
        <v>214</v>
      </c>
      <c r="G438" t="s">
        <v>237</v>
      </c>
      <c r="H438">
        <v>1</v>
      </c>
      <c r="I438">
        <v>771</v>
      </c>
      <c r="J438">
        <v>500034</v>
      </c>
    </row>
    <row r="439" spans="1:10" x14ac:dyDescent="0.3">
      <c r="A439" s="89">
        <v>44809</v>
      </c>
      <c r="B439" t="s">
        <v>210</v>
      </c>
      <c r="C439" t="s">
        <v>327</v>
      </c>
      <c r="D439" t="s">
        <v>343</v>
      </c>
      <c r="E439" t="s">
        <v>836</v>
      </c>
      <c r="F439" t="s">
        <v>214</v>
      </c>
      <c r="G439" t="s">
        <v>345</v>
      </c>
      <c r="H439">
        <v>1</v>
      </c>
      <c r="I439">
        <v>771</v>
      </c>
      <c r="J439">
        <v>517501</v>
      </c>
    </row>
    <row r="440" spans="1:10" x14ac:dyDescent="0.3">
      <c r="A440" s="89">
        <v>44809</v>
      </c>
      <c r="B440" t="s">
        <v>210</v>
      </c>
      <c r="C440" t="s">
        <v>373</v>
      </c>
      <c r="D440" t="s">
        <v>374</v>
      </c>
      <c r="E440" t="s">
        <v>837</v>
      </c>
      <c r="F440" t="s">
        <v>214</v>
      </c>
      <c r="G440" t="s">
        <v>219</v>
      </c>
      <c r="H440">
        <v>1</v>
      </c>
      <c r="I440">
        <v>721</v>
      </c>
      <c r="J440">
        <v>560105</v>
      </c>
    </row>
    <row r="441" spans="1:10" x14ac:dyDescent="0.3">
      <c r="A441" s="89">
        <v>44870</v>
      </c>
      <c r="B441" t="s">
        <v>210</v>
      </c>
      <c r="C441" t="s">
        <v>354</v>
      </c>
      <c r="D441" t="s">
        <v>838</v>
      </c>
      <c r="E441" t="s">
        <v>839</v>
      </c>
      <c r="F441" t="s">
        <v>214</v>
      </c>
      <c r="G441" t="s">
        <v>264</v>
      </c>
      <c r="H441">
        <v>1</v>
      </c>
      <c r="I441">
        <v>771</v>
      </c>
      <c r="J441">
        <v>380013</v>
      </c>
    </row>
    <row r="442" spans="1:10" x14ac:dyDescent="0.3">
      <c r="A442" s="89">
        <v>44839</v>
      </c>
      <c r="B442" t="s">
        <v>210</v>
      </c>
      <c r="C442" t="s">
        <v>327</v>
      </c>
      <c r="D442" t="s">
        <v>806</v>
      </c>
      <c r="E442" t="s">
        <v>840</v>
      </c>
      <c r="F442" t="s">
        <v>214</v>
      </c>
      <c r="G442" t="s">
        <v>264</v>
      </c>
      <c r="H442">
        <v>1</v>
      </c>
      <c r="I442">
        <v>771</v>
      </c>
      <c r="J442">
        <v>601203</v>
      </c>
    </row>
    <row r="443" spans="1:10" x14ac:dyDescent="0.3">
      <c r="A443" s="89">
        <v>44809</v>
      </c>
      <c r="B443" t="s">
        <v>210</v>
      </c>
      <c r="C443" t="s">
        <v>498</v>
      </c>
      <c r="D443" t="s">
        <v>777</v>
      </c>
      <c r="E443" t="s">
        <v>841</v>
      </c>
      <c r="F443" t="s">
        <v>214</v>
      </c>
      <c r="G443" t="s">
        <v>219</v>
      </c>
      <c r="H443">
        <v>1</v>
      </c>
      <c r="I443">
        <v>859</v>
      </c>
      <c r="J443">
        <v>160062</v>
      </c>
    </row>
    <row r="444" spans="1:10" x14ac:dyDescent="0.3">
      <c r="A444" s="89">
        <v>44809</v>
      </c>
      <c r="B444" t="s">
        <v>210</v>
      </c>
      <c r="C444" t="s">
        <v>338</v>
      </c>
      <c r="D444" t="s">
        <v>398</v>
      </c>
      <c r="E444" t="s">
        <v>841</v>
      </c>
      <c r="F444" t="s">
        <v>214</v>
      </c>
      <c r="G444" t="s">
        <v>219</v>
      </c>
      <c r="H444">
        <v>1</v>
      </c>
      <c r="I444">
        <v>668</v>
      </c>
      <c r="J444">
        <v>160062</v>
      </c>
    </row>
    <row r="445" spans="1:10" x14ac:dyDescent="0.3">
      <c r="A445" s="89">
        <v>44778</v>
      </c>
      <c r="B445" t="s">
        <v>210</v>
      </c>
      <c r="C445" t="s">
        <v>327</v>
      </c>
      <c r="D445" t="s">
        <v>742</v>
      </c>
      <c r="E445" t="s">
        <v>842</v>
      </c>
      <c r="F445" t="s">
        <v>214</v>
      </c>
      <c r="G445" t="s">
        <v>345</v>
      </c>
      <c r="H445">
        <v>1</v>
      </c>
      <c r="I445">
        <v>725</v>
      </c>
      <c r="J445">
        <v>695006</v>
      </c>
    </row>
    <row r="446" spans="1:10" x14ac:dyDescent="0.3">
      <c r="A446" s="89">
        <v>44778</v>
      </c>
      <c r="B446" t="s">
        <v>210</v>
      </c>
      <c r="C446" t="s">
        <v>234</v>
      </c>
      <c r="D446" t="s">
        <v>646</v>
      </c>
      <c r="E446" t="s">
        <v>843</v>
      </c>
      <c r="F446" t="s">
        <v>214</v>
      </c>
      <c r="G446" t="s">
        <v>219</v>
      </c>
      <c r="H446">
        <v>1</v>
      </c>
      <c r="I446">
        <v>842</v>
      </c>
      <c r="J446">
        <v>530032</v>
      </c>
    </row>
    <row r="447" spans="1:10" x14ac:dyDescent="0.3">
      <c r="A447" s="89">
        <v>44778</v>
      </c>
      <c r="B447" t="s">
        <v>210</v>
      </c>
      <c r="C447" t="s">
        <v>354</v>
      </c>
      <c r="D447" t="s">
        <v>512</v>
      </c>
      <c r="E447" t="s">
        <v>844</v>
      </c>
      <c r="F447" t="s">
        <v>214</v>
      </c>
      <c r="G447" t="s">
        <v>219</v>
      </c>
      <c r="H447">
        <v>1</v>
      </c>
      <c r="I447">
        <v>725</v>
      </c>
      <c r="J447">
        <v>110008</v>
      </c>
    </row>
    <row r="448" spans="1:10" x14ac:dyDescent="0.3">
      <c r="A448" s="89">
        <v>44778</v>
      </c>
      <c r="B448" t="s">
        <v>210</v>
      </c>
      <c r="C448" t="s">
        <v>354</v>
      </c>
      <c r="D448" t="s">
        <v>355</v>
      </c>
      <c r="E448" t="s">
        <v>845</v>
      </c>
      <c r="F448" t="s">
        <v>214</v>
      </c>
      <c r="G448" t="s">
        <v>241</v>
      </c>
      <c r="H448">
        <v>1</v>
      </c>
      <c r="I448">
        <v>735</v>
      </c>
      <c r="J448">
        <v>400052</v>
      </c>
    </row>
    <row r="449" spans="1:10" x14ac:dyDescent="0.3">
      <c r="A449" s="89">
        <v>44778</v>
      </c>
      <c r="B449" t="s">
        <v>210</v>
      </c>
      <c r="C449" t="s">
        <v>271</v>
      </c>
      <c r="D449" t="s">
        <v>490</v>
      </c>
      <c r="E449" t="s">
        <v>846</v>
      </c>
      <c r="F449" t="s">
        <v>214</v>
      </c>
      <c r="G449" t="s">
        <v>345</v>
      </c>
      <c r="H449">
        <v>1</v>
      </c>
      <c r="I449">
        <v>430</v>
      </c>
      <c r="J449">
        <v>400037</v>
      </c>
    </row>
    <row r="450" spans="1:10" x14ac:dyDescent="0.3">
      <c r="A450" s="89">
        <v>44778</v>
      </c>
      <c r="B450" t="s">
        <v>210</v>
      </c>
      <c r="C450" t="s">
        <v>234</v>
      </c>
      <c r="D450" t="s">
        <v>377</v>
      </c>
      <c r="E450" t="s">
        <v>847</v>
      </c>
      <c r="F450" t="s">
        <v>214</v>
      </c>
      <c r="G450" t="s">
        <v>229</v>
      </c>
      <c r="H450">
        <v>1</v>
      </c>
      <c r="I450">
        <v>842</v>
      </c>
      <c r="J450">
        <v>560079</v>
      </c>
    </row>
    <row r="451" spans="1:10" x14ac:dyDescent="0.3">
      <c r="A451" s="89">
        <v>44778</v>
      </c>
      <c r="B451" t="s">
        <v>210</v>
      </c>
      <c r="C451" t="s">
        <v>234</v>
      </c>
      <c r="D451" t="s">
        <v>377</v>
      </c>
      <c r="E451" t="s">
        <v>848</v>
      </c>
      <c r="F451" t="s">
        <v>214</v>
      </c>
      <c r="G451" t="s">
        <v>229</v>
      </c>
      <c r="H451">
        <v>1</v>
      </c>
      <c r="I451">
        <v>842</v>
      </c>
      <c r="J451">
        <v>500055</v>
      </c>
    </row>
    <row r="452" spans="1:10" x14ac:dyDescent="0.3">
      <c r="A452" s="89">
        <v>44778</v>
      </c>
      <c r="B452" t="s">
        <v>210</v>
      </c>
      <c r="C452" t="s">
        <v>244</v>
      </c>
      <c r="D452" t="s">
        <v>294</v>
      </c>
      <c r="E452" t="s">
        <v>849</v>
      </c>
      <c r="F452" t="s">
        <v>214</v>
      </c>
      <c r="G452" t="s">
        <v>229</v>
      </c>
      <c r="H452">
        <v>1</v>
      </c>
      <c r="I452">
        <v>786</v>
      </c>
      <c r="J452">
        <v>560029</v>
      </c>
    </row>
    <row r="453" spans="1:10" x14ac:dyDescent="0.3">
      <c r="A453" s="89">
        <v>44778</v>
      </c>
      <c r="B453" t="s">
        <v>210</v>
      </c>
      <c r="C453" t="s">
        <v>238</v>
      </c>
      <c r="D453" t="s">
        <v>239</v>
      </c>
      <c r="E453" t="s">
        <v>850</v>
      </c>
      <c r="F453" t="s">
        <v>214</v>
      </c>
      <c r="G453" t="s">
        <v>241</v>
      </c>
      <c r="H453">
        <v>1</v>
      </c>
      <c r="I453">
        <v>899</v>
      </c>
      <c r="J453">
        <v>575002</v>
      </c>
    </row>
    <row r="454" spans="1:10" x14ac:dyDescent="0.3">
      <c r="A454" s="89">
        <v>44778</v>
      </c>
      <c r="B454" t="s">
        <v>210</v>
      </c>
      <c r="C454" t="s">
        <v>234</v>
      </c>
      <c r="D454" t="s">
        <v>377</v>
      </c>
      <c r="E454" t="s">
        <v>851</v>
      </c>
      <c r="F454" t="s">
        <v>214</v>
      </c>
      <c r="G454" t="s">
        <v>229</v>
      </c>
      <c r="H454">
        <v>1</v>
      </c>
      <c r="I454">
        <v>842</v>
      </c>
      <c r="J454">
        <v>636006</v>
      </c>
    </row>
    <row r="455" spans="1:10" x14ac:dyDescent="0.3">
      <c r="A455" s="89">
        <v>44778</v>
      </c>
      <c r="B455" t="s">
        <v>210</v>
      </c>
      <c r="C455" t="s">
        <v>234</v>
      </c>
      <c r="D455" t="s">
        <v>242</v>
      </c>
      <c r="E455" t="s">
        <v>852</v>
      </c>
      <c r="F455" t="s">
        <v>214</v>
      </c>
      <c r="G455" t="s">
        <v>215</v>
      </c>
      <c r="H455">
        <v>1</v>
      </c>
      <c r="I455">
        <v>842</v>
      </c>
      <c r="J455">
        <v>201310</v>
      </c>
    </row>
    <row r="456" spans="1:10" x14ac:dyDescent="0.3">
      <c r="A456" s="89">
        <v>44778</v>
      </c>
      <c r="B456" t="s">
        <v>210</v>
      </c>
      <c r="C456" t="s">
        <v>224</v>
      </c>
      <c r="D456" t="s">
        <v>853</v>
      </c>
      <c r="E456" t="s">
        <v>854</v>
      </c>
      <c r="F456" t="s">
        <v>214</v>
      </c>
      <c r="G456" t="s">
        <v>345</v>
      </c>
      <c r="H456">
        <v>1</v>
      </c>
      <c r="I456">
        <v>832</v>
      </c>
      <c r="J456">
        <v>411028</v>
      </c>
    </row>
    <row r="457" spans="1:10" x14ac:dyDescent="0.3">
      <c r="A457" s="89">
        <v>44839</v>
      </c>
      <c r="B457" t="s">
        <v>210</v>
      </c>
      <c r="C457" t="s">
        <v>354</v>
      </c>
      <c r="D457" t="s">
        <v>838</v>
      </c>
      <c r="E457" t="s">
        <v>855</v>
      </c>
      <c r="F457" t="s">
        <v>214</v>
      </c>
      <c r="G457" t="s">
        <v>264</v>
      </c>
      <c r="H457">
        <v>1</v>
      </c>
      <c r="I457">
        <v>771</v>
      </c>
      <c r="J457">
        <v>679577</v>
      </c>
    </row>
    <row r="458" spans="1:10" x14ac:dyDescent="0.3">
      <c r="A458" s="89">
        <v>44778</v>
      </c>
      <c r="B458" t="s">
        <v>210</v>
      </c>
      <c r="C458" t="s">
        <v>327</v>
      </c>
      <c r="D458" t="s">
        <v>328</v>
      </c>
      <c r="E458" t="s">
        <v>856</v>
      </c>
      <c r="F458" t="s">
        <v>214</v>
      </c>
      <c r="G458" t="s">
        <v>219</v>
      </c>
      <c r="H458">
        <v>1</v>
      </c>
      <c r="I458">
        <v>725</v>
      </c>
      <c r="J458">
        <v>695584</v>
      </c>
    </row>
    <row r="459" spans="1:10" x14ac:dyDescent="0.3">
      <c r="A459" s="89">
        <v>44839</v>
      </c>
      <c r="B459" t="s">
        <v>230</v>
      </c>
      <c r="C459" t="s">
        <v>354</v>
      </c>
      <c r="D459" t="s">
        <v>838</v>
      </c>
      <c r="E459" t="s">
        <v>857</v>
      </c>
      <c r="F459" t="s">
        <v>214</v>
      </c>
      <c r="G459" t="s">
        <v>264</v>
      </c>
      <c r="H459">
        <v>1</v>
      </c>
      <c r="I459">
        <v>771</v>
      </c>
      <c r="J459">
        <v>590018</v>
      </c>
    </row>
    <row r="460" spans="1:10" x14ac:dyDescent="0.3">
      <c r="A460" s="89">
        <v>44778</v>
      </c>
      <c r="B460" t="s">
        <v>210</v>
      </c>
      <c r="C460" t="s">
        <v>327</v>
      </c>
      <c r="D460" t="s">
        <v>540</v>
      </c>
      <c r="E460" t="s">
        <v>858</v>
      </c>
      <c r="F460" t="s">
        <v>214</v>
      </c>
      <c r="G460" t="s">
        <v>215</v>
      </c>
      <c r="H460">
        <v>1</v>
      </c>
      <c r="I460">
        <v>735</v>
      </c>
      <c r="J460">
        <v>500035</v>
      </c>
    </row>
    <row r="461" spans="1:10" x14ac:dyDescent="0.3">
      <c r="A461" s="89">
        <v>44778</v>
      </c>
      <c r="B461" t="s">
        <v>210</v>
      </c>
      <c r="C461" t="s">
        <v>354</v>
      </c>
      <c r="D461" t="s">
        <v>520</v>
      </c>
      <c r="E461" t="s">
        <v>859</v>
      </c>
      <c r="F461" t="s">
        <v>214</v>
      </c>
      <c r="G461" t="s">
        <v>237</v>
      </c>
      <c r="H461">
        <v>1</v>
      </c>
      <c r="I461">
        <v>735</v>
      </c>
      <c r="J461">
        <v>734301</v>
      </c>
    </row>
    <row r="462" spans="1:10" x14ac:dyDescent="0.3">
      <c r="A462" s="89">
        <v>44778</v>
      </c>
      <c r="B462" t="s">
        <v>210</v>
      </c>
      <c r="C462" t="s">
        <v>238</v>
      </c>
      <c r="D462" t="s">
        <v>416</v>
      </c>
      <c r="E462" t="s">
        <v>860</v>
      </c>
      <c r="F462" t="s">
        <v>214</v>
      </c>
      <c r="G462" t="s">
        <v>345</v>
      </c>
      <c r="H462">
        <v>1</v>
      </c>
      <c r="I462">
        <v>899</v>
      </c>
      <c r="J462">
        <v>460001</v>
      </c>
    </row>
    <row r="463" spans="1:10" x14ac:dyDescent="0.3">
      <c r="A463" s="89">
        <v>44778</v>
      </c>
      <c r="B463" t="s">
        <v>210</v>
      </c>
      <c r="C463" t="s">
        <v>238</v>
      </c>
      <c r="D463" t="s">
        <v>239</v>
      </c>
      <c r="E463" t="s">
        <v>861</v>
      </c>
      <c r="F463" t="s">
        <v>214</v>
      </c>
      <c r="G463" t="s">
        <v>241</v>
      </c>
      <c r="H463">
        <v>1</v>
      </c>
      <c r="I463">
        <v>899</v>
      </c>
      <c r="J463">
        <v>413004</v>
      </c>
    </row>
    <row r="464" spans="1:10" x14ac:dyDescent="0.3">
      <c r="A464" s="89">
        <v>44839</v>
      </c>
      <c r="B464" t="s">
        <v>210</v>
      </c>
      <c r="C464" t="s">
        <v>327</v>
      </c>
      <c r="D464" t="s">
        <v>806</v>
      </c>
      <c r="E464" t="s">
        <v>862</v>
      </c>
      <c r="F464" t="s">
        <v>214</v>
      </c>
      <c r="G464" t="s">
        <v>264</v>
      </c>
      <c r="H464">
        <v>1</v>
      </c>
      <c r="I464">
        <v>771</v>
      </c>
      <c r="J464">
        <v>695004</v>
      </c>
    </row>
    <row r="465" spans="1:10" x14ac:dyDescent="0.3">
      <c r="A465" s="89">
        <v>44778</v>
      </c>
      <c r="B465" t="s">
        <v>210</v>
      </c>
      <c r="C465" t="s">
        <v>338</v>
      </c>
      <c r="D465" t="s">
        <v>863</v>
      </c>
      <c r="E465" t="s">
        <v>864</v>
      </c>
      <c r="F465" t="s">
        <v>214</v>
      </c>
      <c r="G465" t="s">
        <v>345</v>
      </c>
      <c r="H465">
        <v>1</v>
      </c>
      <c r="I465">
        <v>648</v>
      </c>
      <c r="J465">
        <v>517583</v>
      </c>
    </row>
    <row r="466" spans="1:10" x14ac:dyDescent="0.3">
      <c r="A466" s="89">
        <v>44778</v>
      </c>
      <c r="B466" t="s">
        <v>210</v>
      </c>
      <c r="C466" t="s">
        <v>277</v>
      </c>
      <c r="D466" t="s">
        <v>278</v>
      </c>
      <c r="E466" t="s">
        <v>865</v>
      </c>
      <c r="F466" t="s">
        <v>265</v>
      </c>
      <c r="G466" t="s">
        <v>219</v>
      </c>
      <c r="H466">
        <v>1</v>
      </c>
      <c r="I466">
        <v>939</v>
      </c>
      <c r="J466">
        <v>500050</v>
      </c>
    </row>
    <row r="467" spans="1:10" x14ac:dyDescent="0.3">
      <c r="A467" s="89">
        <v>44778</v>
      </c>
      <c r="B467" t="s">
        <v>210</v>
      </c>
      <c r="C467" t="s">
        <v>234</v>
      </c>
      <c r="D467" t="s">
        <v>377</v>
      </c>
      <c r="E467" t="s">
        <v>866</v>
      </c>
      <c r="F467" t="s">
        <v>214</v>
      </c>
      <c r="G467" t="s">
        <v>229</v>
      </c>
      <c r="H467">
        <v>1</v>
      </c>
      <c r="I467">
        <v>842</v>
      </c>
      <c r="J467">
        <v>695030</v>
      </c>
    </row>
    <row r="468" spans="1:10" x14ac:dyDescent="0.3">
      <c r="A468" s="89">
        <v>44778</v>
      </c>
      <c r="B468" t="s">
        <v>210</v>
      </c>
      <c r="C468" t="s">
        <v>234</v>
      </c>
      <c r="D468" t="s">
        <v>377</v>
      </c>
      <c r="E468" t="s">
        <v>867</v>
      </c>
      <c r="F468" t="s">
        <v>214</v>
      </c>
      <c r="G468" t="s">
        <v>229</v>
      </c>
      <c r="H468">
        <v>1</v>
      </c>
      <c r="I468">
        <v>842</v>
      </c>
      <c r="J468">
        <v>500089</v>
      </c>
    </row>
    <row r="469" spans="1:10" x14ac:dyDescent="0.3">
      <c r="A469" s="89">
        <v>44778</v>
      </c>
      <c r="B469" t="s">
        <v>210</v>
      </c>
      <c r="C469" t="s">
        <v>369</v>
      </c>
      <c r="D469" t="s">
        <v>584</v>
      </c>
      <c r="E469" t="s">
        <v>868</v>
      </c>
      <c r="F469" t="s">
        <v>265</v>
      </c>
      <c r="G469" t="s">
        <v>241</v>
      </c>
      <c r="H469">
        <v>1</v>
      </c>
      <c r="I469">
        <v>885</v>
      </c>
      <c r="J469">
        <v>462016</v>
      </c>
    </row>
    <row r="470" spans="1:10" x14ac:dyDescent="0.3">
      <c r="A470" s="89">
        <v>44839</v>
      </c>
      <c r="B470" t="s">
        <v>210</v>
      </c>
      <c r="C470" t="s">
        <v>327</v>
      </c>
      <c r="D470" t="s">
        <v>809</v>
      </c>
      <c r="E470" t="s">
        <v>869</v>
      </c>
      <c r="F470" t="s">
        <v>214</v>
      </c>
      <c r="G470" t="s">
        <v>264</v>
      </c>
      <c r="H470">
        <v>1</v>
      </c>
      <c r="I470">
        <v>771</v>
      </c>
      <c r="J470">
        <v>122001</v>
      </c>
    </row>
    <row r="471" spans="1:10" x14ac:dyDescent="0.3">
      <c r="A471" s="89">
        <v>44778</v>
      </c>
      <c r="B471" t="s">
        <v>210</v>
      </c>
      <c r="C471" t="s">
        <v>354</v>
      </c>
      <c r="D471" t="s">
        <v>355</v>
      </c>
      <c r="E471" t="s">
        <v>870</v>
      </c>
      <c r="F471" t="s">
        <v>214</v>
      </c>
      <c r="G471" t="s">
        <v>241</v>
      </c>
      <c r="H471">
        <v>1</v>
      </c>
      <c r="I471">
        <v>735</v>
      </c>
      <c r="J471">
        <v>695004</v>
      </c>
    </row>
    <row r="472" spans="1:10" x14ac:dyDescent="0.3">
      <c r="A472" s="89">
        <v>44778</v>
      </c>
      <c r="B472" t="s">
        <v>210</v>
      </c>
      <c r="C472" t="s">
        <v>280</v>
      </c>
      <c r="D472" t="s">
        <v>871</v>
      </c>
      <c r="E472" t="s">
        <v>872</v>
      </c>
      <c r="F472" t="s">
        <v>214</v>
      </c>
      <c r="G472" t="s">
        <v>229</v>
      </c>
      <c r="H472">
        <v>1</v>
      </c>
      <c r="I472">
        <v>699</v>
      </c>
      <c r="J472">
        <v>500019</v>
      </c>
    </row>
    <row r="473" spans="1:10" x14ac:dyDescent="0.3">
      <c r="A473" s="89">
        <v>44778</v>
      </c>
      <c r="B473" t="s">
        <v>210</v>
      </c>
      <c r="C473" t="s">
        <v>327</v>
      </c>
      <c r="D473" t="s">
        <v>328</v>
      </c>
      <c r="E473" t="s">
        <v>873</v>
      </c>
      <c r="F473" t="s">
        <v>214</v>
      </c>
      <c r="G473" t="s">
        <v>219</v>
      </c>
      <c r="H473">
        <v>1</v>
      </c>
      <c r="I473">
        <v>725</v>
      </c>
      <c r="J473">
        <v>422001</v>
      </c>
    </row>
    <row r="474" spans="1:10" x14ac:dyDescent="0.3">
      <c r="A474" s="89">
        <v>44778</v>
      </c>
      <c r="B474" t="s">
        <v>210</v>
      </c>
      <c r="C474" t="s">
        <v>224</v>
      </c>
      <c r="D474" t="s">
        <v>853</v>
      </c>
      <c r="E474" t="s">
        <v>874</v>
      </c>
      <c r="F474" t="s">
        <v>214</v>
      </c>
      <c r="G474" t="s">
        <v>345</v>
      </c>
      <c r="H474">
        <v>1</v>
      </c>
      <c r="I474">
        <v>832</v>
      </c>
      <c r="J474">
        <v>226016</v>
      </c>
    </row>
    <row r="475" spans="1:10" x14ac:dyDescent="0.3">
      <c r="A475" s="89">
        <v>44778</v>
      </c>
      <c r="B475" t="s">
        <v>230</v>
      </c>
      <c r="C475" t="s">
        <v>338</v>
      </c>
      <c r="D475" t="s">
        <v>863</v>
      </c>
      <c r="E475" t="s">
        <v>875</v>
      </c>
      <c r="F475" t="s">
        <v>214</v>
      </c>
      <c r="G475" t="s">
        <v>345</v>
      </c>
      <c r="H475">
        <v>1</v>
      </c>
      <c r="I475">
        <v>648</v>
      </c>
      <c r="J475">
        <v>577526</v>
      </c>
    </row>
    <row r="476" spans="1:10" x14ac:dyDescent="0.3">
      <c r="A476" s="89">
        <v>44778</v>
      </c>
      <c r="B476" t="s">
        <v>210</v>
      </c>
      <c r="C476" t="s">
        <v>354</v>
      </c>
      <c r="D476" t="s">
        <v>468</v>
      </c>
      <c r="E476" t="s">
        <v>876</v>
      </c>
      <c r="F476" t="s">
        <v>214</v>
      </c>
      <c r="G476" t="s">
        <v>345</v>
      </c>
      <c r="H476">
        <v>1</v>
      </c>
      <c r="I476">
        <v>735</v>
      </c>
      <c r="J476">
        <v>517501</v>
      </c>
    </row>
    <row r="477" spans="1:10" x14ac:dyDescent="0.3">
      <c r="A477" s="89">
        <v>44778</v>
      </c>
      <c r="B477" t="s">
        <v>210</v>
      </c>
      <c r="C477" t="s">
        <v>231</v>
      </c>
      <c r="D477" t="s">
        <v>232</v>
      </c>
      <c r="E477" t="s">
        <v>877</v>
      </c>
      <c r="F477" t="s">
        <v>214</v>
      </c>
      <c r="G477" t="s">
        <v>219</v>
      </c>
      <c r="H477">
        <v>1</v>
      </c>
      <c r="I477">
        <v>638</v>
      </c>
      <c r="J477">
        <v>208027</v>
      </c>
    </row>
    <row r="478" spans="1:10" x14ac:dyDescent="0.3">
      <c r="A478" s="89">
        <v>44778</v>
      </c>
      <c r="B478" t="s">
        <v>210</v>
      </c>
      <c r="C478" t="s">
        <v>354</v>
      </c>
      <c r="D478" t="s">
        <v>640</v>
      </c>
      <c r="E478" t="s">
        <v>878</v>
      </c>
      <c r="F478" t="s">
        <v>214</v>
      </c>
      <c r="G478" t="s">
        <v>215</v>
      </c>
      <c r="H478">
        <v>1</v>
      </c>
      <c r="I478">
        <v>735</v>
      </c>
      <c r="J478">
        <v>560067</v>
      </c>
    </row>
    <row r="479" spans="1:10" x14ac:dyDescent="0.3">
      <c r="A479" s="89">
        <v>44778</v>
      </c>
      <c r="B479" t="s">
        <v>210</v>
      </c>
      <c r="C479" t="s">
        <v>354</v>
      </c>
      <c r="D479" t="s">
        <v>640</v>
      </c>
      <c r="E479" t="s">
        <v>879</v>
      </c>
      <c r="F479" t="s">
        <v>214</v>
      </c>
      <c r="G479" t="s">
        <v>215</v>
      </c>
      <c r="H479">
        <v>1</v>
      </c>
      <c r="I479">
        <v>735</v>
      </c>
      <c r="J479">
        <v>110087</v>
      </c>
    </row>
    <row r="480" spans="1:10" x14ac:dyDescent="0.3">
      <c r="A480" s="89">
        <v>44747</v>
      </c>
      <c r="B480" t="s">
        <v>210</v>
      </c>
      <c r="C480" t="s">
        <v>234</v>
      </c>
      <c r="D480" t="s">
        <v>377</v>
      </c>
      <c r="E480" t="s">
        <v>880</v>
      </c>
      <c r="F480" t="s">
        <v>214</v>
      </c>
      <c r="G480" t="s">
        <v>229</v>
      </c>
      <c r="H480">
        <v>1</v>
      </c>
      <c r="I480">
        <v>842</v>
      </c>
      <c r="J480">
        <v>560103</v>
      </c>
    </row>
    <row r="481" spans="1:10" x14ac:dyDescent="0.3">
      <c r="A481" s="89">
        <v>44747</v>
      </c>
      <c r="B481" t="s">
        <v>210</v>
      </c>
      <c r="C481" t="s">
        <v>234</v>
      </c>
      <c r="D481" t="s">
        <v>377</v>
      </c>
      <c r="E481" t="s">
        <v>881</v>
      </c>
      <c r="F481" t="s">
        <v>214</v>
      </c>
      <c r="G481" t="s">
        <v>229</v>
      </c>
      <c r="H481">
        <v>1</v>
      </c>
      <c r="I481">
        <v>842</v>
      </c>
      <c r="J481">
        <v>248001</v>
      </c>
    </row>
    <row r="482" spans="1:10" x14ac:dyDescent="0.3">
      <c r="A482" s="89">
        <v>44747</v>
      </c>
      <c r="B482" t="s">
        <v>230</v>
      </c>
      <c r="C482" t="s">
        <v>211</v>
      </c>
      <c r="D482" t="s">
        <v>882</v>
      </c>
      <c r="E482" t="s">
        <v>883</v>
      </c>
      <c r="F482" t="s">
        <v>214</v>
      </c>
      <c r="G482" t="s">
        <v>219</v>
      </c>
      <c r="H482">
        <v>1</v>
      </c>
      <c r="I482">
        <v>807</v>
      </c>
      <c r="J482">
        <v>244001</v>
      </c>
    </row>
    <row r="483" spans="1:10" x14ac:dyDescent="0.3">
      <c r="A483" s="89">
        <v>44747</v>
      </c>
      <c r="B483" t="s">
        <v>210</v>
      </c>
      <c r="C483" t="s">
        <v>354</v>
      </c>
      <c r="D483" t="s">
        <v>501</v>
      </c>
      <c r="E483" t="s">
        <v>884</v>
      </c>
      <c r="F483" t="s">
        <v>214</v>
      </c>
      <c r="G483" t="s">
        <v>219</v>
      </c>
      <c r="H483">
        <v>1</v>
      </c>
      <c r="I483">
        <v>735</v>
      </c>
      <c r="J483">
        <v>636006</v>
      </c>
    </row>
    <row r="484" spans="1:10" x14ac:dyDescent="0.3">
      <c r="A484" s="89">
        <v>44747</v>
      </c>
      <c r="B484" t="s">
        <v>210</v>
      </c>
      <c r="C484" t="s">
        <v>234</v>
      </c>
      <c r="D484" t="s">
        <v>646</v>
      </c>
      <c r="E484" t="s">
        <v>885</v>
      </c>
      <c r="F484" t="s">
        <v>214</v>
      </c>
      <c r="G484" t="s">
        <v>219</v>
      </c>
      <c r="H484">
        <v>1</v>
      </c>
      <c r="I484">
        <v>842</v>
      </c>
      <c r="J484">
        <v>500072</v>
      </c>
    </row>
    <row r="485" spans="1:10" x14ac:dyDescent="0.3">
      <c r="A485" s="89">
        <v>44839</v>
      </c>
      <c r="B485" t="s">
        <v>210</v>
      </c>
      <c r="C485" t="s">
        <v>354</v>
      </c>
      <c r="D485" t="s">
        <v>833</v>
      </c>
      <c r="E485" t="s">
        <v>886</v>
      </c>
      <c r="F485" t="s">
        <v>214</v>
      </c>
      <c r="G485" t="s">
        <v>264</v>
      </c>
      <c r="H485">
        <v>1</v>
      </c>
      <c r="I485">
        <v>771</v>
      </c>
      <c r="J485">
        <v>700156</v>
      </c>
    </row>
    <row r="486" spans="1:10" x14ac:dyDescent="0.3">
      <c r="A486" s="89">
        <v>44809</v>
      </c>
      <c r="B486" t="s">
        <v>210</v>
      </c>
      <c r="C486" t="s">
        <v>354</v>
      </c>
      <c r="D486" t="s">
        <v>838</v>
      </c>
      <c r="E486" t="s">
        <v>887</v>
      </c>
      <c r="F486" t="s">
        <v>214</v>
      </c>
      <c r="G486" t="s">
        <v>264</v>
      </c>
      <c r="H486">
        <v>1</v>
      </c>
      <c r="I486">
        <v>771</v>
      </c>
      <c r="J486">
        <v>560030</v>
      </c>
    </row>
    <row r="487" spans="1:10" x14ac:dyDescent="0.3">
      <c r="A487" s="89">
        <v>44747</v>
      </c>
      <c r="B487" t="s">
        <v>210</v>
      </c>
      <c r="C487" t="s">
        <v>234</v>
      </c>
      <c r="D487" t="s">
        <v>377</v>
      </c>
      <c r="E487" t="s">
        <v>888</v>
      </c>
      <c r="F487" t="s">
        <v>214</v>
      </c>
      <c r="G487" t="s">
        <v>229</v>
      </c>
      <c r="H487">
        <v>1</v>
      </c>
      <c r="I487">
        <v>842</v>
      </c>
      <c r="J487">
        <v>600100</v>
      </c>
    </row>
    <row r="488" spans="1:10" x14ac:dyDescent="0.3">
      <c r="A488" s="89">
        <v>44747</v>
      </c>
      <c r="B488" t="s">
        <v>210</v>
      </c>
      <c r="C488" t="s">
        <v>234</v>
      </c>
      <c r="D488" t="s">
        <v>646</v>
      </c>
      <c r="E488" t="s">
        <v>889</v>
      </c>
      <c r="F488" t="s">
        <v>214</v>
      </c>
      <c r="G488" t="s">
        <v>219</v>
      </c>
      <c r="H488">
        <v>1</v>
      </c>
      <c r="I488">
        <v>842</v>
      </c>
      <c r="J488">
        <v>560076</v>
      </c>
    </row>
    <row r="489" spans="1:10" x14ac:dyDescent="0.3">
      <c r="A489" s="89">
        <v>44747</v>
      </c>
      <c r="B489" t="s">
        <v>210</v>
      </c>
      <c r="C489" t="s">
        <v>234</v>
      </c>
      <c r="D489" t="s">
        <v>242</v>
      </c>
      <c r="E489" t="s">
        <v>890</v>
      </c>
      <c r="F489" t="s">
        <v>214</v>
      </c>
      <c r="G489" t="s">
        <v>215</v>
      </c>
      <c r="H489">
        <v>1</v>
      </c>
      <c r="I489">
        <v>842</v>
      </c>
      <c r="J489">
        <v>603103</v>
      </c>
    </row>
    <row r="490" spans="1:10" x14ac:dyDescent="0.3">
      <c r="A490" s="89">
        <v>44747</v>
      </c>
      <c r="B490" t="s">
        <v>230</v>
      </c>
      <c r="C490" t="s">
        <v>327</v>
      </c>
      <c r="D490" t="s">
        <v>688</v>
      </c>
      <c r="E490" t="s">
        <v>891</v>
      </c>
      <c r="F490" t="s">
        <v>214</v>
      </c>
      <c r="G490" t="s">
        <v>219</v>
      </c>
      <c r="H490">
        <v>1</v>
      </c>
      <c r="I490">
        <v>725</v>
      </c>
      <c r="J490">
        <v>641044</v>
      </c>
    </row>
    <row r="491" spans="1:10" x14ac:dyDescent="0.3">
      <c r="A491" s="89">
        <v>44747</v>
      </c>
      <c r="B491" t="s">
        <v>210</v>
      </c>
      <c r="C491" t="s">
        <v>892</v>
      </c>
      <c r="D491" t="s">
        <v>893</v>
      </c>
      <c r="E491" t="s">
        <v>894</v>
      </c>
      <c r="F491" t="s">
        <v>265</v>
      </c>
      <c r="G491" t="s">
        <v>219</v>
      </c>
      <c r="H491">
        <v>1</v>
      </c>
      <c r="I491">
        <v>812</v>
      </c>
      <c r="J491">
        <v>263645</v>
      </c>
    </row>
    <row r="492" spans="1:10" x14ac:dyDescent="0.3">
      <c r="A492" s="89">
        <v>44747</v>
      </c>
      <c r="B492" t="s">
        <v>210</v>
      </c>
      <c r="C492" t="s">
        <v>895</v>
      </c>
      <c r="D492" t="s">
        <v>896</v>
      </c>
      <c r="E492" t="s">
        <v>894</v>
      </c>
      <c r="F492" t="s">
        <v>265</v>
      </c>
      <c r="G492" t="s">
        <v>219</v>
      </c>
      <c r="H492">
        <v>1</v>
      </c>
      <c r="I492">
        <v>649</v>
      </c>
      <c r="J492">
        <v>263645</v>
      </c>
    </row>
    <row r="493" spans="1:10" x14ac:dyDescent="0.3">
      <c r="A493" s="89">
        <v>44747</v>
      </c>
      <c r="B493" t="s">
        <v>210</v>
      </c>
      <c r="C493" t="s">
        <v>354</v>
      </c>
      <c r="D493" t="s">
        <v>673</v>
      </c>
      <c r="E493" t="s">
        <v>897</v>
      </c>
      <c r="F493" t="s">
        <v>214</v>
      </c>
      <c r="G493" t="s">
        <v>345</v>
      </c>
      <c r="H493">
        <v>1</v>
      </c>
      <c r="I493">
        <v>725</v>
      </c>
      <c r="J493">
        <v>670661</v>
      </c>
    </row>
    <row r="494" spans="1:10" x14ac:dyDescent="0.3">
      <c r="A494" s="89">
        <v>44747</v>
      </c>
      <c r="B494" t="s">
        <v>210</v>
      </c>
      <c r="C494" t="s">
        <v>478</v>
      </c>
      <c r="D494" t="s">
        <v>898</v>
      </c>
      <c r="E494" t="s">
        <v>899</v>
      </c>
      <c r="F494" t="s">
        <v>214</v>
      </c>
      <c r="G494" t="s">
        <v>241</v>
      </c>
      <c r="H494">
        <v>1</v>
      </c>
      <c r="I494">
        <v>949</v>
      </c>
      <c r="J494">
        <v>625009</v>
      </c>
    </row>
    <row r="495" spans="1:10" x14ac:dyDescent="0.3">
      <c r="A495" s="89">
        <v>44747</v>
      </c>
      <c r="B495" t="s">
        <v>210</v>
      </c>
      <c r="C495" t="s">
        <v>568</v>
      </c>
      <c r="D495" t="s">
        <v>900</v>
      </c>
      <c r="E495" t="s">
        <v>901</v>
      </c>
      <c r="F495" t="s">
        <v>214</v>
      </c>
      <c r="G495" t="s">
        <v>237</v>
      </c>
      <c r="H495">
        <v>1</v>
      </c>
      <c r="I495">
        <v>855</v>
      </c>
      <c r="J495">
        <v>262001</v>
      </c>
    </row>
    <row r="496" spans="1:10" x14ac:dyDescent="0.3">
      <c r="A496" s="89">
        <v>44809</v>
      </c>
      <c r="B496" t="s">
        <v>210</v>
      </c>
      <c r="C496" t="s">
        <v>327</v>
      </c>
      <c r="D496" t="s">
        <v>806</v>
      </c>
      <c r="E496" t="s">
        <v>902</v>
      </c>
      <c r="F496" t="s">
        <v>214</v>
      </c>
      <c r="G496" t="s">
        <v>264</v>
      </c>
      <c r="H496">
        <v>1</v>
      </c>
      <c r="I496">
        <v>771</v>
      </c>
      <c r="J496">
        <v>695013</v>
      </c>
    </row>
    <row r="497" spans="1:10" x14ac:dyDescent="0.3">
      <c r="A497" s="89">
        <v>44747</v>
      </c>
      <c r="B497" t="s">
        <v>230</v>
      </c>
      <c r="C497" t="s">
        <v>327</v>
      </c>
      <c r="D497" t="s">
        <v>347</v>
      </c>
      <c r="E497" t="s">
        <v>903</v>
      </c>
      <c r="F497" t="s">
        <v>214</v>
      </c>
      <c r="G497" t="s">
        <v>241</v>
      </c>
      <c r="H497">
        <v>1</v>
      </c>
      <c r="I497">
        <v>735</v>
      </c>
      <c r="J497">
        <v>500013</v>
      </c>
    </row>
    <row r="498" spans="1:10" x14ac:dyDescent="0.3">
      <c r="A498" s="89">
        <v>44809</v>
      </c>
      <c r="B498" t="s">
        <v>210</v>
      </c>
      <c r="C498" t="s">
        <v>354</v>
      </c>
      <c r="D498" t="s">
        <v>838</v>
      </c>
      <c r="E498" t="s">
        <v>904</v>
      </c>
      <c r="F498" t="s">
        <v>214</v>
      </c>
      <c r="G498" t="s">
        <v>264</v>
      </c>
      <c r="H498">
        <v>1</v>
      </c>
      <c r="I498">
        <v>771</v>
      </c>
      <c r="J498">
        <v>414111</v>
      </c>
    </row>
    <row r="499" spans="1:10" x14ac:dyDescent="0.3">
      <c r="A499" s="89">
        <v>44747</v>
      </c>
      <c r="B499" t="s">
        <v>210</v>
      </c>
      <c r="C499" t="s">
        <v>220</v>
      </c>
      <c r="D499" t="s">
        <v>534</v>
      </c>
      <c r="E499" t="s">
        <v>905</v>
      </c>
      <c r="F499" t="s">
        <v>223</v>
      </c>
      <c r="G499" t="s">
        <v>229</v>
      </c>
      <c r="H499">
        <v>1</v>
      </c>
      <c r="I499">
        <v>625</v>
      </c>
      <c r="J499">
        <v>400092</v>
      </c>
    </row>
    <row r="500" spans="1:10" x14ac:dyDescent="0.3">
      <c r="A500" s="89">
        <v>44747</v>
      </c>
      <c r="B500" t="s">
        <v>210</v>
      </c>
      <c r="C500" t="s">
        <v>234</v>
      </c>
      <c r="D500" t="s">
        <v>242</v>
      </c>
      <c r="E500" t="s">
        <v>906</v>
      </c>
      <c r="F500" t="s">
        <v>214</v>
      </c>
      <c r="G500" t="s">
        <v>215</v>
      </c>
      <c r="H500">
        <v>1</v>
      </c>
      <c r="I500">
        <v>842</v>
      </c>
      <c r="J500">
        <v>506002</v>
      </c>
    </row>
    <row r="501" spans="1:10" x14ac:dyDescent="0.3">
      <c r="A501" s="89">
        <v>44747</v>
      </c>
      <c r="B501" t="s">
        <v>210</v>
      </c>
      <c r="C501" t="s">
        <v>354</v>
      </c>
      <c r="D501" t="s">
        <v>520</v>
      </c>
      <c r="E501" t="s">
        <v>907</v>
      </c>
      <c r="F501" t="s">
        <v>214</v>
      </c>
      <c r="G501" t="s">
        <v>237</v>
      </c>
      <c r="H501">
        <v>1</v>
      </c>
      <c r="I501">
        <v>735</v>
      </c>
      <c r="J501">
        <v>180005</v>
      </c>
    </row>
    <row r="502" spans="1:10" x14ac:dyDescent="0.3">
      <c r="A502" s="89">
        <v>44809</v>
      </c>
      <c r="B502" t="s">
        <v>210</v>
      </c>
      <c r="C502" t="s">
        <v>327</v>
      </c>
      <c r="D502" t="s">
        <v>806</v>
      </c>
      <c r="E502" t="s">
        <v>908</v>
      </c>
      <c r="F502" t="s">
        <v>214</v>
      </c>
      <c r="G502" t="s">
        <v>264</v>
      </c>
      <c r="H502">
        <v>1</v>
      </c>
      <c r="I502">
        <v>771</v>
      </c>
      <c r="J502">
        <v>575015</v>
      </c>
    </row>
    <row r="503" spans="1:10" x14ac:dyDescent="0.3">
      <c r="A503" s="89">
        <v>44747</v>
      </c>
      <c r="B503" t="s">
        <v>210</v>
      </c>
      <c r="C503" t="s">
        <v>354</v>
      </c>
      <c r="D503" t="s">
        <v>468</v>
      </c>
      <c r="E503" t="s">
        <v>909</v>
      </c>
      <c r="F503" t="s">
        <v>214</v>
      </c>
      <c r="G503" t="s">
        <v>345</v>
      </c>
      <c r="H503">
        <v>1</v>
      </c>
      <c r="I503">
        <v>735</v>
      </c>
      <c r="J503">
        <v>629193</v>
      </c>
    </row>
    <row r="504" spans="1:10" x14ac:dyDescent="0.3">
      <c r="A504" s="89">
        <v>44747</v>
      </c>
      <c r="B504" t="s">
        <v>210</v>
      </c>
      <c r="C504" t="s">
        <v>354</v>
      </c>
      <c r="D504" t="s">
        <v>355</v>
      </c>
      <c r="E504" t="s">
        <v>910</v>
      </c>
      <c r="F504" t="s">
        <v>214</v>
      </c>
      <c r="G504" t="s">
        <v>241</v>
      </c>
      <c r="H504">
        <v>1</v>
      </c>
      <c r="I504">
        <v>735</v>
      </c>
      <c r="J504">
        <v>560078</v>
      </c>
    </row>
    <row r="505" spans="1:10" x14ac:dyDescent="0.3">
      <c r="A505" s="89">
        <v>44747</v>
      </c>
      <c r="B505" t="s">
        <v>210</v>
      </c>
      <c r="C505" t="s">
        <v>280</v>
      </c>
      <c r="D505" t="s">
        <v>911</v>
      </c>
      <c r="E505" t="s">
        <v>912</v>
      </c>
      <c r="F505" t="s">
        <v>214</v>
      </c>
      <c r="G505" t="s">
        <v>237</v>
      </c>
      <c r="H505">
        <v>1</v>
      </c>
      <c r="I505">
        <v>699</v>
      </c>
      <c r="J505">
        <v>781006</v>
      </c>
    </row>
    <row r="506" spans="1:10" x14ac:dyDescent="0.3">
      <c r="A506" s="89">
        <v>44747</v>
      </c>
      <c r="B506" t="s">
        <v>210</v>
      </c>
      <c r="C506" t="s">
        <v>478</v>
      </c>
      <c r="D506" t="s">
        <v>913</v>
      </c>
      <c r="E506" t="s">
        <v>914</v>
      </c>
      <c r="F506" t="s">
        <v>214</v>
      </c>
      <c r="G506" t="s">
        <v>229</v>
      </c>
      <c r="H506">
        <v>1</v>
      </c>
      <c r="I506">
        <v>939</v>
      </c>
      <c r="J506">
        <v>500035</v>
      </c>
    </row>
    <row r="507" spans="1:10" x14ac:dyDescent="0.3">
      <c r="A507" s="89">
        <v>44809</v>
      </c>
      <c r="B507" t="s">
        <v>210</v>
      </c>
      <c r="C507" t="s">
        <v>327</v>
      </c>
      <c r="D507" t="s">
        <v>806</v>
      </c>
      <c r="E507" t="s">
        <v>915</v>
      </c>
      <c r="F507" t="s">
        <v>214</v>
      </c>
      <c r="G507" t="s">
        <v>264</v>
      </c>
      <c r="H507">
        <v>1</v>
      </c>
      <c r="I507">
        <v>771</v>
      </c>
      <c r="J507">
        <v>560048</v>
      </c>
    </row>
    <row r="508" spans="1:10" x14ac:dyDescent="0.3">
      <c r="A508" s="89">
        <v>44747</v>
      </c>
      <c r="B508" t="s">
        <v>210</v>
      </c>
      <c r="C508" t="s">
        <v>895</v>
      </c>
      <c r="D508" t="s">
        <v>896</v>
      </c>
      <c r="E508" t="s">
        <v>916</v>
      </c>
      <c r="F508" t="s">
        <v>265</v>
      </c>
      <c r="G508" t="s">
        <v>219</v>
      </c>
      <c r="H508">
        <v>1</v>
      </c>
      <c r="I508">
        <v>649</v>
      </c>
      <c r="J508">
        <v>400101</v>
      </c>
    </row>
    <row r="509" spans="1:10" x14ac:dyDescent="0.3">
      <c r="A509" s="89">
        <v>44747</v>
      </c>
      <c r="B509" t="s">
        <v>210</v>
      </c>
      <c r="C509" t="s">
        <v>498</v>
      </c>
      <c r="D509" t="s">
        <v>777</v>
      </c>
      <c r="E509" t="s">
        <v>917</v>
      </c>
      <c r="F509" t="s">
        <v>214</v>
      </c>
      <c r="G509" t="s">
        <v>219</v>
      </c>
      <c r="H509">
        <v>1</v>
      </c>
      <c r="I509">
        <v>859</v>
      </c>
      <c r="J509">
        <v>411044</v>
      </c>
    </row>
    <row r="510" spans="1:10" x14ac:dyDescent="0.3">
      <c r="A510" s="89">
        <v>44747</v>
      </c>
      <c r="B510" t="s">
        <v>210</v>
      </c>
      <c r="C510" t="s">
        <v>253</v>
      </c>
      <c r="D510" t="s">
        <v>304</v>
      </c>
      <c r="E510" t="s">
        <v>918</v>
      </c>
      <c r="F510" t="s">
        <v>214</v>
      </c>
      <c r="G510" t="s">
        <v>241</v>
      </c>
      <c r="H510">
        <v>1</v>
      </c>
      <c r="I510">
        <v>443</v>
      </c>
      <c r="J510">
        <v>414202</v>
      </c>
    </row>
    <row r="511" spans="1:10" x14ac:dyDescent="0.3">
      <c r="A511" s="89">
        <v>44747</v>
      </c>
      <c r="B511" t="s">
        <v>210</v>
      </c>
      <c r="C511" t="s">
        <v>244</v>
      </c>
      <c r="D511" t="s">
        <v>294</v>
      </c>
      <c r="E511" t="s">
        <v>919</v>
      </c>
      <c r="F511" t="s">
        <v>214</v>
      </c>
      <c r="G511" t="s">
        <v>229</v>
      </c>
      <c r="H511">
        <v>1</v>
      </c>
      <c r="I511">
        <v>786</v>
      </c>
      <c r="J511">
        <v>143001</v>
      </c>
    </row>
    <row r="512" spans="1:10" x14ac:dyDescent="0.3">
      <c r="A512" s="89">
        <v>44747</v>
      </c>
      <c r="B512" t="s">
        <v>210</v>
      </c>
      <c r="C512" t="s">
        <v>238</v>
      </c>
      <c r="D512" t="s">
        <v>239</v>
      </c>
      <c r="E512" t="s">
        <v>920</v>
      </c>
      <c r="F512" t="s">
        <v>214</v>
      </c>
      <c r="G512" t="s">
        <v>241</v>
      </c>
      <c r="H512">
        <v>1</v>
      </c>
      <c r="I512">
        <v>899</v>
      </c>
      <c r="J512">
        <v>562106</v>
      </c>
    </row>
    <row r="513" spans="1:10" x14ac:dyDescent="0.3">
      <c r="A513" s="89">
        <v>44747</v>
      </c>
      <c r="B513" t="s">
        <v>210</v>
      </c>
      <c r="C513" t="s">
        <v>354</v>
      </c>
      <c r="D513" t="s">
        <v>520</v>
      </c>
      <c r="E513" t="s">
        <v>921</v>
      </c>
      <c r="F513" t="s">
        <v>214</v>
      </c>
      <c r="G513" t="s">
        <v>237</v>
      </c>
      <c r="H513">
        <v>1</v>
      </c>
      <c r="I513">
        <v>735</v>
      </c>
      <c r="J513">
        <v>400081</v>
      </c>
    </row>
    <row r="514" spans="1:10" x14ac:dyDescent="0.3">
      <c r="A514" s="89">
        <v>44747</v>
      </c>
      <c r="B514" t="s">
        <v>210</v>
      </c>
      <c r="C514" t="s">
        <v>354</v>
      </c>
      <c r="D514" t="s">
        <v>532</v>
      </c>
      <c r="E514" t="s">
        <v>922</v>
      </c>
      <c r="F514" t="s">
        <v>214</v>
      </c>
      <c r="G514" t="s">
        <v>229</v>
      </c>
      <c r="H514">
        <v>1</v>
      </c>
      <c r="I514">
        <v>725</v>
      </c>
      <c r="J514">
        <v>641016</v>
      </c>
    </row>
    <row r="515" spans="1:10" x14ac:dyDescent="0.3">
      <c r="A515" s="89">
        <v>44747</v>
      </c>
      <c r="B515" t="s">
        <v>210</v>
      </c>
      <c r="C515" t="s">
        <v>271</v>
      </c>
      <c r="D515" t="s">
        <v>331</v>
      </c>
      <c r="E515" t="s">
        <v>923</v>
      </c>
      <c r="F515" t="s">
        <v>214</v>
      </c>
      <c r="G515" t="s">
        <v>229</v>
      </c>
      <c r="H515">
        <v>1</v>
      </c>
      <c r="I515">
        <v>430</v>
      </c>
      <c r="J515">
        <v>411014</v>
      </c>
    </row>
    <row r="516" spans="1:10" x14ac:dyDescent="0.3">
      <c r="A516" s="89">
        <v>44717</v>
      </c>
      <c r="B516" t="s">
        <v>210</v>
      </c>
      <c r="C516" t="s">
        <v>238</v>
      </c>
      <c r="D516" t="s">
        <v>365</v>
      </c>
      <c r="E516" t="s">
        <v>924</v>
      </c>
      <c r="F516" t="s">
        <v>214</v>
      </c>
      <c r="G516" t="s">
        <v>237</v>
      </c>
      <c r="H516">
        <v>1</v>
      </c>
      <c r="I516">
        <v>899</v>
      </c>
      <c r="J516">
        <v>575015</v>
      </c>
    </row>
    <row r="517" spans="1:10" x14ac:dyDescent="0.3">
      <c r="A517" s="89">
        <v>44717</v>
      </c>
      <c r="B517" t="s">
        <v>210</v>
      </c>
      <c r="C517" t="s">
        <v>354</v>
      </c>
      <c r="D517" t="s">
        <v>515</v>
      </c>
      <c r="E517" t="s">
        <v>925</v>
      </c>
      <c r="F517" t="s">
        <v>214</v>
      </c>
      <c r="G517" t="s">
        <v>229</v>
      </c>
      <c r="H517">
        <v>1</v>
      </c>
      <c r="I517">
        <v>735</v>
      </c>
      <c r="J517">
        <v>500075</v>
      </c>
    </row>
    <row r="518" spans="1:10" x14ac:dyDescent="0.3">
      <c r="A518" s="89">
        <v>44717</v>
      </c>
      <c r="B518" t="s">
        <v>210</v>
      </c>
      <c r="C518" t="s">
        <v>277</v>
      </c>
      <c r="D518" t="s">
        <v>926</v>
      </c>
      <c r="E518" t="s">
        <v>927</v>
      </c>
      <c r="F518" t="s">
        <v>265</v>
      </c>
      <c r="G518" t="s">
        <v>229</v>
      </c>
      <c r="H518">
        <v>1</v>
      </c>
      <c r="I518">
        <v>939</v>
      </c>
      <c r="J518">
        <v>580020</v>
      </c>
    </row>
    <row r="519" spans="1:10" x14ac:dyDescent="0.3">
      <c r="A519" s="89">
        <v>44717</v>
      </c>
      <c r="B519" t="s">
        <v>210</v>
      </c>
      <c r="C519" t="s">
        <v>327</v>
      </c>
      <c r="D519" t="s">
        <v>347</v>
      </c>
      <c r="E519" t="s">
        <v>928</v>
      </c>
      <c r="F519" t="s">
        <v>214</v>
      </c>
      <c r="G519" t="s">
        <v>241</v>
      </c>
      <c r="H519">
        <v>1</v>
      </c>
      <c r="I519">
        <v>735</v>
      </c>
      <c r="J519">
        <v>680697</v>
      </c>
    </row>
    <row r="520" spans="1:10" x14ac:dyDescent="0.3">
      <c r="A520" s="89">
        <v>44717</v>
      </c>
      <c r="B520" t="s">
        <v>210</v>
      </c>
      <c r="C520" t="s">
        <v>498</v>
      </c>
      <c r="D520" t="s">
        <v>929</v>
      </c>
      <c r="E520" t="s">
        <v>930</v>
      </c>
      <c r="F520" t="s">
        <v>214</v>
      </c>
      <c r="G520" t="s">
        <v>229</v>
      </c>
      <c r="H520">
        <v>1</v>
      </c>
      <c r="I520">
        <v>859</v>
      </c>
      <c r="J520">
        <v>400005</v>
      </c>
    </row>
    <row r="521" spans="1:10" x14ac:dyDescent="0.3">
      <c r="A521" s="89">
        <v>44717</v>
      </c>
      <c r="B521" t="s">
        <v>210</v>
      </c>
      <c r="C521" t="s">
        <v>354</v>
      </c>
      <c r="D521" t="s">
        <v>355</v>
      </c>
      <c r="E521" t="s">
        <v>931</v>
      </c>
      <c r="F521" t="s">
        <v>214</v>
      </c>
      <c r="G521" t="s">
        <v>241</v>
      </c>
      <c r="H521">
        <v>1</v>
      </c>
      <c r="I521">
        <v>735</v>
      </c>
      <c r="J521">
        <v>600094</v>
      </c>
    </row>
    <row r="522" spans="1:10" x14ac:dyDescent="0.3">
      <c r="A522" s="89">
        <v>44717</v>
      </c>
      <c r="B522" t="s">
        <v>210</v>
      </c>
      <c r="C522" t="s">
        <v>354</v>
      </c>
      <c r="D522" t="s">
        <v>501</v>
      </c>
      <c r="E522" t="s">
        <v>932</v>
      </c>
      <c r="F522" t="s">
        <v>214</v>
      </c>
      <c r="G522" t="s">
        <v>219</v>
      </c>
      <c r="H522">
        <v>1</v>
      </c>
      <c r="I522">
        <v>735</v>
      </c>
      <c r="J522">
        <v>600099</v>
      </c>
    </row>
    <row r="523" spans="1:10" x14ac:dyDescent="0.3">
      <c r="A523" s="89">
        <v>44717</v>
      </c>
      <c r="B523" t="s">
        <v>210</v>
      </c>
      <c r="C523" t="s">
        <v>238</v>
      </c>
      <c r="D523" t="s">
        <v>239</v>
      </c>
      <c r="E523" t="s">
        <v>933</v>
      </c>
      <c r="F523" t="s">
        <v>214</v>
      </c>
      <c r="G523" t="s">
        <v>241</v>
      </c>
      <c r="H523">
        <v>1</v>
      </c>
      <c r="I523">
        <v>899</v>
      </c>
      <c r="J523">
        <v>425001</v>
      </c>
    </row>
    <row r="524" spans="1:10" x14ac:dyDescent="0.3">
      <c r="A524" s="89">
        <v>44717</v>
      </c>
      <c r="B524" t="s">
        <v>210</v>
      </c>
      <c r="C524" t="s">
        <v>354</v>
      </c>
      <c r="D524" t="s">
        <v>640</v>
      </c>
      <c r="E524" t="s">
        <v>934</v>
      </c>
      <c r="F524" t="s">
        <v>214</v>
      </c>
      <c r="G524" t="s">
        <v>215</v>
      </c>
      <c r="H524">
        <v>1</v>
      </c>
      <c r="I524">
        <v>725</v>
      </c>
      <c r="J524">
        <v>751021</v>
      </c>
    </row>
    <row r="525" spans="1:10" x14ac:dyDescent="0.3">
      <c r="A525" s="89">
        <v>44809</v>
      </c>
      <c r="B525" t="s">
        <v>210</v>
      </c>
      <c r="C525" t="s">
        <v>327</v>
      </c>
      <c r="D525" t="s">
        <v>806</v>
      </c>
      <c r="E525" t="s">
        <v>935</v>
      </c>
      <c r="F525" t="s">
        <v>214</v>
      </c>
      <c r="G525" t="s">
        <v>264</v>
      </c>
      <c r="H525">
        <v>1</v>
      </c>
      <c r="I525">
        <v>771</v>
      </c>
      <c r="J525">
        <v>400017</v>
      </c>
    </row>
    <row r="526" spans="1:10" x14ac:dyDescent="0.3">
      <c r="A526" s="89">
        <v>44717</v>
      </c>
      <c r="B526" t="s">
        <v>210</v>
      </c>
      <c r="C526" t="s">
        <v>373</v>
      </c>
      <c r="D526" t="s">
        <v>404</v>
      </c>
      <c r="E526" t="s">
        <v>936</v>
      </c>
      <c r="F526" t="s">
        <v>214</v>
      </c>
      <c r="G526" t="s">
        <v>215</v>
      </c>
      <c r="H526">
        <v>1</v>
      </c>
      <c r="I526">
        <v>678</v>
      </c>
      <c r="J526">
        <v>680004</v>
      </c>
    </row>
    <row r="527" spans="1:10" x14ac:dyDescent="0.3">
      <c r="A527" s="89">
        <v>44717</v>
      </c>
      <c r="B527" t="s">
        <v>210</v>
      </c>
      <c r="C527" t="s">
        <v>485</v>
      </c>
      <c r="D527" t="s">
        <v>937</v>
      </c>
      <c r="E527" t="s">
        <v>938</v>
      </c>
      <c r="F527" t="s">
        <v>223</v>
      </c>
      <c r="G527" t="s">
        <v>241</v>
      </c>
      <c r="H527">
        <v>1</v>
      </c>
      <c r="I527">
        <v>529</v>
      </c>
      <c r="J527">
        <v>500079</v>
      </c>
    </row>
    <row r="528" spans="1:10" x14ac:dyDescent="0.3">
      <c r="A528" s="89">
        <v>44717</v>
      </c>
      <c r="B528" t="s">
        <v>210</v>
      </c>
      <c r="C528" t="s">
        <v>266</v>
      </c>
      <c r="D528" t="s">
        <v>267</v>
      </c>
      <c r="E528" t="s">
        <v>939</v>
      </c>
      <c r="F528" t="s">
        <v>214</v>
      </c>
      <c r="G528" t="s">
        <v>215</v>
      </c>
      <c r="H528">
        <v>1</v>
      </c>
      <c r="I528">
        <v>930</v>
      </c>
      <c r="J528">
        <v>176061</v>
      </c>
    </row>
    <row r="529" spans="1:10" x14ac:dyDescent="0.3">
      <c r="A529" s="89">
        <v>44717</v>
      </c>
      <c r="B529" t="s">
        <v>210</v>
      </c>
      <c r="C529" t="s">
        <v>244</v>
      </c>
      <c r="D529" t="s">
        <v>390</v>
      </c>
      <c r="E529" t="s">
        <v>940</v>
      </c>
      <c r="F529" t="s">
        <v>214</v>
      </c>
      <c r="G529" t="s">
        <v>241</v>
      </c>
      <c r="H529">
        <v>1</v>
      </c>
      <c r="I529">
        <v>776</v>
      </c>
      <c r="J529">
        <v>676306</v>
      </c>
    </row>
    <row r="530" spans="1:10" x14ac:dyDescent="0.3">
      <c r="A530" s="89">
        <v>44717</v>
      </c>
      <c r="B530" t="s">
        <v>230</v>
      </c>
      <c r="C530" t="s">
        <v>244</v>
      </c>
      <c r="D530" t="s">
        <v>294</v>
      </c>
      <c r="E530" t="s">
        <v>941</v>
      </c>
      <c r="F530" t="s">
        <v>214</v>
      </c>
      <c r="G530" t="s">
        <v>229</v>
      </c>
      <c r="H530">
        <v>1</v>
      </c>
      <c r="I530">
        <v>776</v>
      </c>
      <c r="J530">
        <v>781019</v>
      </c>
    </row>
    <row r="531" spans="1:10" x14ac:dyDescent="0.3">
      <c r="A531" s="89">
        <v>44717</v>
      </c>
      <c r="B531" t="s">
        <v>210</v>
      </c>
      <c r="C531" t="s">
        <v>327</v>
      </c>
      <c r="D531" t="s">
        <v>540</v>
      </c>
      <c r="E531" t="s">
        <v>942</v>
      </c>
      <c r="F531" t="s">
        <v>214</v>
      </c>
      <c r="G531" t="s">
        <v>215</v>
      </c>
      <c r="H531">
        <v>1</v>
      </c>
      <c r="I531">
        <v>725</v>
      </c>
      <c r="J531">
        <v>560049</v>
      </c>
    </row>
    <row r="532" spans="1:10" x14ac:dyDescent="0.3">
      <c r="A532" s="89">
        <v>44717</v>
      </c>
      <c r="B532" t="s">
        <v>210</v>
      </c>
      <c r="C532" t="s">
        <v>327</v>
      </c>
      <c r="D532" t="s">
        <v>540</v>
      </c>
      <c r="E532" t="s">
        <v>943</v>
      </c>
      <c r="F532" t="s">
        <v>214</v>
      </c>
      <c r="G532" t="s">
        <v>215</v>
      </c>
      <c r="H532">
        <v>1</v>
      </c>
      <c r="I532">
        <v>725</v>
      </c>
      <c r="J532">
        <v>208001</v>
      </c>
    </row>
    <row r="533" spans="1:10" x14ac:dyDescent="0.3">
      <c r="A533" s="89">
        <v>44717</v>
      </c>
      <c r="B533" t="s">
        <v>210</v>
      </c>
      <c r="C533" t="s">
        <v>244</v>
      </c>
      <c r="D533" t="s">
        <v>294</v>
      </c>
      <c r="E533" t="s">
        <v>944</v>
      </c>
      <c r="F533" t="s">
        <v>214</v>
      </c>
      <c r="G533" t="s">
        <v>229</v>
      </c>
      <c r="H533">
        <v>1</v>
      </c>
      <c r="I533">
        <v>776</v>
      </c>
      <c r="J533">
        <v>600062</v>
      </c>
    </row>
    <row r="534" spans="1:10" x14ac:dyDescent="0.3">
      <c r="A534" s="89">
        <v>44717</v>
      </c>
      <c r="B534" t="s">
        <v>210</v>
      </c>
      <c r="C534" t="s">
        <v>354</v>
      </c>
      <c r="D534" t="s">
        <v>515</v>
      </c>
      <c r="E534" t="s">
        <v>945</v>
      </c>
      <c r="F534" t="s">
        <v>214</v>
      </c>
      <c r="G534" t="s">
        <v>229</v>
      </c>
      <c r="H534">
        <v>1</v>
      </c>
      <c r="I534">
        <v>725</v>
      </c>
      <c r="J534">
        <v>560036</v>
      </c>
    </row>
    <row r="535" spans="1:10" x14ac:dyDescent="0.3">
      <c r="A535" s="89">
        <v>44717</v>
      </c>
      <c r="B535" t="s">
        <v>210</v>
      </c>
      <c r="C535" t="s">
        <v>354</v>
      </c>
      <c r="D535" t="s">
        <v>501</v>
      </c>
      <c r="E535" t="s">
        <v>946</v>
      </c>
      <c r="F535" t="s">
        <v>214</v>
      </c>
      <c r="G535" t="s">
        <v>219</v>
      </c>
      <c r="H535">
        <v>1</v>
      </c>
      <c r="I535">
        <v>725</v>
      </c>
      <c r="J535">
        <v>421306</v>
      </c>
    </row>
    <row r="536" spans="1:10" x14ac:dyDescent="0.3">
      <c r="A536" s="89">
        <v>44717</v>
      </c>
      <c r="B536" t="s">
        <v>210</v>
      </c>
      <c r="C536" t="s">
        <v>498</v>
      </c>
      <c r="D536" t="s">
        <v>947</v>
      </c>
      <c r="E536" t="s">
        <v>948</v>
      </c>
      <c r="F536" t="s">
        <v>214</v>
      </c>
      <c r="G536" t="s">
        <v>237</v>
      </c>
      <c r="H536">
        <v>1</v>
      </c>
      <c r="I536">
        <v>859</v>
      </c>
      <c r="J536">
        <v>208014</v>
      </c>
    </row>
    <row r="537" spans="1:10" x14ac:dyDescent="0.3">
      <c r="A537" s="89">
        <v>44717</v>
      </c>
      <c r="B537" t="s">
        <v>210</v>
      </c>
      <c r="C537" t="s">
        <v>234</v>
      </c>
      <c r="D537" t="s">
        <v>377</v>
      </c>
      <c r="E537" t="s">
        <v>949</v>
      </c>
      <c r="F537" t="s">
        <v>214</v>
      </c>
      <c r="G537" t="s">
        <v>229</v>
      </c>
      <c r="H537">
        <v>1</v>
      </c>
      <c r="I537">
        <v>842</v>
      </c>
      <c r="J537">
        <v>400018</v>
      </c>
    </row>
    <row r="538" spans="1:10" x14ac:dyDescent="0.3">
      <c r="A538" s="89">
        <v>44809</v>
      </c>
      <c r="B538" t="s">
        <v>210</v>
      </c>
      <c r="C538" t="s">
        <v>354</v>
      </c>
      <c r="D538" t="s">
        <v>838</v>
      </c>
      <c r="E538" t="s">
        <v>950</v>
      </c>
      <c r="F538" t="s">
        <v>214</v>
      </c>
      <c r="G538" t="s">
        <v>264</v>
      </c>
      <c r="H538">
        <v>1</v>
      </c>
      <c r="I538">
        <v>771</v>
      </c>
      <c r="J538">
        <v>627011</v>
      </c>
    </row>
    <row r="539" spans="1:10" x14ac:dyDescent="0.3">
      <c r="A539" s="89">
        <v>44717</v>
      </c>
      <c r="B539" t="s">
        <v>210</v>
      </c>
      <c r="C539" t="s">
        <v>234</v>
      </c>
      <c r="D539" t="s">
        <v>242</v>
      </c>
      <c r="E539" t="s">
        <v>951</v>
      </c>
      <c r="F539" t="s">
        <v>214</v>
      </c>
      <c r="G539" t="s">
        <v>215</v>
      </c>
      <c r="H539">
        <v>1</v>
      </c>
      <c r="I539">
        <v>832</v>
      </c>
      <c r="J539">
        <v>673008</v>
      </c>
    </row>
    <row r="540" spans="1:10" x14ac:dyDescent="0.3">
      <c r="A540" s="89">
        <v>44809</v>
      </c>
      <c r="B540" t="s">
        <v>210</v>
      </c>
      <c r="C540" t="s">
        <v>354</v>
      </c>
      <c r="D540" t="s">
        <v>833</v>
      </c>
      <c r="E540" t="s">
        <v>952</v>
      </c>
      <c r="F540" t="s">
        <v>214</v>
      </c>
      <c r="G540" t="s">
        <v>264</v>
      </c>
      <c r="H540">
        <v>1</v>
      </c>
      <c r="I540">
        <v>771</v>
      </c>
      <c r="J540">
        <v>500008</v>
      </c>
    </row>
    <row r="541" spans="1:10" x14ac:dyDescent="0.3">
      <c r="A541" s="89">
        <v>44717</v>
      </c>
      <c r="B541" t="s">
        <v>210</v>
      </c>
      <c r="C541" t="s">
        <v>354</v>
      </c>
      <c r="D541" t="s">
        <v>520</v>
      </c>
      <c r="E541" t="s">
        <v>953</v>
      </c>
      <c r="F541" t="s">
        <v>214</v>
      </c>
      <c r="G541" t="s">
        <v>237</v>
      </c>
      <c r="H541">
        <v>1</v>
      </c>
      <c r="I541">
        <v>725</v>
      </c>
      <c r="J541">
        <v>678731</v>
      </c>
    </row>
    <row r="542" spans="1:10" x14ac:dyDescent="0.3">
      <c r="A542" s="89">
        <v>44717</v>
      </c>
      <c r="B542" t="s">
        <v>210</v>
      </c>
      <c r="C542" t="s">
        <v>354</v>
      </c>
      <c r="D542" t="s">
        <v>512</v>
      </c>
      <c r="E542" t="s">
        <v>954</v>
      </c>
      <c r="F542" t="s">
        <v>214</v>
      </c>
      <c r="G542" t="s">
        <v>219</v>
      </c>
      <c r="H542">
        <v>1</v>
      </c>
      <c r="I542">
        <v>725</v>
      </c>
      <c r="J542">
        <v>400018</v>
      </c>
    </row>
    <row r="543" spans="1:10" x14ac:dyDescent="0.3">
      <c r="A543" s="89">
        <v>44717</v>
      </c>
      <c r="B543" t="s">
        <v>210</v>
      </c>
      <c r="C543" t="s">
        <v>354</v>
      </c>
      <c r="D543" t="s">
        <v>538</v>
      </c>
      <c r="E543" t="s">
        <v>955</v>
      </c>
      <c r="F543" t="s">
        <v>214</v>
      </c>
      <c r="G543" t="s">
        <v>241</v>
      </c>
      <c r="H543">
        <v>1</v>
      </c>
      <c r="I543">
        <v>725</v>
      </c>
      <c r="J543">
        <v>695009</v>
      </c>
    </row>
    <row r="544" spans="1:10" x14ac:dyDescent="0.3">
      <c r="A544" s="89">
        <v>44717</v>
      </c>
      <c r="B544" t="s">
        <v>210</v>
      </c>
      <c r="C544" t="s">
        <v>956</v>
      </c>
      <c r="D544" t="s">
        <v>957</v>
      </c>
      <c r="E544" t="s">
        <v>958</v>
      </c>
      <c r="F544" t="s">
        <v>214</v>
      </c>
      <c r="G544" t="s">
        <v>241</v>
      </c>
      <c r="H544">
        <v>1</v>
      </c>
      <c r="I544">
        <v>845</v>
      </c>
      <c r="J544">
        <v>700040</v>
      </c>
    </row>
    <row r="545" spans="1:10" x14ac:dyDescent="0.3">
      <c r="A545" s="89">
        <v>44717</v>
      </c>
      <c r="B545" t="s">
        <v>210</v>
      </c>
      <c r="C545" t="s">
        <v>244</v>
      </c>
      <c r="D545" t="s">
        <v>294</v>
      </c>
      <c r="E545" t="s">
        <v>959</v>
      </c>
      <c r="F545" t="s">
        <v>214</v>
      </c>
      <c r="G545" t="s">
        <v>229</v>
      </c>
      <c r="H545">
        <v>1</v>
      </c>
      <c r="I545">
        <v>776</v>
      </c>
      <c r="J545">
        <v>122018</v>
      </c>
    </row>
    <row r="546" spans="1:10" x14ac:dyDescent="0.3">
      <c r="A546" s="89">
        <v>44717</v>
      </c>
      <c r="B546" t="s">
        <v>210</v>
      </c>
      <c r="C546" t="s">
        <v>338</v>
      </c>
      <c r="D546" t="s">
        <v>398</v>
      </c>
      <c r="E546" t="s">
        <v>960</v>
      </c>
      <c r="F546" t="s">
        <v>214</v>
      </c>
      <c r="G546" t="s">
        <v>219</v>
      </c>
      <c r="H546">
        <v>1</v>
      </c>
      <c r="I546">
        <v>668</v>
      </c>
      <c r="J546">
        <v>530002</v>
      </c>
    </row>
    <row r="547" spans="1:10" x14ac:dyDescent="0.3">
      <c r="A547" s="89">
        <v>44717</v>
      </c>
      <c r="B547" t="s">
        <v>210</v>
      </c>
      <c r="C547" t="s">
        <v>498</v>
      </c>
      <c r="D547" t="s">
        <v>929</v>
      </c>
      <c r="E547" t="s">
        <v>961</v>
      </c>
      <c r="F547" t="s">
        <v>214</v>
      </c>
      <c r="G547" t="s">
        <v>229</v>
      </c>
      <c r="H547">
        <v>1</v>
      </c>
      <c r="I547">
        <v>859</v>
      </c>
      <c r="J547">
        <v>193201</v>
      </c>
    </row>
    <row r="548" spans="1:10" x14ac:dyDescent="0.3">
      <c r="A548" s="89">
        <v>44717</v>
      </c>
      <c r="B548" t="s">
        <v>210</v>
      </c>
      <c r="C548" t="s">
        <v>354</v>
      </c>
      <c r="D548" t="s">
        <v>640</v>
      </c>
      <c r="E548" t="s">
        <v>962</v>
      </c>
      <c r="F548" t="s">
        <v>214</v>
      </c>
      <c r="G548" t="s">
        <v>215</v>
      </c>
      <c r="H548">
        <v>1</v>
      </c>
      <c r="I548">
        <v>725</v>
      </c>
      <c r="J548">
        <v>474011</v>
      </c>
    </row>
    <row r="549" spans="1:10" x14ac:dyDescent="0.3">
      <c r="A549" s="89">
        <v>44686</v>
      </c>
      <c r="B549" t="s">
        <v>210</v>
      </c>
      <c r="C549" t="s">
        <v>327</v>
      </c>
      <c r="D549" t="s">
        <v>809</v>
      </c>
      <c r="E549" t="s">
        <v>963</v>
      </c>
      <c r="F549" t="s">
        <v>214</v>
      </c>
      <c r="G549" t="s">
        <v>264</v>
      </c>
      <c r="H549">
        <v>1</v>
      </c>
      <c r="I549">
        <v>771</v>
      </c>
      <c r="J549">
        <v>364002</v>
      </c>
    </row>
    <row r="550" spans="1:10" x14ac:dyDescent="0.3">
      <c r="A550" s="89">
        <v>44717</v>
      </c>
      <c r="B550" t="s">
        <v>210</v>
      </c>
      <c r="C550" t="s">
        <v>234</v>
      </c>
      <c r="D550" t="s">
        <v>247</v>
      </c>
      <c r="E550" t="s">
        <v>964</v>
      </c>
      <c r="F550" t="s">
        <v>214</v>
      </c>
      <c r="G550" t="s">
        <v>241</v>
      </c>
      <c r="H550">
        <v>1</v>
      </c>
      <c r="I550">
        <v>832</v>
      </c>
      <c r="J550">
        <v>600100</v>
      </c>
    </row>
    <row r="551" spans="1:10" x14ac:dyDescent="0.3">
      <c r="A551" s="89">
        <v>44717</v>
      </c>
      <c r="B551" t="s">
        <v>210</v>
      </c>
      <c r="C551" t="s">
        <v>338</v>
      </c>
      <c r="D551" t="s">
        <v>398</v>
      </c>
      <c r="E551" t="s">
        <v>965</v>
      </c>
      <c r="F551" t="s">
        <v>214</v>
      </c>
      <c r="G551" t="s">
        <v>219</v>
      </c>
      <c r="H551">
        <v>1</v>
      </c>
      <c r="I551">
        <v>668</v>
      </c>
      <c r="J551">
        <v>110016</v>
      </c>
    </row>
    <row r="552" spans="1:10" x14ac:dyDescent="0.3">
      <c r="A552" s="89">
        <v>44686</v>
      </c>
      <c r="B552" t="s">
        <v>210</v>
      </c>
      <c r="C552" t="s">
        <v>354</v>
      </c>
      <c r="D552" t="s">
        <v>501</v>
      </c>
      <c r="E552" t="s">
        <v>966</v>
      </c>
      <c r="F552" t="s">
        <v>214</v>
      </c>
      <c r="G552" t="s">
        <v>219</v>
      </c>
      <c r="H552">
        <v>1</v>
      </c>
      <c r="I552">
        <v>725</v>
      </c>
      <c r="J552">
        <v>560084</v>
      </c>
    </row>
    <row r="553" spans="1:10" x14ac:dyDescent="0.3">
      <c r="A553" s="89">
        <v>44597</v>
      </c>
      <c r="B553" t="s">
        <v>210</v>
      </c>
      <c r="C553" t="s">
        <v>354</v>
      </c>
      <c r="D553" t="s">
        <v>833</v>
      </c>
      <c r="E553" t="s">
        <v>967</v>
      </c>
      <c r="F553" t="s">
        <v>214</v>
      </c>
      <c r="G553" t="s">
        <v>264</v>
      </c>
      <c r="H553">
        <v>1</v>
      </c>
      <c r="I553">
        <v>771</v>
      </c>
      <c r="J553">
        <v>500014</v>
      </c>
    </row>
    <row r="554" spans="1:10" x14ac:dyDescent="0.3">
      <c r="A554" s="89">
        <v>44685</v>
      </c>
      <c r="B554" t="s">
        <v>210</v>
      </c>
      <c r="C554" t="s">
        <v>327</v>
      </c>
      <c r="D554" t="s">
        <v>806</v>
      </c>
      <c r="E554" t="s">
        <v>968</v>
      </c>
      <c r="F554" t="s">
        <v>214</v>
      </c>
      <c r="G554" t="s">
        <v>264</v>
      </c>
      <c r="H554">
        <v>1</v>
      </c>
      <c r="I554">
        <v>761</v>
      </c>
      <c r="J554">
        <v>400014</v>
      </c>
    </row>
    <row r="555" spans="1:10" x14ac:dyDescent="0.3">
      <c r="A555" s="89">
        <v>44686</v>
      </c>
      <c r="B555" t="s">
        <v>210</v>
      </c>
      <c r="C555" t="s">
        <v>327</v>
      </c>
      <c r="D555" t="s">
        <v>564</v>
      </c>
      <c r="E555" t="s">
        <v>969</v>
      </c>
      <c r="F555" t="s">
        <v>214</v>
      </c>
      <c r="G555" t="s">
        <v>215</v>
      </c>
      <c r="H555">
        <v>1</v>
      </c>
      <c r="I555">
        <v>771</v>
      </c>
      <c r="J555">
        <v>505122</v>
      </c>
    </row>
    <row r="556" spans="1:10" x14ac:dyDescent="0.3">
      <c r="A556" s="89">
        <v>44686</v>
      </c>
      <c r="B556" t="s">
        <v>210</v>
      </c>
      <c r="C556" t="s">
        <v>234</v>
      </c>
      <c r="D556" t="s">
        <v>247</v>
      </c>
      <c r="E556" t="s">
        <v>970</v>
      </c>
      <c r="F556" t="s">
        <v>214</v>
      </c>
      <c r="G556" t="s">
        <v>241</v>
      </c>
      <c r="H556">
        <v>1</v>
      </c>
      <c r="I556">
        <v>832</v>
      </c>
      <c r="J556">
        <v>201017</v>
      </c>
    </row>
    <row r="557" spans="1:10" x14ac:dyDescent="0.3">
      <c r="A557" s="89">
        <v>44655</v>
      </c>
      <c r="B557" t="s">
        <v>210</v>
      </c>
      <c r="C557" t="s">
        <v>354</v>
      </c>
      <c r="D557" t="s">
        <v>838</v>
      </c>
      <c r="E557" t="s">
        <v>971</v>
      </c>
      <c r="F557" t="s">
        <v>214</v>
      </c>
      <c r="G557" t="s">
        <v>264</v>
      </c>
      <c r="H557">
        <v>1</v>
      </c>
      <c r="I557">
        <v>761</v>
      </c>
      <c r="J557">
        <v>570008</v>
      </c>
    </row>
    <row r="558" spans="1:10" x14ac:dyDescent="0.3">
      <c r="A558" s="89">
        <v>44686</v>
      </c>
      <c r="B558" t="s">
        <v>210</v>
      </c>
      <c r="C558" t="s">
        <v>354</v>
      </c>
      <c r="D558" t="s">
        <v>520</v>
      </c>
      <c r="E558" t="s">
        <v>972</v>
      </c>
      <c r="F558" t="s">
        <v>214</v>
      </c>
      <c r="G558" t="s">
        <v>237</v>
      </c>
      <c r="H558">
        <v>1</v>
      </c>
      <c r="I558">
        <v>725</v>
      </c>
      <c r="J558">
        <v>751001</v>
      </c>
    </row>
    <row r="559" spans="1:10" x14ac:dyDescent="0.3">
      <c r="A559" s="89">
        <v>44686</v>
      </c>
      <c r="B559" t="s">
        <v>210</v>
      </c>
      <c r="C559" t="s">
        <v>354</v>
      </c>
      <c r="D559" t="s">
        <v>515</v>
      </c>
      <c r="E559" t="s">
        <v>973</v>
      </c>
      <c r="F559" t="s">
        <v>214</v>
      </c>
      <c r="G559" t="s">
        <v>229</v>
      </c>
      <c r="H559">
        <v>1</v>
      </c>
      <c r="I559">
        <v>725</v>
      </c>
      <c r="J559">
        <v>600041</v>
      </c>
    </row>
    <row r="560" spans="1:10" x14ac:dyDescent="0.3">
      <c r="A560" s="89">
        <v>44686</v>
      </c>
      <c r="B560" t="s">
        <v>210</v>
      </c>
      <c r="C560" t="s">
        <v>327</v>
      </c>
      <c r="D560" t="s">
        <v>605</v>
      </c>
      <c r="E560" t="s">
        <v>974</v>
      </c>
      <c r="F560" t="s">
        <v>214</v>
      </c>
      <c r="G560" t="s">
        <v>229</v>
      </c>
      <c r="H560">
        <v>1</v>
      </c>
      <c r="I560">
        <v>725</v>
      </c>
      <c r="J560">
        <v>364002</v>
      </c>
    </row>
    <row r="561" spans="1:10" x14ac:dyDescent="0.3">
      <c r="A561" s="89">
        <v>44655</v>
      </c>
      <c r="B561" t="s">
        <v>210</v>
      </c>
      <c r="C561" t="s">
        <v>327</v>
      </c>
      <c r="D561" t="s">
        <v>806</v>
      </c>
      <c r="E561" t="s">
        <v>975</v>
      </c>
      <c r="F561" t="s">
        <v>214</v>
      </c>
      <c r="G561" t="s">
        <v>264</v>
      </c>
      <c r="H561">
        <v>1</v>
      </c>
      <c r="I561">
        <v>761</v>
      </c>
      <c r="J561">
        <v>400607</v>
      </c>
    </row>
    <row r="562" spans="1:10" x14ac:dyDescent="0.3">
      <c r="A562" s="89">
        <v>44686</v>
      </c>
      <c r="B562" t="s">
        <v>210</v>
      </c>
      <c r="C562" t="s">
        <v>234</v>
      </c>
      <c r="D562" t="s">
        <v>377</v>
      </c>
      <c r="E562" t="s">
        <v>976</v>
      </c>
      <c r="F562" t="s">
        <v>214</v>
      </c>
      <c r="G562" t="s">
        <v>229</v>
      </c>
      <c r="H562">
        <v>1</v>
      </c>
      <c r="I562">
        <v>885</v>
      </c>
      <c r="J562">
        <v>412308</v>
      </c>
    </row>
    <row r="563" spans="1:10" x14ac:dyDescent="0.3">
      <c r="A563" s="89">
        <v>44624</v>
      </c>
      <c r="B563" t="s">
        <v>210</v>
      </c>
      <c r="C563" t="s">
        <v>327</v>
      </c>
      <c r="D563" t="s">
        <v>806</v>
      </c>
      <c r="E563" t="s">
        <v>977</v>
      </c>
      <c r="F563" t="s">
        <v>214</v>
      </c>
      <c r="G563" t="s">
        <v>264</v>
      </c>
      <c r="H563">
        <v>1</v>
      </c>
      <c r="I563">
        <v>761</v>
      </c>
      <c r="J563">
        <v>700020</v>
      </c>
    </row>
    <row r="564" spans="1:10" x14ac:dyDescent="0.3">
      <c r="A564" s="89">
        <v>44686</v>
      </c>
      <c r="B564" t="s">
        <v>210</v>
      </c>
      <c r="C564" t="s">
        <v>244</v>
      </c>
      <c r="D564" t="s">
        <v>978</v>
      </c>
      <c r="E564" t="s">
        <v>979</v>
      </c>
      <c r="F564" t="s">
        <v>214</v>
      </c>
      <c r="G564" t="s">
        <v>345</v>
      </c>
      <c r="H564">
        <v>1</v>
      </c>
      <c r="I564">
        <v>776</v>
      </c>
      <c r="J564">
        <v>211008</v>
      </c>
    </row>
    <row r="565" spans="1:10" x14ac:dyDescent="0.3">
      <c r="A565" s="89">
        <v>44686</v>
      </c>
      <c r="B565" t="s">
        <v>210</v>
      </c>
      <c r="C565" t="s">
        <v>354</v>
      </c>
      <c r="D565" t="s">
        <v>640</v>
      </c>
      <c r="E565" t="s">
        <v>980</v>
      </c>
      <c r="F565" t="s">
        <v>214</v>
      </c>
      <c r="G565" t="s">
        <v>215</v>
      </c>
      <c r="H565">
        <v>1</v>
      </c>
      <c r="I565">
        <v>725</v>
      </c>
      <c r="J565">
        <v>752055</v>
      </c>
    </row>
    <row r="566" spans="1:10" x14ac:dyDescent="0.3">
      <c r="A566" s="89">
        <v>44624</v>
      </c>
      <c r="B566" t="s">
        <v>210</v>
      </c>
      <c r="C566" t="s">
        <v>327</v>
      </c>
      <c r="D566" t="s">
        <v>806</v>
      </c>
      <c r="E566" t="s">
        <v>981</v>
      </c>
      <c r="F566" t="s">
        <v>214</v>
      </c>
      <c r="G566" t="s">
        <v>264</v>
      </c>
      <c r="H566">
        <v>1</v>
      </c>
      <c r="I566">
        <v>761</v>
      </c>
      <c r="J566">
        <v>607001</v>
      </c>
    </row>
    <row r="567" spans="1:10" x14ac:dyDescent="0.3">
      <c r="A567" s="89">
        <v>44686</v>
      </c>
      <c r="B567" t="s">
        <v>210</v>
      </c>
      <c r="C567" t="s">
        <v>354</v>
      </c>
      <c r="D567" t="s">
        <v>501</v>
      </c>
      <c r="E567" t="s">
        <v>982</v>
      </c>
      <c r="F567" t="s">
        <v>214</v>
      </c>
      <c r="G567" t="s">
        <v>219</v>
      </c>
      <c r="H567">
        <v>1</v>
      </c>
      <c r="I567">
        <v>725</v>
      </c>
      <c r="J567">
        <v>734301</v>
      </c>
    </row>
    <row r="568" spans="1:10" x14ac:dyDescent="0.3">
      <c r="A568" s="89">
        <v>44624</v>
      </c>
      <c r="B568" t="s">
        <v>230</v>
      </c>
      <c r="C568" t="s">
        <v>327</v>
      </c>
      <c r="D568" t="s">
        <v>806</v>
      </c>
      <c r="E568" t="s">
        <v>983</v>
      </c>
      <c r="F568" t="s">
        <v>214</v>
      </c>
      <c r="G568" t="s">
        <v>264</v>
      </c>
      <c r="H568">
        <v>1</v>
      </c>
      <c r="I568">
        <v>761</v>
      </c>
      <c r="J568">
        <v>751006</v>
      </c>
    </row>
    <row r="569" spans="1:10" x14ac:dyDescent="0.3">
      <c r="A569" s="89">
        <v>44686</v>
      </c>
      <c r="B569" t="s">
        <v>210</v>
      </c>
      <c r="C569" t="s">
        <v>280</v>
      </c>
      <c r="D569" t="s">
        <v>694</v>
      </c>
      <c r="E569" t="s">
        <v>984</v>
      </c>
      <c r="F569" t="s">
        <v>214</v>
      </c>
      <c r="G569" t="s">
        <v>219</v>
      </c>
      <c r="H569">
        <v>1</v>
      </c>
      <c r="I569">
        <v>699</v>
      </c>
      <c r="J569">
        <v>410210</v>
      </c>
    </row>
    <row r="570" spans="1:10" x14ac:dyDescent="0.3">
      <c r="A570" s="89">
        <v>44686</v>
      </c>
      <c r="B570" t="s">
        <v>210</v>
      </c>
      <c r="C570" t="s">
        <v>956</v>
      </c>
      <c r="D570" t="s">
        <v>985</v>
      </c>
      <c r="E570" t="s">
        <v>986</v>
      </c>
      <c r="F570" t="s">
        <v>214</v>
      </c>
      <c r="G570" t="s">
        <v>215</v>
      </c>
      <c r="H570">
        <v>1</v>
      </c>
      <c r="I570">
        <v>899</v>
      </c>
      <c r="J570">
        <v>192124</v>
      </c>
    </row>
    <row r="571" spans="1:10" x14ac:dyDescent="0.3">
      <c r="A571" s="89">
        <v>44686</v>
      </c>
      <c r="B571" t="s">
        <v>210</v>
      </c>
      <c r="C571" t="s">
        <v>498</v>
      </c>
      <c r="D571" t="s">
        <v>947</v>
      </c>
      <c r="E571" t="s">
        <v>987</v>
      </c>
      <c r="F571" t="s">
        <v>214</v>
      </c>
      <c r="G571" t="s">
        <v>237</v>
      </c>
      <c r="H571">
        <v>1</v>
      </c>
      <c r="I571">
        <v>859</v>
      </c>
      <c r="J571">
        <v>382481</v>
      </c>
    </row>
    <row r="572" spans="1:10" x14ac:dyDescent="0.3">
      <c r="A572" s="89">
        <v>44624</v>
      </c>
      <c r="B572" t="s">
        <v>210</v>
      </c>
      <c r="C572" t="s">
        <v>327</v>
      </c>
      <c r="D572" t="s">
        <v>806</v>
      </c>
      <c r="E572" t="s">
        <v>988</v>
      </c>
      <c r="F572" t="s">
        <v>214</v>
      </c>
      <c r="G572" t="s">
        <v>264</v>
      </c>
      <c r="H572">
        <v>1</v>
      </c>
      <c r="I572">
        <v>761</v>
      </c>
      <c r="J572">
        <v>560049</v>
      </c>
    </row>
    <row r="573" spans="1:10" x14ac:dyDescent="0.3">
      <c r="A573" s="89">
        <v>44596</v>
      </c>
      <c r="B573" t="s">
        <v>210</v>
      </c>
      <c r="C573" t="s">
        <v>327</v>
      </c>
      <c r="D573" t="s">
        <v>806</v>
      </c>
      <c r="E573" t="s">
        <v>989</v>
      </c>
      <c r="F573" t="s">
        <v>214</v>
      </c>
      <c r="G573" t="s">
        <v>264</v>
      </c>
      <c r="H573">
        <v>1</v>
      </c>
      <c r="I573">
        <v>761</v>
      </c>
      <c r="J573">
        <v>145001</v>
      </c>
    </row>
    <row r="574" spans="1:10" x14ac:dyDescent="0.3">
      <c r="A574" s="89">
        <v>44686</v>
      </c>
      <c r="B574" t="s">
        <v>210</v>
      </c>
      <c r="C574" t="s">
        <v>253</v>
      </c>
      <c r="D574" t="s">
        <v>304</v>
      </c>
      <c r="E574" t="s">
        <v>990</v>
      </c>
      <c r="F574" t="s">
        <v>214</v>
      </c>
      <c r="G574" t="s">
        <v>241</v>
      </c>
      <c r="H574">
        <v>1</v>
      </c>
      <c r="I574">
        <v>443</v>
      </c>
      <c r="J574">
        <v>784001</v>
      </c>
    </row>
    <row r="575" spans="1:10" x14ac:dyDescent="0.3">
      <c r="A575" s="89">
        <v>44565</v>
      </c>
      <c r="B575" t="s">
        <v>210</v>
      </c>
      <c r="C575" t="s">
        <v>354</v>
      </c>
      <c r="D575" t="s">
        <v>838</v>
      </c>
      <c r="E575" t="s">
        <v>991</v>
      </c>
      <c r="F575" t="s">
        <v>214</v>
      </c>
      <c r="G575" t="s">
        <v>264</v>
      </c>
      <c r="H575">
        <v>1</v>
      </c>
      <c r="I575">
        <v>761</v>
      </c>
      <c r="J575">
        <v>695013</v>
      </c>
    </row>
    <row r="576" spans="1:10" x14ac:dyDescent="0.3">
      <c r="A576" s="89">
        <v>44686</v>
      </c>
      <c r="B576" t="s">
        <v>210</v>
      </c>
      <c r="C576" t="s">
        <v>498</v>
      </c>
      <c r="D576" t="s">
        <v>777</v>
      </c>
      <c r="E576" t="s">
        <v>992</v>
      </c>
      <c r="F576" t="s">
        <v>214</v>
      </c>
      <c r="G576" t="s">
        <v>219</v>
      </c>
      <c r="H576">
        <v>1</v>
      </c>
      <c r="I576">
        <v>859</v>
      </c>
      <c r="J576">
        <v>400066</v>
      </c>
    </row>
    <row r="577" spans="1:10" x14ac:dyDescent="0.3">
      <c r="A577" s="89">
        <v>44686</v>
      </c>
      <c r="B577" t="s">
        <v>210</v>
      </c>
      <c r="C577" t="s">
        <v>335</v>
      </c>
      <c r="D577" t="s">
        <v>336</v>
      </c>
      <c r="E577" t="s">
        <v>993</v>
      </c>
      <c r="F577" t="s">
        <v>265</v>
      </c>
      <c r="G577" t="s">
        <v>219</v>
      </c>
      <c r="H577">
        <v>1</v>
      </c>
      <c r="I577">
        <v>791</v>
      </c>
      <c r="J577">
        <v>500019</v>
      </c>
    </row>
    <row r="578" spans="1:10" x14ac:dyDescent="0.3">
      <c r="A578" s="89">
        <v>44565</v>
      </c>
      <c r="B578" t="s">
        <v>210</v>
      </c>
      <c r="C578" t="s">
        <v>354</v>
      </c>
      <c r="D578" t="s">
        <v>838</v>
      </c>
      <c r="E578" t="s">
        <v>994</v>
      </c>
      <c r="F578" t="s">
        <v>214</v>
      </c>
      <c r="G578" t="s">
        <v>264</v>
      </c>
      <c r="H578">
        <v>1</v>
      </c>
      <c r="I578">
        <v>761</v>
      </c>
      <c r="J578">
        <v>560102</v>
      </c>
    </row>
    <row r="579" spans="1:10" x14ac:dyDescent="0.3">
      <c r="A579" s="89">
        <v>44686</v>
      </c>
      <c r="B579" t="s">
        <v>210</v>
      </c>
      <c r="C579" t="s">
        <v>675</v>
      </c>
      <c r="D579" t="s">
        <v>995</v>
      </c>
      <c r="E579" t="s">
        <v>996</v>
      </c>
      <c r="F579" t="s">
        <v>223</v>
      </c>
      <c r="G579" t="s">
        <v>237</v>
      </c>
      <c r="H579">
        <v>1</v>
      </c>
      <c r="I579">
        <v>625</v>
      </c>
      <c r="J579">
        <v>500085</v>
      </c>
    </row>
    <row r="580" spans="1:10" x14ac:dyDescent="0.3">
      <c r="A580" s="89">
        <v>44899</v>
      </c>
      <c r="B580" t="s">
        <v>210</v>
      </c>
      <c r="C580" t="s">
        <v>234</v>
      </c>
      <c r="D580" t="s">
        <v>274</v>
      </c>
      <c r="E580" t="s">
        <v>997</v>
      </c>
      <c r="F580" t="s">
        <v>214</v>
      </c>
      <c r="G580" t="s">
        <v>264</v>
      </c>
      <c r="H580">
        <v>1</v>
      </c>
      <c r="I580">
        <v>744</v>
      </c>
      <c r="J580">
        <v>360007</v>
      </c>
    </row>
    <row r="581" spans="1:10" x14ac:dyDescent="0.3">
      <c r="A581" s="89">
        <v>44899</v>
      </c>
      <c r="B581" t="s">
        <v>230</v>
      </c>
      <c r="C581" t="s">
        <v>234</v>
      </c>
      <c r="D581" t="s">
        <v>274</v>
      </c>
      <c r="E581" t="s">
        <v>998</v>
      </c>
      <c r="F581" t="s">
        <v>214</v>
      </c>
      <c r="G581" t="s">
        <v>264</v>
      </c>
      <c r="H581">
        <v>1</v>
      </c>
      <c r="I581">
        <v>744</v>
      </c>
      <c r="J581">
        <v>403001</v>
      </c>
    </row>
    <row r="582" spans="1:10" x14ac:dyDescent="0.3">
      <c r="A582" s="89">
        <v>44686</v>
      </c>
      <c r="B582" t="s">
        <v>210</v>
      </c>
      <c r="C582" t="s">
        <v>373</v>
      </c>
      <c r="D582" t="s">
        <v>374</v>
      </c>
      <c r="E582" t="s">
        <v>999</v>
      </c>
      <c r="F582" t="s">
        <v>214</v>
      </c>
      <c r="G582" t="s">
        <v>219</v>
      </c>
      <c r="H582">
        <v>1</v>
      </c>
      <c r="I582">
        <v>677</v>
      </c>
      <c r="J582">
        <v>600097</v>
      </c>
    </row>
    <row r="583" spans="1:10" x14ac:dyDescent="0.3">
      <c r="A583" s="89">
        <v>44686</v>
      </c>
      <c r="B583" t="s">
        <v>210</v>
      </c>
      <c r="C583" t="s">
        <v>234</v>
      </c>
      <c r="D583" t="s">
        <v>377</v>
      </c>
      <c r="E583" t="s">
        <v>1000</v>
      </c>
      <c r="F583" t="s">
        <v>214</v>
      </c>
      <c r="G583" t="s">
        <v>229</v>
      </c>
      <c r="H583">
        <v>1</v>
      </c>
      <c r="I583">
        <v>791</v>
      </c>
      <c r="J583">
        <v>400083</v>
      </c>
    </row>
    <row r="584" spans="1:10" x14ac:dyDescent="0.3">
      <c r="A584" s="89">
        <v>44686</v>
      </c>
      <c r="B584" t="s">
        <v>210</v>
      </c>
      <c r="C584" t="s">
        <v>244</v>
      </c>
      <c r="D584" t="s">
        <v>294</v>
      </c>
      <c r="E584" t="s">
        <v>1001</v>
      </c>
      <c r="F584" t="s">
        <v>214</v>
      </c>
      <c r="G584" t="s">
        <v>229</v>
      </c>
      <c r="H584">
        <v>1</v>
      </c>
      <c r="I584">
        <v>743</v>
      </c>
      <c r="J584">
        <v>110087</v>
      </c>
    </row>
    <row r="585" spans="1:10" x14ac:dyDescent="0.3">
      <c r="A585" s="89">
        <v>44686</v>
      </c>
      <c r="B585" t="s">
        <v>210</v>
      </c>
      <c r="C585" t="s">
        <v>354</v>
      </c>
      <c r="D585" t="s">
        <v>520</v>
      </c>
      <c r="E585" t="s">
        <v>1002</v>
      </c>
      <c r="F585" t="s">
        <v>214</v>
      </c>
      <c r="G585" t="s">
        <v>237</v>
      </c>
      <c r="H585">
        <v>1</v>
      </c>
      <c r="I585">
        <v>724</v>
      </c>
      <c r="J585">
        <v>500092</v>
      </c>
    </row>
    <row r="586" spans="1:10" x14ac:dyDescent="0.3">
      <c r="A586" s="89">
        <v>44686</v>
      </c>
      <c r="B586" t="s">
        <v>210</v>
      </c>
      <c r="C586" t="s">
        <v>445</v>
      </c>
      <c r="D586" t="s">
        <v>1003</v>
      </c>
      <c r="E586" t="s">
        <v>1004</v>
      </c>
      <c r="F586" t="s">
        <v>214</v>
      </c>
      <c r="G586" t="s">
        <v>219</v>
      </c>
      <c r="H586">
        <v>1</v>
      </c>
      <c r="I586">
        <v>885</v>
      </c>
      <c r="J586">
        <v>380052</v>
      </c>
    </row>
    <row r="587" spans="1:10" x14ac:dyDescent="0.3">
      <c r="A587" s="89">
        <v>44686</v>
      </c>
      <c r="B587" t="s">
        <v>210</v>
      </c>
      <c r="C587" t="s">
        <v>234</v>
      </c>
      <c r="D587" t="s">
        <v>247</v>
      </c>
      <c r="E587" t="s">
        <v>1005</v>
      </c>
      <c r="F587" t="s">
        <v>214</v>
      </c>
      <c r="G587" t="s">
        <v>241</v>
      </c>
      <c r="H587">
        <v>1</v>
      </c>
      <c r="I587">
        <v>743</v>
      </c>
      <c r="J587">
        <v>638402</v>
      </c>
    </row>
    <row r="588" spans="1:10" x14ac:dyDescent="0.3">
      <c r="A588" s="89">
        <v>44899</v>
      </c>
      <c r="B588" t="s">
        <v>210</v>
      </c>
      <c r="C588" t="s">
        <v>244</v>
      </c>
      <c r="D588" t="s">
        <v>307</v>
      </c>
      <c r="E588" t="s">
        <v>1006</v>
      </c>
      <c r="F588" t="s">
        <v>214</v>
      </c>
      <c r="G588" t="s">
        <v>264</v>
      </c>
      <c r="H588">
        <v>1</v>
      </c>
      <c r="I588">
        <v>744</v>
      </c>
      <c r="J588">
        <v>641022</v>
      </c>
    </row>
    <row r="589" spans="1:10" x14ac:dyDescent="0.3">
      <c r="A589" s="89">
        <v>44686</v>
      </c>
      <c r="B589" t="s">
        <v>210</v>
      </c>
      <c r="C589" t="s">
        <v>234</v>
      </c>
      <c r="D589" t="s">
        <v>247</v>
      </c>
      <c r="E589" t="s">
        <v>1007</v>
      </c>
      <c r="F589" t="s">
        <v>214</v>
      </c>
      <c r="G589" t="s">
        <v>241</v>
      </c>
      <c r="H589">
        <v>1</v>
      </c>
      <c r="I589">
        <v>743</v>
      </c>
      <c r="J589">
        <v>673001</v>
      </c>
    </row>
    <row r="590" spans="1:10" x14ac:dyDescent="0.3">
      <c r="A590" s="89">
        <v>44686</v>
      </c>
      <c r="B590" t="s">
        <v>230</v>
      </c>
      <c r="C590" t="s">
        <v>554</v>
      </c>
      <c r="D590" t="s">
        <v>738</v>
      </c>
      <c r="E590" t="s">
        <v>1008</v>
      </c>
      <c r="F590" t="s">
        <v>214</v>
      </c>
      <c r="G590" t="s">
        <v>215</v>
      </c>
      <c r="H590">
        <v>1</v>
      </c>
      <c r="I590">
        <v>453</v>
      </c>
      <c r="J590">
        <v>231216</v>
      </c>
    </row>
    <row r="591" spans="1:10" x14ac:dyDescent="0.3">
      <c r="A591" s="89">
        <v>44686</v>
      </c>
      <c r="B591" t="s">
        <v>210</v>
      </c>
      <c r="C591" t="s">
        <v>327</v>
      </c>
      <c r="D591" t="s">
        <v>540</v>
      </c>
      <c r="E591" t="s">
        <v>1009</v>
      </c>
      <c r="F591" t="s">
        <v>214</v>
      </c>
      <c r="G591" t="s">
        <v>215</v>
      </c>
      <c r="H591">
        <v>1</v>
      </c>
      <c r="I591">
        <v>724</v>
      </c>
      <c r="J591">
        <v>500025</v>
      </c>
    </row>
    <row r="592" spans="1:10" x14ac:dyDescent="0.3">
      <c r="A592" s="89">
        <v>44686</v>
      </c>
      <c r="B592" t="s">
        <v>210</v>
      </c>
      <c r="C592" t="s">
        <v>266</v>
      </c>
      <c r="D592" t="s">
        <v>697</v>
      </c>
      <c r="E592" t="s">
        <v>1010</v>
      </c>
      <c r="F592" t="s">
        <v>214</v>
      </c>
      <c r="G592" t="s">
        <v>229</v>
      </c>
      <c r="H592">
        <v>1</v>
      </c>
      <c r="I592">
        <v>807</v>
      </c>
      <c r="J592">
        <v>500059</v>
      </c>
    </row>
    <row r="593" spans="1:10" x14ac:dyDescent="0.3">
      <c r="A593" s="89">
        <v>44869</v>
      </c>
      <c r="B593" t="s">
        <v>210</v>
      </c>
      <c r="C593" t="s">
        <v>244</v>
      </c>
      <c r="D593" t="s">
        <v>307</v>
      </c>
      <c r="E593" t="s">
        <v>1011</v>
      </c>
      <c r="F593" t="s">
        <v>214</v>
      </c>
      <c r="G593" t="s">
        <v>264</v>
      </c>
      <c r="H593">
        <v>1</v>
      </c>
      <c r="I593">
        <v>744</v>
      </c>
      <c r="J593">
        <v>560035</v>
      </c>
    </row>
    <row r="594" spans="1:10" x14ac:dyDescent="0.3">
      <c r="A594" s="89">
        <v>44869</v>
      </c>
      <c r="B594" t="s">
        <v>230</v>
      </c>
      <c r="C594" t="s">
        <v>244</v>
      </c>
      <c r="D594" t="s">
        <v>307</v>
      </c>
      <c r="E594" t="s">
        <v>1012</v>
      </c>
      <c r="F594" t="s">
        <v>214</v>
      </c>
      <c r="G594" t="s">
        <v>264</v>
      </c>
      <c r="H594">
        <v>1</v>
      </c>
      <c r="I594">
        <v>744</v>
      </c>
      <c r="J594">
        <v>140603</v>
      </c>
    </row>
    <row r="595" spans="1:10" x14ac:dyDescent="0.3">
      <c r="A595" s="89">
        <v>44869</v>
      </c>
      <c r="B595" t="s">
        <v>210</v>
      </c>
      <c r="C595" t="s">
        <v>244</v>
      </c>
      <c r="D595" t="s">
        <v>307</v>
      </c>
      <c r="E595" t="s">
        <v>1013</v>
      </c>
      <c r="F595" t="s">
        <v>214</v>
      </c>
      <c r="G595" t="s">
        <v>264</v>
      </c>
      <c r="H595">
        <v>1</v>
      </c>
      <c r="I595">
        <v>744</v>
      </c>
      <c r="J595">
        <v>600040</v>
      </c>
    </row>
    <row r="596" spans="1:10" x14ac:dyDescent="0.3">
      <c r="A596" s="89">
        <v>44838</v>
      </c>
      <c r="B596" t="s">
        <v>210</v>
      </c>
      <c r="C596" t="s">
        <v>234</v>
      </c>
      <c r="D596" t="s">
        <v>274</v>
      </c>
      <c r="E596" t="s">
        <v>1014</v>
      </c>
      <c r="F596" t="s">
        <v>214</v>
      </c>
      <c r="G596" t="s">
        <v>264</v>
      </c>
      <c r="H596">
        <v>1</v>
      </c>
      <c r="I596">
        <v>744</v>
      </c>
      <c r="J596">
        <v>700051</v>
      </c>
    </row>
    <row r="597" spans="1:10" x14ac:dyDescent="0.3">
      <c r="A597" s="89">
        <v>44656</v>
      </c>
      <c r="B597" t="s">
        <v>210</v>
      </c>
      <c r="C597" t="s">
        <v>266</v>
      </c>
      <c r="D597" t="s">
        <v>1015</v>
      </c>
      <c r="E597" t="s">
        <v>1016</v>
      </c>
      <c r="F597" t="s">
        <v>214</v>
      </c>
      <c r="G597" t="s">
        <v>219</v>
      </c>
      <c r="H597">
        <v>1</v>
      </c>
      <c r="I597">
        <v>807</v>
      </c>
      <c r="J597">
        <v>570017</v>
      </c>
    </row>
    <row r="598" spans="1:10" x14ac:dyDescent="0.3">
      <c r="A598" s="89">
        <v>44686</v>
      </c>
      <c r="B598" t="s">
        <v>210</v>
      </c>
      <c r="C598" t="s">
        <v>234</v>
      </c>
      <c r="D598" t="s">
        <v>274</v>
      </c>
      <c r="E598" t="s">
        <v>1017</v>
      </c>
      <c r="F598" t="s">
        <v>214</v>
      </c>
      <c r="G598" t="s">
        <v>264</v>
      </c>
      <c r="H598">
        <v>1</v>
      </c>
      <c r="I598">
        <v>743</v>
      </c>
      <c r="J598">
        <v>500070</v>
      </c>
    </row>
    <row r="599" spans="1:10" x14ac:dyDescent="0.3">
      <c r="A599" s="89">
        <v>44686</v>
      </c>
      <c r="B599" t="s">
        <v>210</v>
      </c>
      <c r="C599" t="s">
        <v>234</v>
      </c>
      <c r="D599" t="s">
        <v>274</v>
      </c>
      <c r="E599" t="s">
        <v>1018</v>
      </c>
      <c r="F599" t="s">
        <v>214</v>
      </c>
      <c r="G599" t="s">
        <v>264</v>
      </c>
      <c r="H599">
        <v>1</v>
      </c>
      <c r="I599">
        <v>743</v>
      </c>
      <c r="J599">
        <v>560102</v>
      </c>
    </row>
    <row r="600" spans="1:10" x14ac:dyDescent="0.3">
      <c r="A600" s="89">
        <v>44686</v>
      </c>
      <c r="B600" t="s">
        <v>210</v>
      </c>
      <c r="C600" t="s">
        <v>234</v>
      </c>
      <c r="D600" t="s">
        <v>274</v>
      </c>
      <c r="E600" t="s">
        <v>1019</v>
      </c>
      <c r="F600" t="s">
        <v>214</v>
      </c>
      <c r="G600" t="s">
        <v>264</v>
      </c>
      <c r="H600">
        <v>1</v>
      </c>
      <c r="I600">
        <v>743</v>
      </c>
      <c r="J600">
        <v>410206</v>
      </c>
    </row>
    <row r="601" spans="1:10" x14ac:dyDescent="0.3">
      <c r="A601" s="89">
        <v>44686</v>
      </c>
      <c r="B601" t="s">
        <v>230</v>
      </c>
      <c r="C601" t="s">
        <v>234</v>
      </c>
      <c r="D601" t="s">
        <v>274</v>
      </c>
      <c r="E601" t="s">
        <v>1020</v>
      </c>
      <c r="F601" t="s">
        <v>214</v>
      </c>
      <c r="G601" t="s">
        <v>264</v>
      </c>
      <c r="H601">
        <v>1</v>
      </c>
      <c r="I601">
        <v>743</v>
      </c>
      <c r="J601">
        <v>691304</v>
      </c>
    </row>
    <row r="602" spans="1:10" x14ac:dyDescent="0.3">
      <c r="A602" s="89">
        <v>44686</v>
      </c>
      <c r="B602" t="s">
        <v>210</v>
      </c>
      <c r="C602" t="s">
        <v>234</v>
      </c>
      <c r="D602" t="s">
        <v>274</v>
      </c>
      <c r="E602" t="s">
        <v>1021</v>
      </c>
      <c r="F602" t="s">
        <v>214</v>
      </c>
      <c r="G602" t="s">
        <v>264</v>
      </c>
      <c r="H602">
        <v>1</v>
      </c>
      <c r="I602">
        <v>743</v>
      </c>
      <c r="J602">
        <v>560043</v>
      </c>
    </row>
    <row r="603" spans="1:10" x14ac:dyDescent="0.3">
      <c r="A603" s="89">
        <v>44656</v>
      </c>
      <c r="B603" t="s">
        <v>210</v>
      </c>
      <c r="C603" t="s">
        <v>234</v>
      </c>
      <c r="D603" t="s">
        <v>377</v>
      </c>
      <c r="E603" t="s">
        <v>1022</v>
      </c>
      <c r="F603" t="s">
        <v>214</v>
      </c>
      <c r="G603" t="s">
        <v>229</v>
      </c>
      <c r="H603">
        <v>1</v>
      </c>
      <c r="I603">
        <v>791</v>
      </c>
      <c r="J603">
        <v>395008</v>
      </c>
    </row>
    <row r="604" spans="1:10" x14ac:dyDescent="0.3">
      <c r="A604" s="89">
        <v>44656</v>
      </c>
      <c r="B604" t="s">
        <v>230</v>
      </c>
      <c r="C604" t="s">
        <v>234</v>
      </c>
      <c r="D604" t="s">
        <v>274</v>
      </c>
      <c r="E604" t="s">
        <v>1023</v>
      </c>
      <c r="F604" t="s">
        <v>214</v>
      </c>
      <c r="G604" t="s">
        <v>264</v>
      </c>
      <c r="H604">
        <v>1</v>
      </c>
      <c r="I604">
        <v>743</v>
      </c>
      <c r="J604">
        <v>670007</v>
      </c>
    </row>
    <row r="605" spans="1:10" x14ac:dyDescent="0.3">
      <c r="A605" s="89">
        <v>44656</v>
      </c>
      <c r="B605" t="s">
        <v>210</v>
      </c>
      <c r="C605" t="s">
        <v>234</v>
      </c>
      <c r="D605" t="s">
        <v>247</v>
      </c>
      <c r="E605" t="s">
        <v>1024</v>
      </c>
      <c r="F605" t="s">
        <v>214</v>
      </c>
      <c r="G605" t="s">
        <v>241</v>
      </c>
      <c r="H605">
        <v>1</v>
      </c>
      <c r="I605">
        <v>743</v>
      </c>
      <c r="J605">
        <v>495001</v>
      </c>
    </row>
    <row r="606" spans="1:10" x14ac:dyDescent="0.3">
      <c r="A606" s="89">
        <v>44656</v>
      </c>
      <c r="B606" t="s">
        <v>210</v>
      </c>
      <c r="C606" t="s">
        <v>354</v>
      </c>
      <c r="D606" t="s">
        <v>355</v>
      </c>
      <c r="E606" t="s">
        <v>1025</v>
      </c>
      <c r="F606" t="s">
        <v>214</v>
      </c>
      <c r="G606" t="s">
        <v>241</v>
      </c>
      <c r="H606">
        <v>1</v>
      </c>
      <c r="I606">
        <v>724</v>
      </c>
      <c r="J606">
        <v>752001</v>
      </c>
    </row>
    <row r="607" spans="1:10" x14ac:dyDescent="0.3">
      <c r="A607" s="89">
        <v>44656</v>
      </c>
      <c r="B607" t="s">
        <v>210</v>
      </c>
      <c r="C607" t="s">
        <v>478</v>
      </c>
      <c r="D607" t="s">
        <v>756</v>
      </c>
      <c r="E607" t="s">
        <v>1026</v>
      </c>
      <c r="F607" t="s">
        <v>214</v>
      </c>
      <c r="G607" t="s">
        <v>215</v>
      </c>
      <c r="H607">
        <v>1</v>
      </c>
      <c r="I607">
        <v>999</v>
      </c>
      <c r="J607">
        <v>590006</v>
      </c>
    </row>
    <row r="608" spans="1:10" x14ac:dyDescent="0.3">
      <c r="A608" s="89">
        <v>44656</v>
      </c>
      <c r="B608" t="s">
        <v>210</v>
      </c>
      <c r="C608" t="s">
        <v>354</v>
      </c>
      <c r="D608" t="s">
        <v>468</v>
      </c>
      <c r="E608" t="s">
        <v>1027</v>
      </c>
      <c r="F608" t="s">
        <v>214</v>
      </c>
      <c r="G608" t="s">
        <v>345</v>
      </c>
      <c r="H608">
        <v>1</v>
      </c>
      <c r="I608">
        <v>724</v>
      </c>
      <c r="J608">
        <v>505001</v>
      </c>
    </row>
    <row r="609" spans="1:10" x14ac:dyDescent="0.3">
      <c r="A609" s="89">
        <v>44656</v>
      </c>
      <c r="B609" t="s">
        <v>210</v>
      </c>
      <c r="C609" t="s">
        <v>234</v>
      </c>
      <c r="D609" t="s">
        <v>274</v>
      </c>
      <c r="E609" t="s">
        <v>1028</v>
      </c>
      <c r="F609" t="s">
        <v>214</v>
      </c>
      <c r="G609" t="s">
        <v>264</v>
      </c>
      <c r="H609">
        <v>1</v>
      </c>
      <c r="I609">
        <v>743</v>
      </c>
      <c r="J609">
        <v>577204</v>
      </c>
    </row>
    <row r="610" spans="1:10" x14ac:dyDescent="0.3">
      <c r="A610" s="89">
        <v>44656</v>
      </c>
      <c r="B610" t="s">
        <v>210</v>
      </c>
      <c r="C610" t="s">
        <v>234</v>
      </c>
      <c r="D610" t="s">
        <v>274</v>
      </c>
      <c r="E610" t="s">
        <v>1029</v>
      </c>
      <c r="F610" t="s">
        <v>214</v>
      </c>
      <c r="G610" t="s">
        <v>264</v>
      </c>
      <c r="H610">
        <v>1</v>
      </c>
      <c r="I610">
        <v>743</v>
      </c>
      <c r="J610">
        <v>600050</v>
      </c>
    </row>
    <row r="611" spans="1:10" x14ac:dyDescent="0.3">
      <c r="A611" s="89">
        <v>44656</v>
      </c>
      <c r="B611" t="s">
        <v>210</v>
      </c>
      <c r="C611" t="s">
        <v>234</v>
      </c>
      <c r="D611" t="s">
        <v>242</v>
      </c>
      <c r="E611" t="s">
        <v>1030</v>
      </c>
      <c r="F611" t="s">
        <v>214</v>
      </c>
      <c r="G611" t="s">
        <v>215</v>
      </c>
      <c r="H611">
        <v>1</v>
      </c>
      <c r="I611">
        <v>743</v>
      </c>
      <c r="J611">
        <v>605110</v>
      </c>
    </row>
    <row r="612" spans="1:10" x14ac:dyDescent="0.3">
      <c r="A612" s="89">
        <v>44656</v>
      </c>
      <c r="B612" t="s">
        <v>210</v>
      </c>
      <c r="C612" t="s">
        <v>327</v>
      </c>
      <c r="D612" t="s">
        <v>328</v>
      </c>
      <c r="E612" t="s">
        <v>1031</v>
      </c>
      <c r="F612" t="s">
        <v>214</v>
      </c>
      <c r="G612" t="s">
        <v>219</v>
      </c>
      <c r="H612">
        <v>1</v>
      </c>
      <c r="I612">
        <v>771</v>
      </c>
      <c r="J612">
        <v>831004</v>
      </c>
    </row>
    <row r="613" spans="1:10" x14ac:dyDescent="0.3">
      <c r="A613" s="89">
        <v>44656</v>
      </c>
      <c r="B613" t="s">
        <v>210</v>
      </c>
      <c r="C613" t="s">
        <v>234</v>
      </c>
      <c r="D613" t="s">
        <v>274</v>
      </c>
      <c r="E613" t="s">
        <v>531</v>
      </c>
      <c r="F613" t="s">
        <v>214</v>
      </c>
      <c r="G613" t="s">
        <v>264</v>
      </c>
      <c r="H613">
        <v>1</v>
      </c>
      <c r="I613">
        <v>743</v>
      </c>
      <c r="J613">
        <v>603103</v>
      </c>
    </row>
    <row r="614" spans="1:10" x14ac:dyDescent="0.3">
      <c r="A614" s="89">
        <v>44656</v>
      </c>
      <c r="B614" t="s">
        <v>210</v>
      </c>
      <c r="C614" t="s">
        <v>234</v>
      </c>
      <c r="D614" t="s">
        <v>247</v>
      </c>
      <c r="E614" t="s">
        <v>1032</v>
      </c>
      <c r="F614" t="s">
        <v>214</v>
      </c>
      <c r="G614" t="s">
        <v>241</v>
      </c>
      <c r="H614">
        <v>1</v>
      </c>
      <c r="I614">
        <v>743</v>
      </c>
      <c r="J614">
        <v>505001</v>
      </c>
    </row>
    <row r="615" spans="1:10" x14ac:dyDescent="0.3">
      <c r="A615" s="89">
        <v>44656</v>
      </c>
      <c r="B615" t="s">
        <v>210</v>
      </c>
      <c r="C615" t="s">
        <v>256</v>
      </c>
      <c r="D615" t="s">
        <v>1033</v>
      </c>
      <c r="E615" t="s">
        <v>1034</v>
      </c>
      <c r="F615" t="s">
        <v>214</v>
      </c>
      <c r="G615" t="s">
        <v>345</v>
      </c>
      <c r="H615">
        <v>1</v>
      </c>
      <c r="I615">
        <v>885</v>
      </c>
      <c r="J615">
        <v>560076</v>
      </c>
    </row>
    <row r="616" spans="1:10" x14ac:dyDescent="0.3">
      <c r="A616" s="89">
        <v>44656</v>
      </c>
      <c r="B616" t="s">
        <v>210</v>
      </c>
      <c r="C616" t="s">
        <v>327</v>
      </c>
      <c r="D616" t="s">
        <v>540</v>
      </c>
      <c r="E616" t="s">
        <v>1035</v>
      </c>
      <c r="F616" t="s">
        <v>214</v>
      </c>
      <c r="G616" t="s">
        <v>215</v>
      </c>
      <c r="H616">
        <v>1</v>
      </c>
      <c r="I616">
        <v>724</v>
      </c>
      <c r="J616">
        <v>680618</v>
      </c>
    </row>
    <row r="617" spans="1:10" x14ac:dyDescent="0.3">
      <c r="A617" s="89">
        <v>44656</v>
      </c>
      <c r="B617" t="s">
        <v>210</v>
      </c>
      <c r="C617" t="s">
        <v>234</v>
      </c>
      <c r="D617" t="s">
        <v>377</v>
      </c>
      <c r="E617" t="s">
        <v>1036</v>
      </c>
      <c r="F617" t="s">
        <v>214</v>
      </c>
      <c r="G617" t="s">
        <v>229</v>
      </c>
      <c r="H617">
        <v>1</v>
      </c>
      <c r="I617">
        <v>791</v>
      </c>
      <c r="J617">
        <v>395009</v>
      </c>
    </row>
    <row r="618" spans="1:10" x14ac:dyDescent="0.3">
      <c r="A618" s="89">
        <v>44656</v>
      </c>
      <c r="B618" t="s">
        <v>210</v>
      </c>
      <c r="C618" t="s">
        <v>253</v>
      </c>
      <c r="D618" t="s">
        <v>304</v>
      </c>
      <c r="E618" t="s">
        <v>1037</v>
      </c>
      <c r="F618" t="s">
        <v>214</v>
      </c>
      <c r="G618" t="s">
        <v>241</v>
      </c>
      <c r="H618">
        <v>1</v>
      </c>
      <c r="I618">
        <v>413</v>
      </c>
      <c r="J618">
        <v>382421</v>
      </c>
    </row>
    <row r="619" spans="1:10" x14ac:dyDescent="0.3">
      <c r="A619" s="89">
        <v>44656</v>
      </c>
      <c r="B619" t="s">
        <v>210</v>
      </c>
      <c r="C619" t="s">
        <v>234</v>
      </c>
      <c r="D619" t="s">
        <v>274</v>
      </c>
      <c r="E619" t="s">
        <v>1038</v>
      </c>
      <c r="F619" t="s">
        <v>214</v>
      </c>
      <c r="G619" t="s">
        <v>264</v>
      </c>
      <c r="H619">
        <v>1</v>
      </c>
      <c r="I619">
        <v>743</v>
      </c>
      <c r="J619">
        <v>700036</v>
      </c>
    </row>
    <row r="620" spans="1:10" x14ac:dyDescent="0.3">
      <c r="A620" s="89">
        <v>44625</v>
      </c>
      <c r="B620" t="s">
        <v>210</v>
      </c>
      <c r="C620" t="s">
        <v>234</v>
      </c>
      <c r="D620" t="s">
        <v>274</v>
      </c>
      <c r="E620" t="s">
        <v>1039</v>
      </c>
      <c r="F620" t="s">
        <v>214</v>
      </c>
      <c r="G620" t="s">
        <v>264</v>
      </c>
      <c r="H620">
        <v>1</v>
      </c>
      <c r="I620">
        <v>743</v>
      </c>
      <c r="J620">
        <v>632006</v>
      </c>
    </row>
    <row r="621" spans="1:10" x14ac:dyDescent="0.3">
      <c r="A621" s="89">
        <v>44625</v>
      </c>
      <c r="B621" t="s">
        <v>210</v>
      </c>
      <c r="C621" t="s">
        <v>234</v>
      </c>
      <c r="D621" t="s">
        <v>274</v>
      </c>
      <c r="E621" t="s">
        <v>1040</v>
      </c>
      <c r="F621" t="s">
        <v>214</v>
      </c>
      <c r="G621" t="s">
        <v>264</v>
      </c>
      <c r="H621">
        <v>1</v>
      </c>
      <c r="I621">
        <v>743</v>
      </c>
      <c r="J621">
        <v>400057</v>
      </c>
    </row>
    <row r="622" spans="1:10" x14ac:dyDescent="0.3">
      <c r="A622" s="89">
        <v>44625</v>
      </c>
      <c r="B622" t="s">
        <v>210</v>
      </c>
      <c r="C622" t="s">
        <v>234</v>
      </c>
      <c r="D622" t="s">
        <v>274</v>
      </c>
      <c r="E622" t="s">
        <v>1041</v>
      </c>
      <c r="F622" t="s">
        <v>214</v>
      </c>
      <c r="G622" t="s">
        <v>264</v>
      </c>
      <c r="H622">
        <v>1</v>
      </c>
      <c r="I622">
        <v>743</v>
      </c>
      <c r="J622">
        <v>560102</v>
      </c>
    </row>
    <row r="623" spans="1:10" x14ac:dyDescent="0.3">
      <c r="A623" s="89">
        <v>44625</v>
      </c>
      <c r="B623" t="s">
        <v>210</v>
      </c>
      <c r="C623" t="s">
        <v>234</v>
      </c>
      <c r="D623" t="s">
        <v>274</v>
      </c>
      <c r="E623" t="s">
        <v>1042</v>
      </c>
      <c r="F623" t="s">
        <v>214</v>
      </c>
      <c r="G623" t="s">
        <v>264</v>
      </c>
      <c r="H623">
        <v>1</v>
      </c>
      <c r="I623">
        <v>743</v>
      </c>
      <c r="J623">
        <v>160071</v>
      </c>
    </row>
    <row r="624" spans="1:10" x14ac:dyDescent="0.3">
      <c r="A624" s="89">
        <v>44656</v>
      </c>
      <c r="B624" t="s">
        <v>210</v>
      </c>
      <c r="C624" t="s">
        <v>234</v>
      </c>
      <c r="D624" t="s">
        <v>377</v>
      </c>
      <c r="E624" t="s">
        <v>1043</v>
      </c>
      <c r="F624" t="s">
        <v>214</v>
      </c>
      <c r="G624" t="s">
        <v>229</v>
      </c>
      <c r="H624">
        <v>1</v>
      </c>
      <c r="I624">
        <v>791</v>
      </c>
      <c r="J624">
        <v>411057</v>
      </c>
    </row>
    <row r="625" spans="1:10" x14ac:dyDescent="0.3">
      <c r="A625" s="89">
        <v>44656</v>
      </c>
      <c r="B625" t="s">
        <v>210</v>
      </c>
      <c r="C625" t="s">
        <v>234</v>
      </c>
      <c r="D625" t="s">
        <v>247</v>
      </c>
      <c r="E625" t="s">
        <v>1044</v>
      </c>
      <c r="F625" t="s">
        <v>214</v>
      </c>
      <c r="G625" t="s">
        <v>241</v>
      </c>
      <c r="H625">
        <v>1</v>
      </c>
      <c r="I625">
        <v>743</v>
      </c>
      <c r="J625">
        <v>411021</v>
      </c>
    </row>
    <row r="626" spans="1:10" x14ac:dyDescent="0.3">
      <c r="A626" s="89">
        <v>44656</v>
      </c>
      <c r="B626" t="s">
        <v>210</v>
      </c>
      <c r="C626" t="s">
        <v>354</v>
      </c>
      <c r="D626" t="s">
        <v>640</v>
      </c>
      <c r="E626" t="s">
        <v>1045</v>
      </c>
      <c r="F626" t="s">
        <v>214</v>
      </c>
      <c r="G626" t="s">
        <v>215</v>
      </c>
      <c r="H626">
        <v>1</v>
      </c>
      <c r="I626">
        <v>724</v>
      </c>
      <c r="J626">
        <v>201307</v>
      </c>
    </row>
    <row r="627" spans="1:10" x14ac:dyDescent="0.3">
      <c r="A627" s="89">
        <v>44625</v>
      </c>
      <c r="B627" t="s">
        <v>210</v>
      </c>
      <c r="C627" t="s">
        <v>234</v>
      </c>
      <c r="D627" t="s">
        <v>274</v>
      </c>
      <c r="E627" t="s">
        <v>1046</v>
      </c>
      <c r="F627" t="s">
        <v>214</v>
      </c>
      <c r="G627" t="s">
        <v>264</v>
      </c>
      <c r="H627">
        <v>1</v>
      </c>
      <c r="I627">
        <v>743</v>
      </c>
      <c r="J627">
        <v>625518</v>
      </c>
    </row>
    <row r="628" spans="1:10" x14ac:dyDescent="0.3">
      <c r="A628" s="89">
        <v>44656</v>
      </c>
      <c r="B628" t="s">
        <v>210</v>
      </c>
      <c r="C628" t="s">
        <v>238</v>
      </c>
      <c r="D628" t="s">
        <v>239</v>
      </c>
      <c r="E628" t="s">
        <v>1047</v>
      </c>
      <c r="F628" t="s">
        <v>214</v>
      </c>
      <c r="G628" t="s">
        <v>241</v>
      </c>
      <c r="H628">
        <v>1</v>
      </c>
      <c r="I628">
        <v>899</v>
      </c>
      <c r="J628">
        <v>410506</v>
      </c>
    </row>
    <row r="629" spans="1:10" x14ac:dyDescent="0.3">
      <c r="A629" s="89">
        <v>44656</v>
      </c>
      <c r="B629" t="s">
        <v>210</v>
      </c>
      <c r="C629" t="s">
        <v>354</v>
      </c>
      <c r="D629" t="s">
        <v>357</v>
      </c>
      <c r="E629" t="s">
        <v>1048</v>
      </c>
      <c r="F629" t="s">
        <v>214</v>
      </c>
      <c r="G629" t="s">
        <v>215</v>
      </c>
      <c r="H629">
        <v>1</v>
      </c>
      <c r="I629">
        <v>771</v>
      </c>
      <c r="J629">
        <v>575003</v>
      </c>
    </row>
    <row r="630" spans="1:10" x14ac:dyDescent="0.3">
      <c r="A630" s="89">
        <v>44656</v>
      </c>
      <c r="B630" t="s">
        <v>210</v>
      </c>
      <c r="C630" t="s">
        <v>354</v>
      </c>
      <c r="D630" t="s">
        <v>532</v>
      </c>
      <c r="E630" t="s">
        <v>1049</v>
      </c>
      <c r="F630" t="s">
        <v>214</v>
      </c>
      <c r="G630" t="s">
        <v>229</v>
      </c>
      <c r="H630">
        <v>1</v>
      </c>
      <c r="I630">
        <v>771</v>
      </c>
      <c r="J630">
        <v>520012</v>
      </c>
    </row>
    <row r="631" spans="1:10" x14ac:dyDescent="0.3">
      <c r="A631" s="89">
        <v>44625</v>
      </c>
      <c r="B631" t="s">
        <v>210</v>
      </c>
      <c r="C631" t="s">
        <v>234</v>
      </c>
      <c r="D631" t="s">
        <v>274</v>
      </c>
      <c r="E631" t="s">
        <v>1050</v>
      </c>
      <c r="F631" t="s">
        <v>214</v>
      </c>
      <c r="G631" t="s">
        <v>264</v>
      </c>
      <c r="H631">
        <v>1</v>
      </c>
      <c r="I631">
        <v>743</v>
      </c>
      <c r="J631">
        <v>400037</v>
      </c>
    </row>
    <row r="632" spans="1:10" x14ac:dyDescent="0.3">
      <c r="A632" s="89">
        <v>44656</v>
      </c>
      <c r="B632" t="s">
        <v>210</v>
      </c>
      <c r="C632" t="s">
        <v>354</v>
      </c>
      <c r="D632" t="s">
        <v>355</v>
      </c>
      <c r="E632" t="s">
        <v>1051</v>
      </c>
      <c r="F632" t="s">
        <v>214</v>
      </c>
      <c r="G632" t="s">
        <v>241</v>
      </c>
      <c r="H632">
        <v>1</v>
      </c>
      <c r="I632">
        <v>724</v>
      </c>
      <c r="J632">
        <v>400053</v>
      </c>
    </row>
    <row r="633" spans="1:10" x14ac:dyDescent="0.3">
      <c r="A633" s="89">
        <v>44656</v>
      </c>
      <c r="B633" t="s">
        <v>210</v>
      </c>
      <c r="C633" t="s">
        <v>234</v>
      </c>
      <c r="D633" t="s">
        <v>247</v>
      </c>
      <c r="E633" t="s">
        <v>1052</v>
      </c>
      <c r="F633" t="s">
        <v>214</v>
      </c>
      <c r="G633" t="s">
        <v>241</v>
      </c>
      <c r="H633">
        <v>1</v>
      </c>
      <c r="I633">
        <v>743</v>
      </c>
      <c r="J633">
        <v>382330</v>
      </c>
    </row>
    <row r="634" spans="1:10" x14ac:dyDescent="0.3">
      <c r="A634" s="89">
        <v>44625</v>
      </c>
      <c r="B634" t="s">
        <v>210</v>
      </c>
      <c r="C634" t="s">
        <v>234</v>
      </c>
      <c r="D634" t="s">
        <v>274</v>
      </c>
      <c r="E634" t="s">
        <v>1053</v>
      </c>
      <c r="F634" t="s">
        <v>214</v>
      </c>
      <c r="G634" t="s">
        <v>264</v>
      </c>
      <c r="H634">
        <v>1</v>
      </c>
      <c r="I634">
        <v>743</v>
      </c>
      <c r="J634">
        <v>380015</v>
      </c>
    </row>
    <row r="635" spans="1:10" x14ac:dyDescent="0.3">
      <c r="A635" s="89">
        <v>44597</v>
      </c>
      <c r="B635" t="s">
        <v>210</v>
      </c>
      <c r="C635" t="s">
        <v>234</v>
      </c>
      <c r="D635" t="s">
        <v>274</v>
      </c>
      <c r="E635" t="s">
        <v>1054</v>
      </c>
      <c r="F635" t="s">
        <v>214</v>
      </c>
      <c r="G635" t="s">
        <v>264</v>
      </c>
      <c r="H635">
        <v>1</v>
      </c>
      <c r="I635">
        <v>743</v>
      </c>
      <c r="J635">
        <v>560094</v>
      </c>
    </row>
    <row r="636" spans="1:10" x14ac:dyDescent="0.3">
      <c r="A636" s="89">
        <v>44656</v>
      </c>
      <c r="B636" t="s">
        <v>210</v>
      </c>
      <c r="C636" t="s">
        <v>234</v>
      </c>
      <c r="D636" t="s">
        <v>247</v>
      </c>
      <c r="E636" t="s">
        <v>1055</v>
      </c>
      <c r="F636" t="s">
        <v>214</v>
      </c>
      <c r="G636" t="s">
        <v>241</v>
      </c>
      <c r="H636">
        <v>1</v>
      </c>
      <c r="I636">
        <v>743</v>
      </c>
      <c r="J636">
        <v>518005</v>
      </c>
    </row>
    <row r="637" spans="1:10" x14ac:dyDescent="0.3">
      <c r="A637" s="89">
        <v>44656</v>
      </c>
      <c r="B637" t="s">
        <v>210</v>
      </c>
      <c r="C637" t="s">
        <v>327</v>
      </c>
      <c r="D637" t="s">
        <v>347</v>
      </c>
      <c r="E637" t="s">
        <v>1055</v>
      </c>
      <c r="F637" t="s">
        <v>214</v>
      </c>
      <c r="G637" t="s">
        <v>241</v>
      </c>
      <c r="H637">
        <v>1</v>
      </c>
      <c r="I637">
        <v>724</v>
      </c>
      <c r="J637">
        <v>518005</v>
      </c>
    </row>
    <row r="638" spans="1:10" x14ac:dyDescent="0.3">
      <c r="A638" s="89">
        <v>44656</v>
      </c>
      <c r="B638" t="s">
        <v>210</v>
      </c>
      <c r="C638" t="s">
        <v>485</v>
      </c>
      <c r="D638" t="s">
        <v>1056</v>
      </c>
      <c r="E638" t="s">
        <v>1057</v>
      </c>
      <c r="F638" t="s">
        <v>223</v>
      </c>
      <c r="G638" t="s">
        <v>237</v>
      </c>
      <c r="H638">
        <v>1</v>
      </c>
      <c r="I638">
        <v>493</v>
      </c>
      <c r="J638">
        <v>530017</v>
      </c>
    </row>
    <row r="639" spans="1:10" x14ac:dyDescent="0.3">
      <c r="A639" s="89">
        <v>44656</v>
      </c>
      <c r="B639" t="s">
        <v>210</v>
      </c>
      <c r="C639" t="s">
        <v>234</v>
      </c>
      <c r="D639" t="s">
        <v>377</v>
      </c>
      <c r="E639" t="s">
        <v>1058</v>
      </c>
      <c r="F639" t="s">
        <v>214</v>
      </c>
      <c r="G639" t="s">
        <v>229</v>
      </c>
      <c r="H639">
        <v>1</v>
      </c>
      <c r="I639">
        <v>791</v>
      </c>
      <c r="J639">
        <v>380005</v>
      </c>
    </row>
    <row r="640" spans="1:10" x14ac:dyDescent="0.3">
      <c r="A640" s="89">
        <v>44656</v>
      </c>
      <c r="B640" t="s">
        <v>210</v>
      </c>
      <c r="C640" t="s">
        <v>498</v>
      </c>
      <c r="D640" t="s">
        <v>929</v>
      </c>
      <c r="E640" t="s">
        <v>1059</v>
      </c>
      <c r="F640" t="s">
        <v>214</v>
      </c>
      <c r="G640" t="s">
        <v>229</v>
      </c>
      <c r="H640">
        <v>1</v>
      </c>
      <c r="I640">
        <v>859</v>
      </c>
      <c r="J640">
        <v>560029</v>
      </c>
    </row>
    <row r="641" spans="1:10" x14ac:dyDescent="0.3">
      <c r="A641" s="89">
        <v>44656</v>
      </c>
      <c r="B641" t="s">
        <v>210</v>
      </c>
      <c r="C641" t="s">
        <v>354</v>
      </c>
      <c r="D641" t="s">
        <v>515</v>
      </c>
      <c r="E641" t="s">
        <v>1060</v>
      </c>
      <c r="F641" t="s">
        <v>214</v>
      </c>
      <c r="G641" t="s">
        <v>229</v>
      </c>
      <c r="H641">
        <v>1</v>
      </c>
      <c r="I641">
        <v>724</v>
      </c>
      <c r="J641">
        <v>679334</v>
      </c>
    </row>
    <row r="642" spans="1:10" x14ac:dyDescent="0.3">
      <c r="A642" s="89">
        <v>44625</v>
      </c>
      <c r="B642" t="s">
        <v>210</v>
      </c>
      <c r="C642" t="s">
        <v>373</v>
      </c>
      <c r="D642" t="s">
        <v>374</v>
      </c>
      <c r="E642" t="s">
        <v>1061</v>
      </c>
      <c r="F642" t="s">
        <v>214</v>
      </c>
      <c r="G642" t="s">
        <v>219</v>
      </c>
      <c r="H642">
        <v>1</v>
      </c>
      <c r="I642">
        <v>677</v>
      </c>
      <c r="J642">
        <v>148023</v>
      </c>
    </row>
    <row r="643" spans="1:10" x14ac:dyDescent="0.3">
      <c r="A643" s="89">
        <v>44625</v>
      </c>
      <c r="B643" t="s">
        <v>210</v>
      </c>
      <c r="C643" t="s">
        <v>291</v>
      </c>
      <c r="D643" t="s">
        <v>796</v>
      </c>
      <c r="E643" t="s">
        <v>1062</v>
      </c>
      <c r="F643" t="s">
        <v>214</v>
      </c>
      <c r="G643" t="s">
        <v>241</v>
      </c>
      <c r="H643">
        <v>1</v>
      </c>
      <c r="I643">
        <v>690</v>
      </c>
      <c r="J643">
        <v>700129</v>
      </c>
    </row>
    <row r="644" spans="1:10" x14ac:dyDescent="0.3">
      <c r="A644" s="89">
        <v>44597</v>
      </c>
      <c r="B644" t="s">
        <v>210</v>
      </c>
      <c r="C644" t="s">
        <v>234</v>
      </c>
      <c r="D644" t="s">
        <v>274</v>
      </c>
      <c r="E644" t="s">
        <v>1063</v>
      </c>
      <c r="F644" t="s">
        <v>214</v>
      </c>
      <c r="G644" t="s">
        <v>264</v>
      </c>
      <c r="H644">
        <v>1</v>
      </c>
      <c r="I644">
        <v>743</v>
      </c>
      <c r="J644">
        <v>122001</v>
      </c>
    </row>
    <row r="645" spans="1:10" x14ac:dyDescent="0.3">
      <c r="A645" s="89">
        <v>44625</v>
      </c>
      <c r="B645" t="s">
        <v>210</v>
      </c>
      <c r="C645" t="s">
        <v>234</v>
      </c>
      <c r="D645" t="s">
        <v>377</v>
      </c>
      <c r="E645" t="s">
        <v>1064</v>
      </c>
      <c r="F645" t="s">
        <v>214</v>
      </c>
      <c r="G645" t="s">
        <v>229</v>
      </c>
      <c r="H645">
        <v>1</v>
      </c>
      <c r="I645">
        <v>791</v>
      </c>
      <c r="J645">
        <v>410206</v>
      </c>
    </row>
    <row r="646" spans="1:10" x14ac:dyDescent="0.3">
      <c r="A646" s="89">
        <v>44597</v>
      </c>
      <c r="B646" t="s">
        <v>210</v>
      </c>
      <c r="C646" t="s">
        <v>234</v>
      </c>
      <c r="D646" t="s">
        <v>274</v>
      </c>
      <c r="E646" t="s">
        <v>1065</v>
      </c>
      <c r="F646" t="s">
        <v>214</v>
      </c>
      <c r="G646" t="s">
        <v>264</v>
      </c>
      <c r="H646">
        <v>1</v>
      </c>
      <c r="I646">
        <v>743</v>
      </c>
      <c r="J646">
        <v>560099</v>
      </c>
    </row>
    <row r="647" spans="1:10" x14ac:dyDescent="0.3">
      <c r="A647" s="89">
        <v>44597</v>
      </c>
      <c r="B647" t="s">
        <v>210</v>
      </c>
      <c r="C647" t="s">
        <v>234</v>
      </c>
      <c r="D647" t="s">
        <v>274</v>
      </c>
      <c r="E647" t="s">
        <v>1066</v>
      </c>
      <c r="F647" t="s">
        <v>214</v>
      </c>
      <c r="G647" t="s">
        <v>264</v>
      </c>
      <c r="H647">
        <v>1</v>
      </c>
      <c r="I647">
        <v>743</v>
      </c>
      <c r="J647">
        <v>530024</v>
      </c>
    </row>
    <row r="648" spans="1:10" x14ac:dyDescent="0.3">
      <c r="A648" s="89">
        <v>44625</v>
      </c>
      <c r="B648" t="s">
        <v>210</v>
      </c>
      <c r="C648" t="s">
        <v>234</v>
      </c>
      <c r="D648" t="s">
        <v>247</v>
      </c>
      <c r="E648" t="s">
        <v>1067</v>
      </c>
      <c r="F648" t="s">
        <v>214</v>
      </c>
      <c r="G648" t="s">
        <v>241</v>
      </c>
      <c r="H648">
        <v>1</v>
      </c>
      <c r="I648">
        <v>743</v>
      </c>
      <c r="J648">
        <v>517102</v>
      </c>
    </row>
    <row r="649" spans="1:10" x14ac:dyDescent="0.3">
      <c r="A649" s="89">
        <v>44747</v>
      </c>
      <c r="B649" t="s">
        <v>210</v>
      </c>
      <c r="C649" t="s">
        <v>354</v>
      </c>
      <c r="D649" t="s">
        <v>838</v>
      </c>
      <c r="E649" t="s">
        <v>1068</v>
      </c>
      <c r="F649" t="s">
        <v>214</v>
      </c>
      <c r="G649" t="s">
        <v>264</v>
      </c>
      <c r="H649">
        <v>1</v>
      </c>
      <c r="I649">
        <v>735</v>
      </c>
      <c r="J649">
        <v>643231</v>
      </c>
    </row>
    <row r="650" spans="1:10" x14ac:dyDescent="0.3">
      <c r="A650" s="89">
        <v>44625</v>
      </c>
      <c r="B650" t="s">
        <v>210</v>
      </c>
      <c r="C650" t="s">
        <v>956</v>
      </c>
      <c r="D650" t="s">
        <v>985</v>
      </c>
      <c r="E650" t="s">
        <v>1069</v>
      </c>
      <c r="F650" t="s">
        <v>214</v>
      </c>
      <c r="G650" t="s">
        <v>215</v>
      </c>
      <c r="H650">
        <v>1</v>
      </c>
      <c r="I650">
        <v>899</v>
      </c>
      <c r="J650">
        <v>382425</v>
      </c>
    </row>
    <row r="651" spans="1:10" x14ac:dyDescent="0.3">
      <c r="A651" s="89">
        <v>44625</v>
      </c>
      <c r="B651" t="s">
        <v>210</v>
      </c>
      <c r="C651" t="s">
        <v>291</v>
      </c>
      <c r="D651" t="s">
        <v>321</v>
      </c>
      <c r="E651" t="s">
        <v>1070</v>
      </c>
      <c r="F651" t="s">
        <v>214</v>
      </c>
      <c r="G651" t="s">
        <v>237</v>
      </c>
      <c r="H651">
        <v>1</v>
      </c>
      <c r="I651">
        <v>690</v>
      </c>
      <c r="J651">
        <v>533308</v>
      </c>
    </row>
    <row r="652" spans="1:10" x14ac:dyDescent="0.3">
      <c r="A652" s="89">
        <v>44625</v>
      </c>
      <c r="B652" t="s">
        <v>210</v>
      </c>
      <c r="C652" t="s">
        <v>354</v>
      </c>
      <c r="D652" t="s">
        <v>515</v>
      </c>
      <c r="E652" t="s">
        <v>1071</v>
      </c>
      <c r="F652" t="s">
        <v>214</v>
      </c>
      <c r="G652" t="s">
        <v>229</v>
      </c>
      <c r="H652">
        <v>1</v>
      </c>
      <c r="I652">
        <v>724</v>
      </c>
      <c r="J652">
        <v>682037</v>
      </c>
    </row>
    <row r="653" spans="1:10" x14ac:dyDescent="0.3">
      <c r="A653" s="89">
        <v>44625</v>
      </c>
      <c r="B653" t="s">
        <v>210</v>
      </c>
      <c r="C653" t="s">
        <v>663</v>
      </c>
      <c r="D653" t="s">
        <v>1072</v>
      </c>
      <c r="E653" t="s">
        <v>1073</v>
      </c>
      <c r="F653" t="s">
        <v>214</v>
      </c>
      <c r="G653" t="s">
        <v>219</v>
      </c>
      <c r="H653">
        <v>1</v>
      </c>
      <c r="I653">
        <v>825</v>
      </c>
      <c r="J653">
        <v>400702</v>
      </c>
    </row>
    <row r="654" spans="1:10" x14ac:dyDescent="0.3">
      <c r="A654" s="89">
        <v>44747</v>
      </c>
      <c r="B654" t="s">
        <v>210</v>
      </c>
      <c r="C654" t="s">
        <v>327</v>
      </c>
      <c r="D654" t="s">
        <v>806</v>
      </c>
      <c r="E654" t="s">
        <v>1074</v>
      </c>
      <c r="F654" t="s">
        <v>214</v>
      </c>
      <c r="G654" t="s">
        <v>264</v>
      </c>
      <c r="H654">
        <v>1</v>
      </c>
      <c r="I654">
        <v>735</v>
      </c>
      <c r="J654">
        <v>683106</v>
      </c>
    </row>
    <row r="655" spans="1:10" x14ac:dyDescent="0.3">
      <c r="A655" s="89">
        <v>44625</v>
      </c>
      <c r="B655" t="s">
        <v>210</v>
      </c>
      <c r="C655" t="s">
        <v>475</v>
      </c>
      <c r="D655" t="s">
        <v>528</v>
      </c>
      <c r="E655" t="s">
        <v>1075</v>
      </c>
      <c r="F655" t="s">
        <v>223</v>
      </c>
      <c r="G655" t="s">
        <v>237</v>
      </c>
      <c r="H655">
        <v>1</v>
      </c>
      <c r="I655">
        <v>545</v>
      </c>
      <c r="J655">
        <v>785001</v>
      </c>
    </row>
    <row r="656" spans="1:10" x14ac:dyDescent="0.3">
      <c r="A656" s="89">
        <v>44625</v>
      </c>
      <c r="B656" t="s">
        <v>210</v>
      </c>
      <c r="C656" t="s">
        <v>234</v>
      </c>
      <c r="D656" t="s">
        <v>247</v>
      </c>
      <c r="E656" t="s">
        <v>1076</v>
      </c>
      <c r="F656" t="s">
        <v>214</v>
      </c>
      <c r="G656" t="s">
        <v>241</v>
      </c>
      <c r="H656">
        <v>1</v>
      </c>
      <c r="I656">
        <v>743</v>
      </c>
      <c r="J656">
        <v>560078</v>
      </c>
    </row>
    <row r="657" spans="1:10" x14ac:dyDescent="0.3">
      <c r="A657" s="89">
        <v>44625</v>
      </c>
      <c r="B657" t="s">
        <v>210</v>
      </c>
      <c r="C657" t="s">
        <v>327</v>
      </c>
      <c r="D657" t="s">
        <v>347</v>
      </c>
      <c r="E657" t="s">
        <v>1077</v>
      </c>
      <c r="F657" t="s">
        <v>214</v>
      </c>
      <c r="G657" t="s">
        <v>241</v>
      </c>
      <c r="H657">
        <v>1</v>
      </c>
      <c r="I657">
        <v>724</v>
      </c>
      <c r="J657">
        <v>500085</v>
      </c>
    </row>
    <row r="658" spans="1:10" x14ac:dyDescent="0.3">
      <c r="A658" s="89">
        <v>44625</v>
      </c>
      <c r="B658" t="s">
        <v>210</v>
      </c>
      <c r="C658" t="s">
        <v>234</v>
      </c>
      <c r="D658" t="s">
        <v>377</v>
      </c>
      <c r="E658" t="s">
        <v>1078</v>
      </c>
      <c r="F658" t="s">
        <v>214</v>
      </c>
      <c r="G658" t="s">
        <v>229</v>
      </c>
      <c r="H658">
        <v>1</v>
      </c>
      <c r="I658">
        <v>791</v>
      </c>
      <c r="J658">
        <v>521108</v>
      </c>
    </row>
    <row r="659" spans="1:10" x14ac:dyDescent="0.3">
      <c r="A659" s="89">
        <v>44625</v>
      </c>
      <c r="B659" t="s">
        <v>210</v>
      </c>
      <c r="C659" t="s">
        <v>277</v>
      </c>
      <c r="D659" t="s">
        <v>1079</v>
      </c>
      <c r="E659" t="s">
        <v>1080</v>
      </c>
      <c r="F659" t="s">
        <v>265</v>
      </c>
      <c r="G659" t="s">
        <v>241</v>
      </c>
      <c r="H659">
        <v>1</v>
      </c>
      <c r="I659">
        <v>999</v>
      </c>
      <c r="J659">
        <v>641046</v>
      </c>
    </row>
    <row r="660" spans="1:10" x14ac:dyDescent="0.3">
      <c r="A660" s="89">
        <v>44625</v>
      </c>
      <c r="B660" t="s">
        <v>210</v>
      </c>
      <c r="C660" t="s">
        <v>234</v>
      </c>
      <c r="D660" t="s">
        <v>377</v>
      </c>
      <c r="E660" t="s">
        <v>1081</v>
      </c>
      <c r="F660" t="s">
        <v>214</v>
      </c>
      <c r="G660" t="s">
        <v>229</v>
      </c>
      <c r="H660">
        <v>1</v>
      </c>
      <c r="I660">
        <v>791</v>
      </c>
      <c r="J660">
        <v>201301</v>
      </c>
    </row>
    <row r="661" spans="1:10" x14ac:dyDescent="0.3">
      <c r="A661" s="89">
        <v>44625</v>
      </c>
      <c r="B661" t="s">
        <v>210</v>
      </c>
      <c r="C661" t="s">
        <v>234</v>
      </c>
      <c r="D661" t="s">
        <v>247</v>
      </c>
      <c r="E661" t="s">
        <v>1082</v>
      </c>
      <c r="F661" t="s">
        <v>214</v>
      </c>
      <c r="G661" t="s">
        <v>241</v>
      </c>
      <c r="H661">
        <v>1</v>
      </c>
      <c r="I661">
        <v>743</v>
      </c>
      <c r="J661">
        <v>500089</v>
      </c>
    </row>
    <row r="662" spans="1:10" x14ac:dyDescent="0.3">
      <c r="A662" s="89">
        <v>44747</v>
      </c>
      <c r="B662" t="s">
        <v>210</v>
      </c>
      <c r="C662" t="s">
        <v>327</v>
      </c>
      <c r="D662" t="s">
        <v>806</v>
      </c>
      <c r="E662" t="s">
        <v>1083</v>
      </c>
      <c r="F662" t="s">
        <v>214</v>
      </c>
      <c r="G662" t="s">
        <v>264</v>
      </c>
      <c r="H662">
        <v>1</v>
      </c>
      <c r="I662">
        <v>735</v>
      </c>
      <c r="J662">
        <v>590010</v>
      </c>
    </row>
    <row r="663" spans="1:10" x14ac:dyDescent="0.3">
      <c r="A663" s="89">
        <v>44625</v>
      </c>
      <c r="B663" t="s">
        <v>210</v>
      </c>
      <c r="C663" t="s">
        <v>327</v>
      </c>
      <c r="D663" t="s">
        <v>328</v>
      </c>
      <c r="E663" t="s">
        <v>1084</v>
      </c>
      <c r="F663" t="s">
        <v>214</v>
      </c>
      <c r="G663" t="s">
        <v>219</v>
      </c>
      <c r="H663">
        <v>1</v>
      </c>
      <c r="I663">
        <v>771</v>
      </c>
      <c r="J663">
        <v>609807</v>
      </c>
    </row>
    <row r="664" spans="1:10" x14ac:dyDescent="0.3">
      <c r="A664" s="89">
        <v>44625</v>
      </c>
      <c r="B664" t="s">
        <v>210</v>
      </c>
      <c r="C664" t="s">
        <v>220</v>
      </c>
      <c r="D664" t="s">
        <v>707</v>
      </c>
      <c r="E664" t="s">
        <v>1085</v>
      </c>
      <c r="F664" t="s">
        <v>223</v>
      </c>
      <c r="G664" t="s">
        <v>237</v>
      </c>
      <c r="H664">
        <v>1</v>
      </c>
      <c r="I664">
        <v>665</v>
      </c>
      <c r="J664">
        <v>245205</v>
      </c>
    </row>
    <row r="665" spans="1:10" x14ac:dyDescent="0.3">
      <c r="A665" s="89">
        <v>44625</v>
      </c>
      <c r="B665" t="s">
        <v>230</v>
      </c>
      <c r="C665" t="s">
        <v>675</v>
      </c>
      <c r="D665" t="s">
        <v>995</v>
      </c>
      <c r="E665" t="s">
        <v>1086</v>
      </c>
      <c r="F665" t="s">
        <v>223</v>
      </c>
      <c r="G665" t="s">
        <v>237</v>
      </c>
      <c r="H665">
        <v>1</v>
      </c>
      <c r="I665">
        <v>625</v>
      </c>
      <c r="J665">
        <v>845401</v>
      </c>
    </row>
    <row r="666" spans="1:10" x14ac:dyDescent="0.3">
      <c r="A666" s="89">
        <v>44625</v>
      </c>
      <c r="B666" t="s">
        <v>210</v>
      </c>
      <c r="C666" t="s">
        <v>234</v>
      </c>
      <c r="D666" t="s">
        <v>247</v>
      </c>
      <c r="E666" t="s">
        <v>1087</v>
      </c>
      <c r="F666" t="s">
        <v>214</v>
      </c>
      <c r="G666" t="s">
        <v>241</v>
      </c>
      <c r="H666">
        <v>1</v>
      </c>
      <c r="I666">
        <v>743</v>
      </c>
      <c r="J666">
        <v>122018</v>
      </c>
    </row>
    <row r="667" spans="1:10" x14ac:dyDescent="0.3">
      <c r="A667" s="89">
        <v>44625</v>
      </c>
      <c r="B667" t="s">
        <v>210</v>
      </c>
      <c r="C667" t="s">
        <v>663</v>
      </c>
      <c r="D667" t="s">
        <v>1088</v>
      </c>
      <c r="E667" t="s">
        <v>1089</v>
      </c>
      <c r="F667" t="s">
        <v>214</v>
      </c>
      <c r="G667" t="s">
        <v>241</v>
      </c>
      <c r="H667">
        <v>1</v>
      </c>
      <c r="I667">
        <v>825</v>
      </c>
      <c r="J667">
        <v>576213</v>
      </c>
    </row>
    <row r="668" spans="1:10" x14ac:dyDescent="0.3">
      <c r="A668" s="89">
        <v>44625</v>
      </c>
      <c r="B668" t="s">
        <v>210</v>
      </c>
      <c r="C668" t="s">
        <v>234</v>
      </c>
      <c r="D668" t="s">
        <v>242</v>
      </c>
      <c r="E668" t="s">
        <v>1090</v>
      </c>
      <c r="F668" t="s">
        <v>214</v>
      </c>
      <c r="G668" t="s">
        <v>215</v>
      </c>
      <c r="H668">
        <v>1</v>
      </c>
      <c r="I668">
        <v>743</v>
      </c>
      <c r="J668">
        <v>110064</v>
      </c>
    </row>
    <row r="669" spans="1:10" x14ac:dyDescent="0.3">
      <c r="A669" s="89">
        <v>44625</v>
      </c>
      <c r="B669" t="s">
        <v>210</v>
      </c>
      <c r="C669" t="s">
        <v>280</v>
      </c>
      <c r="D669" t="s">
        <v>871</v>
      </c>
      <c r="E669" t="s">
        <v>1091</v>
      </c>
      <c r="F669" t="s">
        <v>214</v>
      </c>
      <c r="G669" t="s">
        <v>229</v>
      </c>
      <c r="H669">
        <v>1</v>
      </c>
      <c r="I669">
        <v>690</v>
      </c>
      <c r="J669">
        <v>752054</v>
      </c>
    </row>
    <row r="670" spans="1:10" x14ac:dyDescent="0.3">
      <c r="A670" s="89">
        <v>44901</v>
      </c>
      <c r="B670" t="s">
        <v>210</v>
      </c>
      <c r="C670" t="s">
        <v>354</v>
      </c>
      <c r="D670" t="s">
        <v>838</v>
      </c>
      <c r="E670" t="s">
        <v>1092</v>
      </c>
      <c r="F670" t="s">
        <v>214</v>
      </c>
      <c r="G670" t="s">
        <v>264</v>
      </c>
      <c r="H670">
        <v>1</v>
      </c>
      <c r="I670">
        <v>735</v>
      </c>
      <c r="J670">
        <v>456001</v>
      </c>
    </row>
    <row r="671" spans="1:10" x14ac:dyDescent="0.3">
      <c r="A671" s="89">
        <v>44625</v>
      </c>
      <c r="B671" t="s">
        <v>210</v>
      </c>
      <c r="C671" t="s">
        <v>234</v>
      </c>
      <c r="D671" t="s">
        <v>242</v>
      </c>
      <c r="E671" t="s">
        <v>1093</v>
      </c>
      <c r="F671" t="s">
        <v>214</v>
      </c>
      <c r="G671" t="s">
        <v>215</v>
      </c>
      <c r="H671">
        <v>1</v>
      </c>
      <c r="I671">
        <v>743</v>
      </c>
      <c r="J671">
        <v>370001</v>
      </c>
    </row>
    <row r="672" spans="1:10" x14ac:dyDescent="0.3">
      <c r="A672" s="89">
        <v>44625</v>
      </c>
      <c r="B672" t="s">
        <v>210</v>
      </c>
      <c r="C672" t="s">
        <v>478</v>
      </c>
      <c r="D672" t="s">
        <v>1094</v>
      </c>
      <c r="E672" t="s">
        <v>1095</v>
      </c>
      <c r="F672" t="s">
        <v>214</v>
      </c>
      <c r="G672" t="s">
        <v>237</v>
      </c>
      <c r="H672">
        <v>1</v>
      </c>
      <c r="I672">
        <v>999</v>
      </c>
      <c r="J672">
        <v>425413</v>
      </c>
    </row>
    <row r="673" spans="1:10" x14ac:dyDescent="0.3">
      <c r="A673" s="89">
        <v>44901</v>
      </c>
      <c r="B673" t="s">
        <v>210</v>
      </c>
      <c r="C673" t="s">
        <v>327</v>
      </c>
      <c r="D673" t="s">
        <v>806</v>
      </c>
      <c r="E673" t="s">
        <v>1096</v>
      </c>
      <c r="F673" t="s">
        <v>214</v>
      </c>
      <c r="G673" t="s">
        <v>264</v>
      </c>
      <c r="H673">
        <v>1</v>
      </c>
      <c r="I673">
        <v>735</v>
      </c>
      <c r="J673">
        <v>605011</v>
      </c>
    </row>
    <row r="674" spans="1:10" x14ac:dyDescent="0.3">
      <c r="A674" s="89">
        <v>44901</v>
      </c>
      <c r="B674" t="s">
        <v>210</v>
      </c>
      <c r="C674" t="s">
        <v>327</v>
      </c>
      <c r="D674" t="s">
        <v>806</v>
      </c>
      <c r="E674" t="s">
        <v>1097</v>
      </c>
      <c r="F674" t="s">
        <v>214</v>
      </c>
      <c r="G674" t="s">
        <v>264</v>
      </c>
      <c r="H674">
        <v>1</v>
      </c>
      <c r="I674">
        <v>735</v>
      </c>
      <c r="J674">
        <v>462022</v>
      </c>
    </row>
    <row r="675" spans="1:10" x14ac:dyDescent="0.3">
      <c r="A675" s="89">
        <v>44625</v>
      </c>
      <c r="B675" t="s">
        <v>210</v>
      </c>
      <c r="C675" t="s">
        <v>234</v>
      </c>
      <c r="D675" t="s">
        <v>242</v>
      </c>
      <c r="E675" t="s">
        <v>1098</v>
      </c>
      <c r="F675" t="s">
        <v>214</v>
      </c>
      <c r="G675" t="s">
        <v>215</v>
      </c>
      <c r="H675">
        <v>1</v>
      </c>
      <c r="I675">
        <v>743</v>
      </c>
      <c r="J675">
        <v>388320</v>
      </c>
    </row>
    <row r="676" spans="1:10" x14ac:dyDescent="0.3">
      <c r="A676" s="89">
        <v>44625</v>
      </c>
      <c r="B676" t="s">
        <v>210</v>
      </c>
      <c r="C676" t="s">
        <v>216</v>
      </c>
      <c r="D676" t="s">
        <v>217</v>
      </c>
      <c r="E676" t="s">
        <v>1099</v>
      </c>
      <c r="F676" t="s">
        <v>214</v>
      </c>
      <c r="G676" t="s">
        <v>219</v>
      </c>
      <c r="H676">
        <v>1</v>
      </c>
      <c r="I676">
        <v>588</v>
      </c>
      <c r="J676">
        <v>506001</v>
      </c>
    </row>
    <row r="677" spans="1:10" x14ac:dyDescent="0.3">
      <c r="A677" s="89">
        <v>44625</v>
      </c>
      <c r="B677" t="s">
        <v>210</v>
      </c>
      <c r="C677" t="s">
        <v>327</v>
      </c>
      <c r="D677" t="s">
        <v>347</v>
      </c>
      <c r="E677" t="s">
        <v>1100</v>
      </c>
      <c r="F677" t="s">
        <v>214</v>
      </c>
      <c r="G677" t="s">
        <v>241</v>
      </c>
      <c r="H677">
        <v>1</v>
      </c>
      <c r="I677">
        <v>724</v>
      </c>
      <c r="J677">
        <v>625020</v>
      </c>
    </row>
    <row r="678" spans="1:10" x14ac:dyDescent="0.3">
      <c r="A678" s="89">
        <v>44625</v>
      </c>
      <c r="B678" t="s">
        <v>210</v>
      </c>
      <c r="C678" t="s">
        <v>675</v>
      </c>
      <c r="D678" t="s">
        <v>1101</v>
      </c>
      <c r="E678" t="s">
        <v>1102</v>
      </c>
      <c r="F678" t="s">
        <v>223</v>
      </c>
      <c r="G678" t="s">
        <v>229</v>
      </c>
      <c r="H678">
        <v>1</v>
      </c>
      <c r="I678">
        <v>625</v>
      </c>
      <c r="J678">
        <v>226019</v>
      </c>
    </row>
    <row r="679" spans="1:10" x14ac:dyDescent="0.3">
      <c r="A679" s="89">
        <v>44625</v>
      </c>
      <c r="B679" t="s">
        <v>210</v>
      </c>
      <c r="C679" t="s">
        <v>234</v>
      </c>
      <c r="D679" t="s">
        <v>242</v>
      </c>
      <c r="E679" t="s">
        <v>1103</v>
      </c>
      <c r="F679" t="s">
        <v>214</v>
      </c>
      <c r="G679" t="s">
        <v>215</v>
      </c>
      <c r="H679">
        <v>1</v>
      </c>
      <c r="I679">
        <v>743</v>
      </c>
      <c r="J679">
        <v>110070</v>
      </c>
    </row>
    <row r="680" spans="1:10" x14ac:dyDescent="0.3">
      <c r="A680" s="89">
        <v>44625</v>
      </c>
      <c r="B680" t="s">
        <v>210</v>
      </c>
      <c r="C680" t="s">
        <v>327</v>
      </c>
      <c r="D680" t="s">
        <v>688</v>
      </c>
      <c r="E680" t="s">
        <v>1104</v>
      </c>
      <c r="F680" t="s">
        <v>214</v>
      </c>
      <c r="G680" t="s">
        <v>219</v>
      </c>
      <c r="H680">
        <v>1</v>
      </c>
      <c r="I680">
        <v>771</v>
      </c>
      <c r="J680">
        <v>603001</v>
      </c>
    </row>
    <row r="681" spans="1:10" x14ac:dyDescent="0.3">
      <c r="A681" s="89">
        <v>44625</v>
      </c>
      <c r="B681" t="s">
        <v>210</v>
      </c>
      <c r="C681" t="s">
        <v>335</v>
      </c>
      <c r="D681" t="s">
        <v>1105</v>
      </c>
      <c r="E681" t="s">
        <v>1106</v>
      </c>
      <c r="F681" t="s">
        <v>265</v>
      </c>
      <c r="G681" t="s">
        <v>215</v>
      </c>
      <c r="H681">
        <v>1</v>
      </c>
      <c r="I681">
        <v>791</v>
      </c>
      <c r="J681">
        <v>384265</v>
      </c>
    </row>
    <row r="682" spans="1:10" x14ac:dyDescent="0.3">
      <c r="A682" s="89">
        <v>44625</v>
      </c>
      <c r="B682" t="s">
        <v>210</v>
      </c>
      <c r="C682" t="s">
        <v>498</v>
      </c>
      <c r="D682" t="s">
        <v>499</v>
      </c>
      <c r="E682" t="s">
        <v>1107</v>
      </c>
      <c r="F682" t="s">
        <v>214</v>
      </c>
      <c r="G682" t="s">
        <v>241</v>
      </c>
      <c r="H682">
        <v>1</v>
      </c>
      <c r="I682">
        <v>807</v>
      </c>
      <c r="J682">
        <v>560102</v>
      </c>
    </row>
    <row r="683" spans="1:10" x14ac:dyDescent="0.3">
      <c r="A683" s="89">
        <v>44625</v>
      </c>
      <c r="B683" t="s">
        <v>210</v>
      </c>
      <c r="C683" t="s">
        <v>234</v>
      </c>
      <c r="D683" t="s">
        <v>247</v>
      </c>
      <c r="E683" t="s">
        <v>1108</v>
      </c>
      <c r="F683" t="s">
        <v>214</v>
      </c>
      <c r="G683" t="s">
        <v>241</v>
      </c>
      <c r="H683">
        <v>1</v>
      </c>
      <c r="I683">
        <v>743</v>
      </c>
      <c r="J683">
        <v>600092</v>
      </c>
    </row>
    <row r="684" spans="1:10" x14ac:dyDescent="0.3">
      <c r="A684" s="89">
        <v>44625</v>
      </c>
      <c r="B684" t="s">
        <v>210</v>
      </c>
      <c r="C684" t="s">
        <v>234</v>
      </c>
      <c r="D684" t="s">
        <v>242</v>
      </c>
      <c r="E684" t="s">
        <v>1109</v>
      </c>
      <c r="F684" t="s">
        <v>214</v>
      </c>
      <c r="G684" t="s">
        <v>215</v>
      </c>
      <c r="H684">
        <v>1</v>
      </c>
      <c r="I684">
        <v>743</v>
      </c>
      <c r="J684">
        <v>517325</v>
      </c>
    </row>
    <row r="685" spans="1:10" x14ac:dyDescent="0.3">
      <c r="A685" s="89">
        <v>44901</v>
      </c>
      <c r="B685" t="s">
        <v>210</v>
      </c>
      <c r="C685" t="s">
        <v>327</v>
      </c>
      <c r="D685" t="s">
        <v>806</v>
      </c>
      <c r="E685" t="s">
        <v>1110</v>
      </c>
      <c r="F685" t="s">
        <v>214</v>
      </c>
      <c r="G685" t="s">
        <v>264</v>
      </c>
      <c r="H685">
        <v>1</v>
      </c>
      <c r="I685">
        <v>735</v>
      </c>
      <c r="J685">
        <v>695612</v>
      </c>
    </row>
    <row r="686" spans="1:10" x14ac:dyDescent="0.3">
      <c r="A686" s="89">
        <v>44597</v>
      </c>
      <c r="B686" t="s">
        <v>210</v>
      </c>
      <c r="C686" t="s">
        <v>327</v>
      </c>
      <c r="D686" t="s">
        <v>328</v>
      </c>
      <c r="E686" t="s">
        <v>1111</v>
      </c>
      <c r="F686" t="s">
        <v>214</v>
      </c>
      <c r="G686" t="s">
        <v>219</v>
      </c>
      <c r="H686">
        <v>1</v>
      </c>
      <c r="I686">
        <v>771</v>
      </c>
      <c r="J686">
        <v>530002</v>
      </c>
    </row>
    <row r="687" spans="1:10" x14ac:dyDescent="0.3">
      <c r="A687" s="89">
        <v>44597</v>
      </c>
      <c r="B687" t="s">
        <v>210</v>
      </c>
      <c r="C687" t="s">
        <v>478</v>
      </c>
      <c r="D687" t="s">
        <v>756</v>
      </c>
      <c r="E687" t="s">
        <v>1112</v>
      </c>
      <c r="F687" t="s">
        <v>214</v>
      </c>
      <c r="G687" t="s">
        <v>215</v>
      </c>
      <c r="H687">
        <v>1</v>
      </c>
      <c r="I687">
        <v>999</v>
      </c>
      <c r="J687">
        <v>682041</v>
      </c>
    </row>
    <row r="688" spans="1:10" x14ac:dyDescent="0.3">
      <c r="A688" s="89">
        <v>44597</v>
      </c>
      <c r="B688" t="s">
        <v>210</v>
      </c>
      <c r="C688" t="s">
        <v>234</v>
      </c>
      <c r="D688" t="s">
        <v>242</v>
      </c>
      <c r="E688" t="s">
        <v>1113</v>
      </c>
      <c r="F688" t="s">
        <v>214</v>
      </c>
      <c r="G688" t="s">
        <v>215</v>
      </c>
      <c r="H688">
        <v>1</v>
      </c>
      <c r="I688">
        <v>743</v>
      </c>
      <c r="J688">
        <v>147003</v>
      </c>
    </row>
    <row r="689" spans="1:10" x14ac:dyDescent="0.3">
      <c r="A689" s="89">
        <v>44597</v>
      </c>
      <c r="B689" t="s">
        <v>210</v>
      </c>
      <c r="C689" t="s">
        <v>327</v>
      </c>
      <c r="D689" t="s">
        <v>540</v>
      </c>
      <c r="E689" t="s">
        <v>1114</v>
      </c>
      <c r="F689" t="s">
        <v>214</v>
      </c>
      <c r="G689" t="s">
        <v>215</v>
      </c>
      <c r="H689">
        <v>1</v>
      </c>
      <c r="I689">
        <v>724</v>
      </c>
      <c r="J689">
        <v>560072</v>
      </c>
    </row>
    <row r="690" spans="1:10" x14ac:dyDescent="0.3">
      <c r="A690" s="89">
        <v>44597</v>
      </c>
      <c r="B690" t="s">
        <v>210</v>
      </c>
      <c r="C690" t="s">
        <v>354</v>
      </c>
      <c r="D690" t="s">
        <v>515</v>
      </c>
      <c r="E690" t="s">
        <v>1115</v>
      </c>
      <c r="F690" t="s">
        <v>214</v>
      </c>
      <c r="G690" t="s">
        <v>229</v>
      </c>
      <c r="H690">
        <v>1</v>
      </c>
      <c r="I690">
        <v>724</v>
      </c>
      <c r="J690">
        <v>500058</v>
      </c>
    </row>
    <row r="691" spans="1:10" x14ac:dyDescent="0.3">
      <c r="A691" s="89">
        <v>44597</v>
      </c>
      <c r="B691" t="s">
        <v>210</v>
      </c>
      <c r="C691" t="s">
        <v>327</v>
      </c>
      <c r="D691" t="s">
        <v>540</v>
      </c>
      <c r="E691" t="s">
        <v>1116</v>
      </c>
      <c r="F691" t="s">
        <v>214</v>
      </c>
      <c r="G691" t="s">
        <v>215</v>
      </c>
      <c r="H691">
        <v>1</v>
      </c>
      <c r="I691">
        <v>724</v>
      </c>
      <c r="J691">
        <v>500084</v>
      </c>
    </row>
    <row r="692" spans="1:10" x14ac:dyDescent="0.3">
      <c r="A692" s="89">
        <v>44597</v>
      </c>
      <c r="B692" t="s">
        <v>210</v>
      </c>
      <c r="C692" t="s">
        <v>703</v>
      </c>
      <c r="D692" t="s">
        <v>704</v>
      </c>
      <c r="E692" t="s">
        <v>1117</v>
      </c>
      <c r="F692" t="s">
        <v>223</v>
      </c>
      <c r="G692" t="s">
        <v>241</v>
      </c>
      <c r="H692">
        <v>1</v>
      </c>
      <c r="I692">
        <v>625</v>
      </c>
      <c r="J692">
        <v>581308</v>
      </c>
    </row>
    <row r="693" spans="1:10" x14ac:dyDescent="0.3">
      <c r="A693" s="89">
        <v>44597</v>
      </c>
      <c r="B693" t="s">
        <v>210</v>
      </c>
      <c r="C693" t="s">
        <v>327</v>
      </c>
      <c r="D693" t="s">
        <v>540</v>
      </c>
      <c r="E693" t="s">
        <v>1118</v>
      </c>
      <c r="F693" t="s">
        <v>214</v>
      </c>
      <c r="G693" t="s">
        <v>215</v>
      </c>
      <c r="H693">
        <v>1</v>
      </c>
      <c r="I693">
        <v>724</v>
      </c>
      <c r="J693">
        <v>121005</v>
      </c>
    </row>
    <row r="694" spans="1:10" x14ac:dyDescent="0.3">
      <c r="A694" s="89">
        <v>44597</v>
      </c>
      <c r="B694" t="s">
        <v>210</v>
      </c>
      <c r="C694" t="s">
        <v>327</v>
      </c>
      <c r="D694" t="s">
        <v>540</v>
      </c>
      <c r="E694" t="s">
        <v>1119</v>
      </c>
      <c r="F694" t="s">
        <v>214</v>
      </c>
      <c r="G694" t="s">
        <v>215</v>
      </c>
      <c r="H694">
        <v>1</v>
      </c>
      <c r="I694">
        <v>724</v>
      </c>
      <c r="J694">
        <v>500010</v>
      </c>
    </row>
    <row r="695" spans="1:10" x14ac:dyDescent="0.3">
      <c r="A695" s="89">
        <v>44597</v>
      </c>
      <c r="B695" t="s">
        <v>210</v>
      </c>
      <c r="C695" t="s">
        <v>238</v>
      </c>
      <c r="D695" t="s">
        <v>239</v>
      </c>
      <c r="E695" t="s">
        <v>1120</v>
      </c>
      <c r="F695" t="s">
        <v>214</v>
      </c>
      <c r="G695" t="s">
        <v>241</v>
      </c>
      <c r="H695">
        <v>1</v>
      </c>
      <c r="I695">
        <v>899</v>
      </c>
      <c r="J695">
        <v>403406</v>
      </c>
    </row>
    <row r="696" spans="1:10" x14ac:dyDescent="0.3">
      <c r="A696" s="89">
        <v>44901</v>
      </c>
      <c r="B696" t="s">
        <v>210</v>
      </c>
      <c r="C696" t="s">
        <v>354</v>
      </c>
      <c r="D696" t="s">
        <v>838</v>
      </c>
      <c r="E696" t="s">
        <v>1121</v>
      </c>
      <c r="F696" t="s">
        <v>214</v>
      </c>
      <c r="G696" t="s">
        <v>264</v>
      </c>
      <c r="H696">
        <v>1</v>
      </c>
      <c r="I696">
        <v>735</v>
      </c>
      <c r="J696">
        <v>842002</v>
      </c>
    </row>
    <row r="697" spans="1:10" x14ac:dyDescent="0.3">
      <c r="A697" s="89">
        <v>44871</v>
      </c>
      <c r="B697" t="s">
        <v>210</v>
      </c>
      <c r="C697" t="s">
        <v>354</v>
      </c>
      <c r="D697" t="s">
        <v>838</v>
      </c>
      <c r="E697" t="s">
        <v>1122</v>
      </c>
      <c r="F697" t="s">
        <v>214</v>
      </c>
      <c r="G697" t="s">
        <v>264</v>
      </c>
      <c r="H697">
        <v>1</v>
      </c>
      <c r="I697">
        <v>735</v>
      </c>
      <c r="J697">
        <v>700127</v>
      </c>
    </row>
    <row r="698" spans="1:10" x14ac:dyDescent="0.3">
      <c r="A698" s="89">
        <v>44597</v>
      </c>
      <c r="B698" t="s">
        <v>210</v>
      </c>
      <c r="C698" t="s">
        <v>373</v>
      </c>
      <c r="D698" t="s">
        <v>404</v>
      </c>
      <c r="E698" t="s">
        <v>1123</v>
      </c>
      <c r="F698" t="s">
        <v>214</v>
      </c>
      <c r="G698" t="s">
        <v>215</v>
      </c>
      <c r="H698">
        <v>1</v>
      </c>
      <c r="I698">
        <v>677</v>
      </c>
      <c r="J698">
        <v>560078</v>
      </c>
    </row>
    <row r="699" spans="1:10" x14ac:dyDescent="0.3">
      <c r="A699" s="89">
        <v>44871</v>
      </c>
      <c r="B699" t="s">
        <v>210</v>
      </c>
      <c r="C699" t="s">
        <v>327</v>
      </c>
      <c r="D699" t="s">
        <v>806</v>
      </c>
      <c r="E699" t="s">
        <v>1122</v>
      </c>
      <c r="F699" t="s">
        <v>214</v>
      </c>
      <c r="G699" t="s">
        <v>264</v>
      </c>
      <c r="H699">
        <v>1</v>
      </c>
      <c r="I699">
        <v>735</v>
      </c>
      <c r="J699">
        <v>700127</v>
      </c>
    </row>
    <row r="700" spans="1:10" x14ac:dyDescent="0.3">
      <c r="A700" s="89">
        <v>44597</v>
      </c>
      <c r="B700" t="s">
        <v>210</v>
      </c>
      <c r="C700" t="s">
        <v>234</v>
      </c>
      <c r="D700" t="s">
        <v>242</v>
      </c>
      <c r="E700" t="s">
        <v>1124</v>
      </c>
      <c r="F700" t="s">
        <v>214</v>
      </c>
      <c r="G700" t="s">
        <v>215</v>
      </c>
      <c r="H700">
        <v>1</v>
      </c>
      <c r="I700">
        <v>743</v>
      </c>
      <c r="J700">
        <v>577004</v>
      </c>
    </row>
    <row r="701" spans="1:10" x14ac:dyDescent="0.3">
      <c r="A701" s="89">
        <v>44597</v>
      </c>
      <c r="B701" t="s">
        <v>210</v>
      </c>
      <c r="C701" t="s">
        <v>244</v>
      </c>
      <c r="D701" t="s">
        <v>294</v>
      </c>
      <c r="E701" t="s">
        <v>1125</v>
      </c>
      <c r="F701" t="s">
        <v>214</v>
      </c>
      <c r="G701" t="s">
        <v>229</v>
      </c>
      <c r="H701">
        <v>1</v>
      </c>
      <c r="I701">
        <v>743</v>
      </c>
      <c r="J701">
        <v>560020</v>
      </c>
    </row>
    <row r="702" spans="1:10" x14ac:dyDescent="0.3">
      <c r="A702" s="89">
        <v>44597</v>
      </c>
      <c r="B702" t="s">
        <v>210</v>
      </c>
      <c r="C702" t="s">
        <v>498</v>
      </c>
      <c r="D702" t="s">
        <v>929</v>
      </c>
      <c r="E702" t="s">
        <v>1126</v>
      </c>
      <c r="F702" t="s">
        <v>214</v>
      </c>
      <c r="G702" t="s">
        <v>229</v>
      </c>
      <c r="H702">
        <v>1</v>
      </c>
      <c r="I702">
        <v>859</v>
      </c>
      <c r="J702">
        <v>600028</v>
      </c>
    </row>
    <row r="703" spans="1:10" x14ac:dyDescent="0.3">
      <c r="A703" s="89">
        <v>44597</v>
      </c>
      <c r="B703" t="s">
        <v>210</v>
      </c>
      <c r="C703" t="s">
        <v>224</v>
      </c>
      <c r="D703" t="s">
        <v>481</v>
      </c>
      <c r="E703" t="s">
        <v>1127</v>
      </c>
      <c r="F703" t="s">
        <v>214</v>
      </c>
      <c r="G703" t="s">
        <v>241</v>
      </c>
      <c r="H703">
        <v>1</v>
      </c>
      <c r="I703">
        <v>832</v>
      </c>
      <c r="J703">
        <v>700008</v>
      </c>
    </row>
    <row r="704" spans="1:10" x14ac:dyDescent="0.3">
      <c r="A704" s="89">
        <v>44597</v>
      </c>
      <c r="B704" t="s">
        <v>210</v>
      </c>
      <c r="C704" t="s">
        <v>234</v>
      </c>
      <c r="D704" t="s">
        <v>242</v>
      </c>
      <c r="E704" t="s">
        <v>1128</v>
      </c>
      <c r="F704" t="s">
        <v>214</v>
      </c>
      <c r="G704" t="s">
        <v>215</v>
      </c>
      <c r="H704">
        <v>1</v>
      </c>
      <c r="I704">
        <v>743</v>
      </c>
      <c r="J704">
        <v>500060</v>
      </c>
    </row>
    <row r="705" spans="1:10" x14ac:dyDescent="0.3">
      <c r="A705" s="89">
        <v>44597</v>
      </c>
      <c r="B705" t="s">
        <v>210</v>
      </c>
      <c r="C705" t="s">
        <v>234</v>
      </c>
      <c r="D705" t="s">
        <v>242</v>
      </c>
      <c r="E705" t="s">
        <v>1129</v>
      </c>
      <c r="F705" t="s">
        <v>214</v>
      </c>
      <c r="G705" t="s">
        <v>215</v>
      </c>
      <c r="H705">
        <v>1</v>
      </c>
      <c r="I705">
        <v>743</v>
      </c>
      <c r="J705">
        <v>380050</v>
      </c>
    </row>
    <row r="706" spans="1:10" x14ac:dyDescent="0.3">
      <c r="A706" s="89">
        <v>44597</v>
      </c>
      <c r="B706" t="s">
        <v>210</v>
      </c>
      <c r="C706" t="s">
        <v>327</v>
      </c>
      <c r="D706" t="s">
        <v>540</v>
      </c>
      <c r="E706" t="s">
        <v>1130</v>
      </c>
      <c r="F706" t="s">
        <v>214</v>
      </c>
      <c r="G706" t="s">
        <v>215</v>
      </c>
      <c r="H706">
        <v>1</v>
      </c>
      <c r="I706">
        <v>724</v>
      </c>
      <c r="J706">
        <v>577519</v>
      </c>
    </row>
    <row r="707" spans="1:10" x14ac:dyDescent="0.3">
      <c r="A707" s="89">
        <v>44597</v>
      </c>
      <c r="B707" t="s">
        <v>230</v>
      </c>
      <c r="C707" t="s">
        <v>327</v>
      </c>
      <c r="D707" t="s">
        <v>540</v>
      </c>
      <c r="E707" t="s">
        <v>1131</v>
      </c>
      <c r="F707" t="s">
        <v>214</v>
      </c>
      <c r="G707" t="s">
        <v>215</v>
      </c>
      <c r="H707">
        <v>1</v>
      </c>
      <c r="I707">
        <v>724</v>
      </c>
      <c r="J707">
        <v>700027</v>
      </c>
    </row>
    <row r="708" spans="1:10" x14ac:dyDescent="0.3">
      <c r="A708" s="89">
        <v>44597</v>
      </c>
      <c r="B708" t="s">
        <v>210</v>
      </c>
      <c r="C708" t="s">
        <v>327</v>
      </c>
      <c r="D708" t="s">
        <v>605</v>
      </c>
      <c r="E708" t="s">
        <v>1132</v>
      </c>
      <c r="F708" t="s">
        <v>214</v>
      </c>
      <c r="G708" t="s">
        <v>229</v>
      </c>
      <c r="H708">
        <v>1</v>
      </c>
      <c r="I708">
        <v>724</v>
      </c>
      <c r="J708">
        <v>560064</v>
      </c>
    </row>
    <row r="709" spans="1:10" x14ac:dyDescent="0.3">
      <c r="A709" s="89">
        <v>44597</v>
      </c>
      <c r="B709" t="s">
        <v>210</v>
      </c>
      <c r="C709" t="s">
        <v>327</v>
      </c>
      <c r="D709" t="s">
        <v>328</v>
      </c>
      <c r="E709" t="s">
        <v>1133</v>
      </c>
      <c r="F709" t="s">
        <v>214</v>
      </c>
      <c r="G709" t="s">
        <v>219</v>
      </c>
      <c r="H709">
        <v>1</v>
      </c>
      <c r="I709">
        <v>771</v>
      </c>
      <c r="J709">
        <v>413001</v>
      </c>
    </row>
    <row r="710" spans="1:10" x14ac:dyDescent="0.3">
      <c r="A710" s="89">
        <v>44597</v>
      </c>
      <c r="B710" t="s">
        <v>210</v>
      </c>
      <c r="C710" t="s">
        <v>354</v>
      </c>
      <c r="D710" t="s">
        <v>512</v>
      </c>
      <c r="E710" t="s">
        <v>1134</v>
      </c>
      <c r="F710" t="s">
        <v>214</v>
      </c>
      <c r="G710" t="s">
        <v>219</v>
      </c>
      <c r="H710">
        <v>1</v>
      </c>
      <c r="I710">
        <v>771</v>
      </c>
      <c r="J710">
        <v>560079</v>
      </c>
    </row>
    <row r="711" spans="1:10" x14ac:dyDescent="0.3">
      <c r="A711" s="89">
        <v>44840</v>
      </c>
      <c r="B711" t="s">
        <v>230</v>
      </c>
      <c r="C711" t="s">
        <v>327</v>
      </c>
      <c r="D711" t="s">
        <v>806</v>
      </c>
      <c r="E711" t="s">
        <v>1135</v>
      </c>
      <c r="F711" t="s">
        <v>214</v>
      </c>
      <c r="G711" t="s">
        <v>264</v>
      </c>
      <c r="H711">
        <v>1</v>
      </c>
      <c r="I711">
        <v>735</v>
      </c>
      <c r="J711">
        <v>700135</v>
      </c>
    </row>
    <row r="712" spans="1:10" x14ac:dyDescent="0.3">
      <c r="A712" s="89">
        <v>44597</v>
      </c>
      <c r="B712" t="s">
        <v>210</v>
      </c>
      <c r="C712" t="s">
        <v>234</v>
      </c>
      <c r="D712" t="s">
        <v>242</v>
      </c>
      <c r="E712" t="s">
        <v>1136</v>
      </c>
      <c r="F712" t="s">
        <v>214</v>
      </c>
      <c r="G712" t="s">
        <v>215</v>
      </c>
      <c r="H712">
        <v>1</v>
      </c>
      <c r="I712">
        <v>743</v>
      </c>
      <c r="J712">
        <v>733143</v>
      </c>
    </row>
    <row r="713" spans="1:10" x14ac:dyDescent="0.3">
      <c r="A713" s="89">
        <v>44597</v>
      </c>
      <c r="B713" t="s">
        <v>210</v>
      </c>
      <c r="C713" t="s">
        <v>327</v>
      </c>
      <c r="D713" t="s">
        <v>540</v>
      </c>
      <c r="E713" t="s">
        <v>1137</v>
      </c>
      <c r="F713" t="s">
        <v>214</v>
      </c>
      <c r="G713" t="s">
        <v>215</v>
      </c>
      <c r="H713">
        <v>1</v>
      </c>
      <c r="I713">
        <v>724</v>
      </c>
      <c r="J713">
        <v>411015</v>
      </c>
    </row>
    <row r="714" spans="1:10" x14ac:dyDescent="0.3">
      <c r="A714" s="89">
        <v>44840</v>
      </c>
      <c r="B714" t="s">
        <v>210</v>
      </c>
      <c r="C714" t="s">
        <v>354</v>
      </c>
      <c r="D714" t="s">
        <v>838</v>
      </c>
      <c r="E714" t="s">
        <v>1138</v>
      </c>
      <c r="F714" t="s">
        <v>214</v>
      </c>
      <c r="G714" t="s">
        <v>264</v>
      </c>
      <c r="H714">
        <v>1</v>
      </c>
      <c r="I714">
        <v>735</v>
      </c>
      <c r="J714">
        <v>781022</v>
      </c>
    </row>
    <row r="715" spans="1:10" x14ac:dyDescent="0.3">
      <c r="A715" s="89">
        <v>44597</v>
      </c>
      <c r="B715" t="s">
        <v>210</v>
      </c>
      <c r="C715" t="s">
        <v>234</v>
      </c>
      <c r="D715" t="s">
        <v>242</v>
      </c>
      <c r="E715" t="s">
        <v>1139</v>
      </c>
      <c r="F715" t="s">
        <v>214</v>
      </c>
      <c r="G715" t="s">
        <v>215</v>
      </c>
      <c r="H715">
        <v>1</v>
      </c>
      <c r="I715">
        <v>743</v>
      </c>
      <c r="J715">
        <v>560099</v>
      </c>
    </row>
    <row r="716" spans="1:10" x14ac:dyDescent="0.3">
      <c r="A716" s="89">
        <v>44810</v>
      </c>
      <c r="B716" t="s">
        <v>210</v>
      </c>
      <c r="C716" t="s">
        <v>327</v>
      </c>
      <c r="D716" t="s">
        <v>806</v>
      </c>
      <c r="E716" t="s">
        <v>1140</v>
      </c>
      <c r="F716" t="s">
        <v>214</v>
      </c>
      <c r="G716" t="s">
        <v>264</v>
      </c>
      <c r="H716">
        <v>1</v>
      </c>
      <c r="I716">
        <v>735</v>
      </c>
      <c r="J716">
        <v>361001</v>
      </c>
    </row>
    <row r="717" spans="1:10" x14ac:dyDescent="0.3">
      <c r="A717" s="89">
        <v>44810</v>
      </c>
      <c r="B717" t="s">
        <v>210</v>
      </c>
      <c r="C717" t="s">
        <v>327</v>
      </c>
      <c r="D717" t="s">
        <v>806</v>
      </c>
      <c r="E717" t="s">
        <v>1141</v>
      </c>
      <c r="F717" t="s">
        <v>214</v>
      </c>
      <c r="G717" t="s">
        <v>264</v>
      </c>
      <c r="H717">
        <v>1</v>
      </c>
      <c r="I717">
        <v>735</v>
      </c>
      <c r="J717">
        <v>440033</v>
      </c>
    </row>
    <row r="718" spans="1:10" x14ac:dyDescent="0.3">
      <c r="A718" s="89">
        <v>44597</v>
      </c>
      <c r="B718" t="s">
        <v>210</v>
      </c>
      <c r="C718" t="s">
        <v>224</v>
      </c>
      <c r="D718" t="s">
        <v>853</v>
      </c>
      <c r="E718" t="s">
        <v>1142</v>
      </c>
      <c r="F718" t="s">
        <v>214</v>
      </c>
      <c r="G718" t="s">
        <v>345</v>
      </c>
      <c r="H718">
        <v>1</v>
      </c>
      <c r="I718">
        <v>885</v>
      </c>
      <c r="J718">
        <v>400055</v>
      </c>
    </row>
    <row r="719" spans="1:10" x14ac:dyDescent="0.3">
      <c r="A719" s="89">
        <v>44597</v>
      </c>
      <c r="B719" t="s">
        <v>210</v>
      </c>
      <c r="C719" t="s">
        <v>338</v>
      </c>
      <c r="D719" t="s">
        <v>398</v>
      </c>
      <c r="E719" t="s">
        <v>1143</v>
      </c>
      <c r="F719" t="s">
        <v>214</v>
      </c>
      <c r="G719" t="s">
        <v>219</v>
      </c>
      <c r="H719">
        <v>1</v>
      </c>
      <c r="I719">
        <v>699</v>
      </c>
      <c r="J719">
        <v>562157</v>
      </c>
    </row>
    <row r="720" spans="1:10" x14ac:dyDescent="0.3">
      <c r="A720" s="89">
        <v>44597</v>
      </c>
      <c r="B720" t="s">
        <v>210</v>
      </c>
      <c r="C720" t="s">
        <v>234</v>
      </c>
      <c r="D720" t="s">
        <v>242</v>
      </c>
      <c r="E720" t="s">
        <v>1144</v>
      </c>
      <c r="F720" t="s">
        <v>214</v>
      </c>
      <c r="G720" t="s">
        <v>215</v>
      </c>
      <c r="H720">
        <v>1</v>
      </c>
      <c r="I720">
        <v>743</v>
      </c>
      <c r="J720">
        <v>577598</v>
      </c>
    </row>
    <row r="721" spans="1:10" x14ac:dyDescent="0.3">
      <c r="A721" s="89">
        <v>44597</v>
      </c>
      <c r="B721" t="s">
        <v>210</v>
      </c>
      <c r="C721" t="s">
        <v>498</v>
      </c>
      <c r="D721" t="s">
        <v>777</v>
      </c>
      <c r="E721" t="s">
        <v>1145</v>
      </c>
      <c r="F721" t="s">
        <v>214</v>
      </c>
      <c r="G721" t="s">
        <v>219</v>
      </c>
      <c r="H721">
        <v>1</v>
      </c>
      <c r="I721">
        <v>859</v>
      </c>
      <c r="J721">
        <v>400063</v>
      </c>
    </row>
    <row r="722" spans="1:10" x14ac:dyDescent="0.3">
      <c r="A722" s="89">
        <v>44597</v>
      </c>
      <c r="B722" t="s">
        <v>210</v>
      </c>
      <c r="C722" t="s">
        <v>291</v>
      </c>
      <c r="D722" t="s">
        <v>292</v>
      </c>
      <c r="E722" t="s">
        <v>1145</v>
      </c>
      <c r="F722" t="s">
        <v>214</v>
      </c>
      <c r="G722" t="s">
        <v>219</v>
      </c>
      <c r="H722">
        <v>1</v>
      </c>
      <c r="I722">
        <v>690</v>
      </c>
      <c r="J722">
        <v>400063</v>
      </c>
    </row>
    <row r="723" spans="1:10" x14ac:dyDescent="0.3">
      <c r="A723" s="89">
        <v>44597</v>
      </c>
      <c r="B723" t="s">
        <v>210</v>
      </c>
      <c r="C723" t="s">
        <v>244</v>
      </c>
      <c r="D723" t="s">
        <v>294</v>
      </c>
      <c r="E723" t="s">
        <v>1146</v>
      </c>
      <c r="F723" t="s">
        <v>214</v>
      </c>
      <c r="G723" t="s">
        <v>229</v>
      </c>
      <c r="H723">
        <v>1</v>
      </c>
      <c r="I723">
        <v>743</v>
      </c>
      <c r="J723">
        <v>411037</v>
      </c>
    </row>
    <row r="724" spans="1:10" x14ac:dyDescent="0.3">
      <c r="A724" s="89">
        <v>44597</v>
      </c>
      <c r="B724" t="s">
        <v>210</v>
      </c>
      <c r="C724" t="s">
        <v>335</v>
      </c>
      <c r="D724" t="s">
        <v>336</v>
      </c>
      <c r="E724" t="s">
        <v>1147</v>
      </c>
      <c r="F724" t="s">
        <v>265</v>
      </c>
      <c r="G724" t="s">
        <v>219</v>
      </c>
      <c r="H724">
        <v>1</v>
      </c>
      <c r="I724">
        <v>791</v>
      </c>
      <c r="J724">
        <v>400701</v>
      </c>
    </row>
    <row r="725" spans="1:10" x14ac:dyDescent="0.3">
      <c r="A725" s="89">
        <v>44597</v>
      </c>
      <c r="B725" t="s">
        <v>210</v>
      </c>
      <c r="C725" t="s">
        <v>892</v>
      </c>
      <c r="D725" t="s">
        <v>893</v>
      </c>
      <c r="E725" t="s">
        <v>1147</v>
      </c>
      <c r="F725" t="s">
        <v>265</v>
      </c>
      <c r="G725" t="s">
        <v>219</v>
      </c>
      <c r="H725">
        <v>1</v>
      </c>
      <c r="I725">
        <v>783</v>
      </c>
      <c r="J725">
        <v>400701</v>
      </c>
    </row>
    <row r="726" spans="1:10" x14ac:dyDescent="0.3">
      <c r="A726" s="89">
        <v>44597</v>
      </c>
      <c r="B726" t="s">
        <v>210</v>
      </c>
      <c r="C726" t="s">
        <v>234</v>
      </c>
      <c r="D726" t="s">
        <v>242</v>
      </c>
      <c r="E726" t="s">
        <v>1148</v>
      </c>
      <c r="F726" t="s">
        <v>214</v>
      </c>
      <c r="G726" t="s">
        <v>215</v>
      </c>
      <c r="H726">
        <v>1</v>
      </c>
      <c r="I726">
        <v>743</v>
      </c>
      <c r="J726">
        <v>416007</v>
      </c>
    </row>
    <row r="727" spans="1:10" x14ac:dyDescent="0.3">
      <c r="A727" s="89">
        <v>44597</v>
      </c>
      <c r="B727" t="s">
        <v>210</v>
      </c>
      <c r="C727" t="s">
        <v>498</v>
      </c>
      <c r="D727" t="s">
        <v>929</v>
      </c>
      <c r="E727" t="s">
        <v>1149</v>
      </c>
      <c r="F727" t="s">
        <v>214</v>
      </c>
      <c r="G727" t="s">
        <v>229</v>
      </c>
      <c r="H727">
        <v>1</v>
      </c>
      <c r="I727">
        <v>859</v>
      </c>
      <c r="J727">
        <v>400605</v>
      </c>
    </row>
    <row r="728" spans="1:10" x14ac:dyDescent="0.3">
      <c r="A728" s="89">
        <v>44597</v>
      </c>
      <c r="B728" t="s">
        <v>210</v>
      </c>
      <c r="C728" t="s">
        <v>354</v>
      </c>
      <c r="D728" t="s">
        <v>515</v>
      </c>
      <c r="E728" t="s">
        <v>1150</v>
      </c>
      <c r="F728" t="s">
        <v>214</v>
      </c>
      <c r="G728" t="s">
        <v>229</v>
      </c>
      <c r="H728">
        <v>1</v>
      </c>
      <c r="I728">
        <v>724</v>
      </c>
      <c r="J728">
        <v>122001</v>
      </c>
    </row>
    <row r="729" spans="1:10" x14ac:dyDescent="0.3">
      <c r="A729" s="89">
        <v>44597</v>
      </c>
      <c r="B729" t="s">
        <v>210</v>
      </c>
      <c r="C729" t="s">
        <v>244</v>
      </c>
      <c r="D729" t="s">
        <v>294</v>
      </c>
      <c r="E729" t="s">
        <v>1151</v>
      </c>
      <c r="F729" t="s">
        <v>214</v>
      </c>
      <c r="G729" t="s">
        <v>229</v>
      </c>
      <c r="H729">
        <v>1</v>
      </c>
      <c r="I729">
        <v>743</v>
      </c>
      <c r="J729">
        <v>400703</v>
      </c>
    </row>
    <row r="730" spans="1:10" x14ac:dyDescent="0.3">
      <c r="A730" s="89">
        <v>44597</v>
      </c>
      <c r="B730" t="s">
        <v>210</v>
      </c>
      <c r="C730" t="s">
        <v>244</v>
      </c>
      <c r="D730" t="s">
        <v>294</v>
      </c>
      <c r="E730" t="s">
        <v>1152</v>
      </c>
      <c r="F730" t="s">
        <v>214</v>
      </c>
      <c r="G730" t="s">
        <v>229</v>
      </c>
      <c r="H730">
        <v>1</v>
      </c>
      <c r="I730">
        <v>743</v>
      </c>
      <c r="J730">
        <v>571211</v>
      </c>
    </row>
    <row r="731" spans="1:10" x14ac:dyDescent="0.3">
      <c r="A731" s="89">
        <v>44779</v>
      </c>
      <c r="B731" t="s">
        <v>210</v>
      </c>
      <c r="C731" t="s">
        <v>354</v>
      </c>
      <c r="D731" t="s">
        <v>838</v>
      </c>
      <c r="E731" t="s">
        <v>1153</v>
      </c>
      <c r="F731" t="s">
        <v>214</v>
      </c>
      <c r="G731" t="s">
        <v>264</v>
      </c>
      <c r="H731">
        <v>1</v>
      </c>
      <c r="I731">
        <v>735</v>
      </c>
      <c r="J731">
        <v>500089</v>
      </c>
    </row>
    <row r="732" spans="1:10" x14ac:dyDescent="0.3">
      <c r="A732" s="89">
        <v>44566</v>
      </c>
      <c r="B732" t="s">
        <v>210</v>
      </c>
      <c r="C732" t="s">
        <v>354</v>
      </c>
      <c r="D732" t="s">
        <v>355</v>
      </c>
      <c r="E732" t="s">
        <v>1154</v>
      </c>
      <c r="F732" t="s">
        <v>214</v>
      </c>
      <c r="G732" t="s">
        <v>241</v>
      </c>
      <c r="H732">
        <v>1</v>
      </c>
      <c r="I732">
        <v>724</v>
      </c>
      <c r="J732">
        <v>457001</v>
      </c>
    </row>
    <row r="733" spans="1:10" x14ac:dyDescent="0.3">
      <c r="A733" s="89">
        <v>44566</v>
      </c>
      <c r="B733" t="s">
        <v>210</v>
      </c>
      <c r="C733" t="s">
        <v>327</v>
      </c>
      <c r="D733" t="s">
        <v>347</v>
      </c>
      <c r="E733" t="s">
        <v>1154</v>
      </c>
      <c r="F733" t="s">
        <v>214</v>
      </c>
      <c r="G733" t="s">
        <v>241</v>
      </c>
      <c r="H733">
        <v>1</v>
      </c>
      <c r="I733">
        <v>724</v>
      </c>
      <c r="J733">
        <v>457001</v>
      </c>
    </row>
    <row r="734" spans="1:10" x14ac:dyDescent="0.3">
      <c r="A734" s="89">
        <v>44566</v>
      </c>
      <c r="B734" t="s">
        <v>210</v>
      </c>
      <c r="C734" t="s">
        <v>663</v>
      </c>
      <c r="D734" t="s">
        <v>1072</v>
      </c>
      <c r="E734" t="s">
        <v>1155</v>
      </c>
      <c r="F734" t="s">
        <v>214</v>
      </c>
      <c r="G734" t="s">
        <v>219</v>
      </c>
      <c r="H734">
        <v>1</v>
      </c>
      <c r="I734">
        <v>825</v>
      </c>
      <c r="J734">
        <v>400081</v>
      </c>
    </row>
    <row r="735" spans="1:10" x14ac:dyDescent="0.3">
      <c r="A735" s="89">
        <v>44566</v>
      </c>
      <c r="B735" t="s">
        <v>210</v>
      </c>
      <c r="C735" t="s">
        <v>280</v>
      </c>
      <c r="D735" t="s">
        <v>419</v>
      </c>
      <c r="E735" t="s">
        <v>1156</v>
      </c>
      <c r="F735" t="s">
        <v>214</v>
      </c>
      <c r="G735" t="s">
        <v>215</v>
      </c>
      <c r="H735">
        <v>1</v>
      </c>
      <c r="I735">
        <v>690</v>
      </c>
      <c r="J735">
        <v>600126</v>
      </c>
    </row>
    <row r="736" spans="1:10" x14ac:dyDescent="0.3">
      <c r="A736" s="89">
        <v>44566</v>
      </c>
      <c r="B736" t="s">
        <v>210</v>
      </c>
      <c r="C736" t="s">
        <v>224</v>
      </c>
      <c r="D736" t="s">
        <v>481</v>
      </c>
      <c r="E736" t="s">
        <v>1157</v>
      </c>
      <c r="F736" t="s">
        <v>214</v>
      </c>
      <c r="G736" t="s">
        <v>241</v>
      </c>
      <c r="H736">
        <v>1</v>
      </c>
      <c r="I736">
        <v>832</v>
      </c>
      <c r="J736">
        <v>400062</v>
      </c>
    </row>
    <row r="737" spans="1:10" x14ac:dyDescent="0.3">
      <c r="A737" s="89">
        <v>44566</v>
      </c>
      <c r="B737" t="s">
        <v>210</v>
      </c>
      <c r="C737" t="s">
        <v>266</v>
      </c>
      <c r="D737" t="s">
        <v>1015</v>
      </c>
      <c r="E737" t="s">
        <v>1158</v>
      </c>
      <c r="F737" t="s">
        <v>214</v>
      </c>
      <c r="G737" t="s">
        <v>219</v>
      </c>
      <c r="H737">
        <v>1</v>
      </c>
      <c r="I737">
        <v>859</v>
      </c>
      <c r="J737">
        <v>110017</v>
      </c>
    </row>
    <row r="738" spans="1:10" x14ac:dyDescent="0.3">
      <c r="A738" s="89">
        <v>44566</v>
      </c>
      <c r="B738" t="s">
        <v>210</v>
      </c>
      <c r="C738" t="s">
        <v>266</v>
      </c>
      <c r="D738" t="s">
        <v>697</v>
      </c>
      <c r="E738" t="s">
        <v>1159</v>
      </c>
      <c r="F738" t="s">
        <v>214</v>
      </c>
      <c r="G738" t="s">
        <v>229</v>
      </c>
      <c r="H738">
        <v>1</v>
      </c>
      <c r="I738">
        <v>859</v>
      </c>
      <c r="J738">
        <v>110017</v>
      </c>
    </row>
    <row r="739" spans="1:10" x14ac:dyDescent="0.3">
      <c r="A739" s="89">
        <v>44566</v>
      </c>
      <c r="B739" t="s">
        <v>210</v>
      </c>
      <c r="C739" t="s">
        <v>234</v>
      </c>
      <c r="D739" t="s">
        <v>242</v>
      </c>
      <c r="E739" t="s">
        <v>1160</v>
      </c>
      <c r="F739" t="s">
        <v>214</v>
      </c>
      <c r="G739" t="s">
        <v>215</v>
      </c>
      <c r="H739">
        <v>1</v>
      </c>
      <c r="I739">
        <v>791</v>
      </c>
      <c r="J739">
        <v>560043</v>
      </c>
    </row>
    <row r="740" spans="1:10" x14ac:dyDescent="0.3">
      <c r="A740" s="89">
        <v>44566</v>
      </c>
      <c r="B740" t="s">
        <v>210</v>
      </c>
      <c r="C740" t="s">
        <v>663</v>
      </c>
      <c r="D740" t="s">
        <v>1072</v>
      </c>
      <c r="E740" t="s">
        <v>1161</v>
      </c>
      <c r="F740" t="s">
        <v>214</v>
      </c>
      <c r="G740" t="s">
        <v>219</v>
      </c>
      <c r="H740">
        <v>1</v>
      </c>
      <c r="I740">
        <v>825</v>
      </c>
      <c r="J740">
        <v>411001</v>
      </c>
    </row>
    <row r="741" spans="1:10" x14ac:dyDescent="0.3">
      <c r="A741" s="89">
        <v>44566</v>
      </c>
      <c r="B741" t="s">
        <v>210</v>
      </c>
      <c r="C741" t="s">
        <v>338</v>
      </c>
      <c r="D741" t="s">
        <v>1162</v>
      </c>
      <c r="E741" t="s">
        <v>1163</v>
      </c>
      <c r="F741" t="s">
        <v>214</v>
      </c>
      <c r="G741" t="s">
        <v>229</v>
      </c>
      <c r="H741">
        <v>1</v>
      </c>
      <c r="I741">
        <v>699</v>
      </c>
      <c r="J741">
        <v>201301</v>
      </c>
    </row>
    <row r="742" spans="1:10" x14ac:dyDescent="0.3">
      <c r="A742" s="89">
        <v>44779</v>
      </c>
      <c r="B742" t="s">
        <v>210</v>
      </c>
      <c r="C742" t="s">
        <v>327</v>
      </c>
      <c r="D742" t="s">
        <v>806</v>
      </c>
      <c r="E742" t="s">
        <v>1164</v>
      </c>
      <c r="F742" t="s">
        <v>214</v>
      </c>
      <c r="G742" t="s">
        <v>264</v>
      </c>
      <c r="H742">
        <v>1</v>
      </c>
      <c r="I742">
        <v>735</v>
      </c>
      <c r="J742">
        <v>421302</v>
      </c>
    </row>
    <row r="743" spans="1:10" x14ac:dyDescent="0.3">
      <c r="A743" s="89">
        <v>44566</v>
      </c>
      <c r="B743" t="s">
        <v>210</v>
      </c>
      <c r="C743" t="s">
        <v>280</v>
      </c>
      <c r="D743" t="s">
        <v>419</v>
      </c>
      <c r="E743" t="s">
        <v>1165</v>
      </c>
      <c r="F743" t="s">
        <v>214</v>
      </c>
      <c r="G743" t="s">
        <v>215</v>
      </c>
      <c r="H743">
        <v>1</v>
      </c>
      <c r="I743">
        <v>690</v>
      </c>
      <c r="J743">
        <v>500046</v>
      </c>
    </row>
    <row r="744" spans="1:10" x14ac:dyDescent="0.3">
      <c r="A744" s="89">
        <v>44566</v>
      </c>
      <c r="B744" t="s">
        <v>210</v>
      </c>
      <c r="C744" t="s">
        <v>650</v>
      </c>
      <c r="D744" t="s">
        <v>740</v>
      </c>
      <c r="E744" t="s">
        <v>1166</v>
      </c>
      <c r="F744" t="s">
        <v>214</v>
      </c>
      <c r="G744" t="s">
        <v>215</v>
      </c>
      <c r="H744">
        <v>1</v>
      </c>
      <c r="I744">
        <v>869</v>
      </c>
      <c r="J744">
        <v>560100</v>
      </c>
    </row>
    <row r="745" spans="1:10" x14ac:dyDescent="0.3">
      <c r="A745" s="89">
        <v>44779</v>
      </c>
      <c r="B745" t="s">
        <v>210</v>
      </c>
      <c r="C745" t="s">
        <v>327</v>
      </c>
      <c r="D745" t="s">
        <v>806</v>
      </c>
      <c r="E745" t="s">
        <v>1167</v>
      </c>
      <c r="F745" t="s">
        <v>214</v>
      </c>
      <c r="G745" t="s">
        <v>264</v>
      </c>
      <c r="H745">
        <v>1</v>
      </c>
      <c r="I745">
        <v>735</v>
      </c>
      <c r="J745">
        <v>208001</v>
      </c>
    </row>
    <row r="746" spans="1:10" x14ac:dyDescent="0.3">
      <c r="A746" s="89">
        <v>44566</v>
      </c>
      <c r="B746" t="s">
        <v>210</v>
      </c>
      <c r="C746" t="s">
        <v>234</v>
      </c>
      <c r="D746" t="s">
        <v>242</v>
      </c>
      <c r="E746" t="s">
        <v>1168</v>
      </c>
      <c r="F746" t="s">
        <v>214</v>
      </c>
      <c r="G746" t="s">
        <v>215</v>
      </c>
      <c r="H746">
        <v>1</v>
      </c>
      <c r="I746">
        <v>791</v>
      </c>
      <c r="J746">
        <v>524341</v>
      </c>
    </row>
    <row r="747" spans="1:10" x14ac:dyDescent="0.3">
      <c r="A747" s="89">
        <v>44566</v>
      </c>
      <c r="B747" t="s">
        <v>210</v>
      </c>
      <c r="C747" t="s">
        <v>266</v>
      </c>
      <c r="D747" t="s">
        <v>1015</v>
      </c>
      <c r="E747" t="s">
        <v>1169</v>
      </c>
      <c r="F747" t="s">
        <v>214</v>
      </c>
      <c r="G747" t="s">
        <v>219</v>
      </c>
      <c r="H747">
        <v>1</v>
      </c>
      <c r="I747">
        <v>859</v>
      </c>
      <c r="J747">
        <v>700019</v>
      </c>
    </row>
    <row r="748" spans="1:10" x14ac:dyDescent="0.3">
      <c r="A748" s="89">
        <v>44566</v>
      </c>
      <c r="B748" t="s">
        <v>210</v>
      </c>
      <c r="C748" t="s">
        <v>327</v>
      </c>
      <c r="D748" t="s">
        <v>347</v>
      </c>
      <c r="E748" t="s">
        <v>1170</v>
      </c>
      <c r="F748" t="s">
        <v>214</v>
      </c>
      <c r="G748" t="s">
        <v>241</v>
      </c>
      <c r="H748">
        <v>1</v>
      </c>
      <c r="I748">
        <v>771</v>
      </c>
      <c r="J748">
        <v>628002</v>
      </c>
    </row>
    <row r="749" spans="1:10" x14ac:dyDescent="0.3">
      <c r="A749" s="89">
        <v>44566</v>
      </c>
      <c r="B749" t="s">
        <v>210</v>
      </c>
      <c r="C749" t="s">
        <v>354</v>
      </c>
      <c r="D749" t="s">
        <v>515</v>
      </c>
      <c r="E749" t="s">
        <v>1171</v>
      </c>
      <c r="F749" t="s">
        <v>214</v>
      </c>
      <c r="G749" t="s">
        <v>229</v>
      </c>
      <c r="H749">
        <v>1</v>
      </c>
      <c r="I749">
        <v>771</v>
      </c>
      <c r="J749">
        <v>580023</v>
      </c>
    </row>
    <row r="750" spans="1:10" x14ac:dyDescent="0.3">
      <c r="A750" s="89">
        <v>44566</v>
      </c>
      <c r="B750" t="s">
        <v>210</v>
      </c>
      <c r="C750" t="s">
        <v>663</v>
      </c>
      <c r="D750" t="s">
        <v>1172</v>
      </c>
      <c r="E750" t="s">
        <v>1173</v>
      </c>
      <c r="F750" t="s">
        <v>214</v>
      </c>
      <c r="G750" t="s">
        <v>215</v>
      </c>
      <c r="H750">
        <v>1</v>
      </c>
      <c r="I750">
        <v>825</v>
      </c>
      <c r="J750">
        <v>403401</v>
      </c>
    </row>
    <row r="751" spans="1:10" x14ac:dyDescent="0.3">
      <c r="A751" s="89">
        <v>44566</v>
      </c>
      <c r="B751" t="s">
        <v>210</v>
      </c>
      <c r="C751" t="s">
        <v>663</v>
      </c>
      <c r="D751" t="s">
        <v>1088</v>
      </c>
      <c r="E751" t="s">
        <v>1173</v>
      </c>
      <c r="F751" t="s">
        <v>214</v>
      </c>
      <c r="G751" t="s">
        <v>241</v>
      </c>
      <c r="H751">
        <v>1</v>
      </c>
      <c r="I751">
        <v>825</v>
      </c>
      <c r="J751">
        <v>403401</v>
      </c>
    </row>
    <row r="752" spans="1:10" x14ac:dyDescent="0.3">
      <c r="A752" s="89">
        <v>44566</v>
      </c>
      <c r="B752" t="s">
        <v>210</v>
      </c>
      <c r="C752" t="s">
        <v>234</v>
      </c>
      <c r="D752" t="s">
        <v>242</v>
      </c>
      <c r="E752" t="s">
        <v>1174</v>
      </c>
      <c r="F752" t="s">
        <v>214</v>
      </c>
      <c r="G752" t="s">
        <v>215</v>
      </c>
      <c r="H752">
        <v>1</v>
      </c>
      <c r="I752">
        <v>791</v>
      </c>
      <c r="J752">
        <v>607002</v>
      </c>
    </row>
    <row r="753" spans="1:10" x14ac:dyDescent="0.3">
      <c r="A753" s="89">
        <v>44566</v>
      </c>
      <c r="B753" t="s">
        <v>210</v>
      </c>
      <c r="C753" t="s">
        <v>220</v>
      </c>
      <c r="D753" t="s">
        <v>707</v>
      </c>
      <c r="E753" t="s">
        <v>1175</v>
      </c>
      <c r="F753" t="s">
        <v>223</v>
      </c>
      <c r="G753" t="s">
        <v>237</v>
      </c>
      <c r="H753">
        <v>1</v>
      </c>
      <c r="I753">
        <v>665</v>
      </c>
      <c r="J753">
        <v>302026</v>
      </c>
    </row>
    <row r="754" spans="1:10" x14ac:dyDescent="0.3">
      <c r="A754" s="89">
        <v>44779</v>
      </c>
      <c r="B754" t="s">
        <v>210</v>
      </c>
      <c r="C754" t="s">
        <v>327</v>
      </c>
      <c r="D754" t="s">
        <v>806</v>
      </c>
      <c r="E754" t="s">
        <v>1176</v>
      </c>
      <c r="F754" t="s">
        <v>214</v>
      </c>
      <c r="G754" t="s">
        <v>264</v>
      </c>
      <c r="H754">
        <v>1</v>
      </c>
      <c r="I754">
        <v>735</v>
      </c>
      <c r="J754">
        <v>560098</v>
      </c>
    </row>
    <row r="755" spans="1:10" x14ac:dyDescent="0.3">
      <c r="A755" s="89">
        <v>44566</v>
      </c>
      <c r="B755" t="s">
        <v>210</v>
      </c>
      <c r="C755" t="s">
        <v>354</v>
      </c>
      <c r="D755" t="s">
        <v>515</v>
      </c>
      <c r="E755" t="s">
        <v>1177</v>
      </c>
      <c r="F755" t="s">
        <v>214</v>
      </c>
      <c r="G755" t="s">
        <v>229</v>
      </c>
      <c r="H755">
        <v>1</v>
      </c>
      <c r="I755">
        <v>771</v>
      </c>
      <c r="J755">
        <v>711227</v>
      </c>
    </row>
    <row r="756" spans="1:10" x14ac:dyDescent="0.3">
      <c r="A756" s="89">
        <v>44566</v>
      </c>
      <c r="B756" t="s">
        <v>210</v>
      </c>
      <c r="C756" t="s">
        <v>327</v>
      </c>
      <c r="D756" t="s">
        <v>347</v>
      </c>
      <c r="E756" t="s">
        <v>1178</v>
      </c>
      <c r="F756" t="s">
        <v>214</v>
      </c>
      <c r="G756" t="s">
        <v>241</v>
      </c>
      <c r="H756">
        <v>1</v>
      </c>
      <c r="I756">
        <v>771</v>
      </c>
      <c r="J756">
        <v>534004</v>
      </c>
    </row>
    <row r="757" spans="1:10" x14ac:dyDescent="0.3">
      <c r="A757" s="89">
        <v>44779</v>
      </c>
      <c r="B757" t="s">
        <v>230</v>
      </c>
      <c r="C757" t="s">
        <v>327</v>
      </c>
      <c r="D757" t="s">
        <v>806</v>
      </c>
      <c r="E757" t="s">
        <v>1179</v>
      </c>
      <c r="F757" t="s">
        <v>214</v>
      </c>
      <c r="G757" t="s">
        <v>264</v>
      </c>
      <c r="H757">
        <v>1</v>
      </c>
      <c r="I757">
        <v>735</v>
      </c>
      <c r="J757">
        <v>410504</v>
      </c>
    </row>
    <row r="758" spans="1:10" x14ac:dyDescent="0.3">
      <c r="A758" s="89">
        <v>44566</v>
      </c>
      <c r="B758" t="s">
        <v>210</v>
      </c>
      <c r="C758" t="s">
        <v>554</v>
      </c>
      <c r="D758" t="s">
        <v>1180</v>
      </c>
      <c r="E758" t="s">
        <v>1181</v>
      </c>
      <c r="F758" t="s">
        <v>214</v>
      </c>
      <c r="G758" t="s">
        <v>241</v>
      </c>
      <c r="H758">
        <v>1</v>
      </c>
      <c r="I758">
        <v>453</v>
      </c>
      <c r="J758">
        <v>560015</v>
      </c>
    </row>
    <row r="759" spans="1:10" x14ac:dyDescent="0.3">
      <c r="A759" s="89">
        <v>44566</v>
      </c>
      <c r="B759" t="s">
        <v>210</v>
      </c>
      <c r="C759" t="s">
        <v>244</v>
      </c>
      <c r="D759" t="s">
        <v>294</v>
      </c>
      <c r="E759" t="s">
        <v>1182</v>
      </c>
      <c r="F759" t="s">
        <v>214</v>
      </c>
      <c r="G759" t="s">
        <v>229</v>
      </c>
      <c r="H759">
        <v>1</v>
      </c>
      <c r="I759">
        <v>791</v>
      </c>
      <c r="J759">
        <v>122004</v>
      </c>
    </row>
    <row r="760" spans="1:10" x14ac:dyDescent="0.3">
      <c r="A760" s="89">
        <v>44566</v>
      </c>
      <c r="B760" t="s">
        <v>210</v>
      </c>
      <c r="C760" t="s">
        <v>280</v>
      </c>
      <c r="D760" t="s">
        <v>694</v>
      </c>
      <c r="E760" t="s">
        <v>1183</v>
      </c>
      <c r="F760" t="s">
        <v>214</v>
      </c>
      <c r="G760" t="s">
        <v>219</v>
      </c>
      <c r="H760">
        <v>1</v>
      </c>
      <c r="I760">
        <v>690</v>
      </c>
      <c r="J760">
        <v>141013</v>
      </c>
    </row>
    <row r="761" spans="1:10" x14ac:dyDescent="0.3">
      <c r="A761" s="89">
        <v>44779</v>
      </c>
      <c r="B761" t="s">
        <v>230</v>
      </c>
      <c r="C761" t="s">
        <v>354</v>
      </c>
      <c r="D761" t="s">
        <v>838</v>
      </c>
      <c r="E761" t="s">
        <v>1184</v>
      </c>
      <c r="F761" t="s">
        <v>214</v>
      </c>
      <c r="G761" t="s">
        <v>264</v>
      </c>
      <c r="H761">
        <v>1</v>
      </c>
      <c r="I761">
        <v>735</v>
      </c>
      <c r="J761">
        <v>500020</v>
      </c>
    </row>
    <row r="762" spans="1:10" x14ac:dyDescent="0.3">
      <c r="A762" s="89">
        <v>44566</v>
      </c>
      <c r="B762" t="s">
        <v>210</v>
      </c>
      <c r="C762" t="s">
        <v>568</v>
      </c>
      <c r="D762" t="s">
        <v>1185</v>
      </c>
      <c r="E762" t="s">
        <v>1186</v>
      </c>
      <c r="F762" t="s">
        <v>214</v>
      </c>
      <c r="G762" t="s">
        <v>229</v>
      </c>
      <c r="H762">
        <v>1</v>
      </c>
      <c r="I762">
        <v>885</v>
      </c>
      <c r="J762">
        <v>533401</v>
      </c>
    </row>
    <row r="763" spans="1:10" x14ac:dyDescent="0.3">
      <c r="A763" s="89">
        <v>44566</v>
      </c>
      <c r="B763" t="s">
        <v>210</v>
      </c>
      <c r="C763" t="s">
        <v>224</v>
      </c>
      <c r="D763" t="s">
        <v>481</v>
      </c>
      <c r="E763" t="s">
        <v>1187</v>
      </c>
      <c r="F763" t="s">
        <v>214</v>
      </c>
      <c r="G763" t="s">
        <v>241</v>
      </c>
      <c r="H763">
        <v>1</v>
      </c>
      <c r="I763">
        <v>885</v>
      </c>
      <c r="J763">
        <v>390009</v>
      </c>
    </row>
    <row r="764" spans="1:10" x14ac:dyDescent="0.3">
      <c r="A764" s="89">
        <v>44566</v>
      </c>
      <c r="B764" t="s">
        <v>210</v>
      </c>
      <c r="C764" t="s">
        <v>253</v>
      </c>
      <c r="D764" t="s">
        <v>543</v>
      </c>
      <c r="E764" t="s">
        <v>1188</v>
      </c>
      <c r="F764" t="s">
        <v>214</v>
      </c>
      <c r="G764" t="s">
        <v>345</v>
      </c>
      <c r="H764">
        <v>1</v>
      </c>
      <c r="I764">
        <v>413</v>
      </c>
      <c r="J764">
        <v>742148</v>
      </c>
    </row>
    <row r="765" spans="1:10" x14ac:dyDescent="0.3">
      <c r="A765" s="89">
        <v>44566</v>
      </c>
      <c r="B765" t="s">
        <v>210</v>
      </c>
      <c r="C765" t="s">
        <v>234</v>
      </c>
      <c r="D765" t="s">
        <v>242</v>
      </c>
      <c r="E765" t="s">
        <v>1189</v>
      </c>
      <c r="F765" t="s">
        <v>214</v>
      </c>
      <c r="G765" t="s">
        <v>215</v>
      </c>
      <c r="H765">
        <v>1</v>
      </c>
      <c r="I765">
        <v>791</v>
      </c>
      <c r="J765">
        <v>400051</v>
      </c>
    </row>
    <row r="766" spans="1:10" x14ac:dyDescent="0.3">
      <c r="A766" s="89">
        <v>44566</v>
      </c>
      <c r="B766" t="s">
        <v>210</v>
      </c>
      <c r="C766" t="s">
        <v>327</v>
      </c>
      <c r="D766" t="s">
        <v>347</v>
      </c>
      <c r="E766" t="s">
        <v>1190</v>
      </c>
      <c r="F766" t="s">
        <v>214</v>
      </c>
      <c r="G766" t="s">
        <v>241</v>
      </c>
      <c r="H766">
        <v>1</v>
      </c>
      <c r="I766">
        <v>771</v>
      </c>
      <c r="J766">
        <v>743422</v>
      </c>
    </row>
    <row r="767" spans="1:10" x14ac:dyDescent="0.3">
      <c r="A767" s="89">
        <v>44748</v>
      </c>
      <c r="B767" t="s">
        <v>230</v>
      </c>
      <c r="C767" t="s">
        <v>327</v>
      </c>
      <c r="D767" t="s">
        <v>806</v>
      </c>
      <c r="E767" t="s">
        <v>1191</v>
      </c>
      <c r="F767" t="s">
        <v>214</v>
      </c>
      <c r="G767" t="s">
        <v>264</v>
      </c>
      <c r="H767">
        <v>1</v>
      </c>
      <c r="I767">
        <v>735</v>
      </c>
      <c r="J767">
        <v>500019</v>
      </c>
    </row>
    <row r="768" spans="1:10" x14ac:dyDescent="0.3">
      <c r="A768" s="89">
        <v>44901</v>
      </c>
      <c r="B768" t="s">
        <v>210</v>
      </c>
      <c r="C768" t="s">
        <v>314</v>
      </c>
      <c r="D768" t="s">
        <v>1192</v>
      </c>
      <c r="E768" t="s">
        <v>1193</v>
      </c>
      <c r="F768" t="s">
        <v>214</v>
      </c>
      <c r="G768" t="s">
        <v>215</v>
      </c>
      <c r="H768">
        <v>1</v>
      </c>
      <c r="I768">
        <v>948</v>
      </c>
      <c r="J768">
        <v>680652</v>
      </c>
    </row>
    <row r="769" spans="1:10" x14ac:dyDescent="0.3">
      <c r="A769" s="89">
        <v>44901</v>
      </c>
      <c r="B769" t="s">
        <v>210</v>
      </c>
      <c r="C769" t="s">
        <v>719</v>
      </c>
      <c r="D769" t="s">
        <v>1194</v>
      </c>
      <c r="E769" t="s">
        <v>1195</v>
      </c>
      <c r="F769" t="s">
        <v>214</v>
      </c>
      <c r="G769" t="s">
        <v>237</v>
      </c>
      <c r="H769">
        <v>1</v>
      </c>
      <c r="I769">
        <v>792</v>
      </c>
      <c r="J769">
        <v>400605</v>
      </c>
    </row>
    <row r="770" spans="1:10" x14ac:dyDescent="0.3">
      <c r="A770" s="89">
        <v>44901</v>
      </c>
      <c r="B770" t="s">
        <v>210</v>
      </c>
      <c r="C770" t="s">
        <v>354</v>
      </c>
      <c r="D770" t="s">
        <v>512</v>
      </c>
      <c r="E770" t="s">
        <v>1196</v>
      </c>
      <c r="F770" t="s">
        <v>214</v>
      </c>
      <c r="G770" t="s">
        <v>219</v>
      </c>
      <c r="H770">
        <v>1</v>
      </c>
      <c r="I770">
        <v>725</v>
      </c>
      <c r="J770">
        <v>560025</v>
      </c>
    </row>
    <row r="771" spans="1:10" x14ac:dyDescent="0.3">
      <c r="A771" s="89">
        <v>44748</v>
      </c>
      <c r="B771" t="s">
        <v>210</v>
      </c>
      <c r="C771" t="s">
        <v>327</v>
      </c>
      <c r="D771" t="s">
        <v>806</v>
      </c>
      <c r="E771" t="s">
        <v>1197</v>
      </c>
      <c r="F771" t="s">
        <v>214</v>
      </c>
      <c r="G771" t="s">
        <v>264</v>
      </c>
      <c r="H771">
        <v>1</v>
      </c>
      <c r="I771">
        <v>735</v>
      </c>
      <c r="J771">
        <v>400095</v>
      </c>
    </row>
    <row r="772" spans="1:10" x14ac:dyDescent="0.3">
      <c r="A772" s="89">
        <v>44901</v>
      </c>
      <c r="B772" t="s">
        <v>210</v>
      </c>
      <c r="C772" t="s">
        <v>354</v>
      </c>
      <c r="D772" t="s">
        <v>515</v>
      </c>
      <c r="E772" t="s">
        <v>1198</v>
      </c>
      <c r="F772" t="s">
        <v>214</v>
      </c>
      <c r="G772" t="s">
        <v>229</v>
      </c>
      <c r="H772">
        <v>1</v>
      </c>
      <c r="I772">
        <v>735</v>
      </c>
      <c r="J772">
        <v>600052</v>
      </c>
    </row>
    <row r="773" spans="1:10" x14ac:dyDescent="0.3">
      <c r="A773" s="89">
        <v>44901</v>
      </c>
      <c r="B773" t="s">
        <v>210</v>
      </c>
      <c r="C773" t="s">
        <v>234</v>
      </c>
      <c r="D773" t="s">
        <v>247</v>
      </c>
      <c r="E773" t="s">
        <v>1199</v>
      </c>
      <c r="F773" t="s">
        <v>214</v>
      </c>
      <c r="G773" t="s">
        <v>241</v>
      </c>
      <c r="H773">
        <v>1</v>
      </c>
      <c r="I773">
        <v>1168</v>
      </c>
      <c r="J773">
        <v>612002</v>
      </c>
    </row>
    <row r="774" spans="1:10" x14ac:dyDescent="0.3">
      <c r="A774" s="89">
        <v>44901</v>
      </c>
      <c r="B774" t="s">
        <v>210</v>
      </c>
      <c r="C774" t="s">
        <v>238</v>
      </c>
      <c r="D774" t="s">
        <v>412</v>
      </c>
      <c r="E774" t="s">
        <v>1200</v>
      </c>
      <c r="F774" t="s">
        <v>214</v>
      </c>
      <c r="G774" t="s">
        <v>215</v>
      </c>
      <c r="H774">
        <v>1</v>
      </c>
      <c r="I774">
        <v>899</v>
      </c>
      <c r="J774">
        <v>273202</v>
      </c>
    </row>
    <row r="775" spans="1:10" x14ac:dyDescent="0.3">
      <c r="A775" s="89">
        <v>44901</v>
      </c>
      <c r="B775" t="s">
        <v>210</v>
      </c>
      <c r="C775" t="s">
        <v>650</v>
      </c>
      <c r="D775" t="s">
        <v>678</v>
      </c>
      <c r="E775" t="s">
        <v>1201</v>
      </c>
      <c r="F775" t="s">
        <v>214</v>
      </c>
      <c r="G775" t="s">
        <v>219</v>
      </c>
      <c r="H775">
        <v>1</v>
      </c>
      <c r="I775">
        <v>625</v>
      </c>
      <c r="J775">
        <v>400058</v>
      </c>
    </row>
    <row r="776" spans="1:10" x14ac:dyDescent="0.3">
      <c r="A776" s="89">
        <v>44901</v>
      </c>
      <c r="B776" t="s">
        <v>210</v>
      </c>
      <c r="C776" t="s">
        <v>327</v>
      </c>
      <c r="D776" t="s">
        <v>598</v>
      </c>
      <c r="E776" t="s">
        <v>1202</v>
      </c>
      <c r="F776" t="s">
        <v>214</v>
      </c>
      <c r="G776" t="s">
        <v>237</v>
      </c>
      <c r="H776">
        <v>1</v>
      </c>
      <c r="I776">
        <v>771</v>
      </c>
      <c r="J776">
        <v>600097</v>
      </c>
    </row>
    <row r="777" spans="1:10" x14ac:dyDescent="0.3">
      <c r="A777" s="89">
        <v>44901</v>
      </c>
      <c r="B777" t="s">
        <v>210</v>
      </c>
      <c r="C777" t="s">
        <v>354</v>
      </c>
      <c r="D777" t="s">
        <v>538</v>
      </c>
      <c r="E777" t="s">
        <v>1203</v>
      </c>
      <c r="F777" t="s">
        <v>214</v>
      </c>
      <c r="G777" t="s">
        <v>241</v>
      </c>
      <c r="H777">
        <v>1</v>
      </c>
      <c r="I777">
        <v>735</v>
      </c>
      <c r="J777">
        <v>411021</v>
      </c>
    </row>
    <row r="778" spans="1:10" x14ac:dyDescent="0.3">
      <c r="A778" s="89">
        <v>44901</v>
      </c>
      <c r="B778" t="s">
        <v>210</v>
      </c>
      <c r="C778" t="s">
        <v>280</v>
      </c>
      <c r="D778" t="s">
        <v>281</v>
      </c>
      <c r="E778" t="s">
        <v>1204</v>
      </c>
      <c r="F778" t="s">
        <v>214</v>
      </c>
      <c r="G778" t="s">
        <v>241</v>
      </c>
      <c r="H778">
        <v>1</v>
      </c>
      <c r="I778">
        <v>690</v>
      </c>
      <c r="J778">
        <v>600099</v>
      </c>
    </row>
    <row r="779" spans="1:10" x14ac:dyDescent="0.3">
      <c r="A779" s="89">
        <v>44901</v>
      </c>
      <c r="B779" t="s">
        <v>210</v>
      </c>
      <c r="C779" t="s">
        <v>327</v>
      </c>
      <c r="D779" t="s">
        <v>328</v>
      </c>
      <c r="E779" t="s">
        <v>1205</v>
      </c>
      <c r="F779" t="s">
        <v>214</v>
      </c>
      <c r="G779" t="s">
        <v>219</v>
      </c>
      <c r="H779">
        <v>1</v>
      </c>
      <c r="I779">
        <v>725</v>
      </c>
      <c r="J779">
        <v>360004</v>
      </c>
    </row>
    <row r="780" spans="1:10" x14ac:dyDescent="0.3">
      <c r="A780" s="89">
        <v>44748</v>
      </c>
      <c r="B780" t="s">
        <v>210</v>
      </c>
      <c r="C780" t="s">
        <v>327</v>
      </c>
      <c r="D780" t="s">
        <v>806</v>
      </c>
      <c r="E780" t="s">
        <v>1206</v>
      </c>
      <c r="F780" t="s">
        <v>214</v>
      </c>
      <c r="G780" t="s">
        <v>264</v>
      </c>
      <c r="H780">
        <v>1</v>
      </c>
      <c r="I780">
        <v>735</v>
      </c>
      <c r="J780">
        <v>600100</v>
      </c>
    </row>
    <row r="781" spans="1:10" x14ac:dyDescent="0.3">
      <c r="A781" s="89">
        <v>44901</v>
      </c>
      <c r="B781" t="s">
        <v>210</v>
      </c>
      <c r="C781" t="s">
        <v>485</v>
      </c>
      <c r="D781" t="s">
        <v>1207</v>
      </c>
      <c r="E781" t="s">
        <v>1208</v>
      </c>
      <c r="F781" t="s">
        <v>223</v>
      </c>
      <c r="G781" t="s">
        <v>215</v>
      </c>
      <c r="H781">
        <v>1</v>
      </c>
      <c r="I781">
        <v>493</v>
      </c>
      <c r="J781">
        <v>700047</v>
      </c>
    </row>
    <row r="782" spans="1:10" x14ac:dyDescent="0.3">
      <c r="A782" s="89">
        <v>44901</v>
      </c>
      <c r="B782" t="s">
        <v>210</v>
      </c>
      <c r="C782" t="s">
        <v>650</v>
      </c>
      <c r="D782" t="s">
        <v>651</v>
      </c>
      <c r="E782" t="s">
        <v>1209</v>
      </c>
      <c r="F782" t="s">
        <v>214</v>
      </c>
      <c r="G782" t="s">
        <v>241</v>
      </c>
      <c r="H782">
        <v>1</v>
      </c>
      <c r="I782">
        <v>625</v>
      </c>
      <c r="J782">
        <v>400052</v>
      </c>
    </row>
    <row r="783" spans="1:10" x14ac:dyDescent="0.3">
      <c r="A783" s="89">
        <v>44901</v>
      </c>
      <c r="B783" t="s">
        <v>210</v>
      </c>
      <c r="C783" t="s">
        <v>327</v>
      </c>
      <c r="D783" t="s">
        <v>540</v>
      </c>
      <c r="E783" t="s">
        <v>1210</v>
      </c>
      <c r="F783" t="s">
        <v>214</v>
      </c>
      <c r="G783" t="s">
        <v>215</v>
      </c>
      <c r="H783">
        <v>1</v>
      </c>
      <c r="I783">
        <v>735</v>
      </c>
      <c r="J783">
        <v>560043</v>
      </c>
    </row>
    <row r="784" spans="1:10" x14ac:dyDescent="0.3">
      <c r="A784" s="89">
        <v>44901</v>
      </c>
      <c r="B784" t="s">
        <v>210</v>
      </c>
      <c r="C784" t="s">
        <v>327</v>
      </c>
      <c r="D784" t="s">
        <v>347</v>
      </c>
      <c r="E784" t="s">
        <v>1211</v>
      </c>
      <c r="F784" t="s">
        <v>214</v>
      </c>
      <c r="G784" t="s">
        <v>241</v>
      </c>
      <c r="H784">
        <v>1</v>
      </c>
      <c r="I784">
        <v>735</v>
      </c>
      <c r="J784">
        <v>800011</v>
      </c>
    </row>
    <row r="785" spans="1:10" x14ac:dyDescent="0.3">
      <c r="A785" s="89">
        <v>44687</v>
      </c>
      <c r="B785" t="s">
        <v>210</v>
      </c>
      <c r="C785" t="s">
        <v>354</v>
      </c>
      <c r="D785" t="s">
        <v>838</v>
      </c>
      <c r="E785" t="s">
        <v>1212</v>
      </c>
      <c r="F785" t="s">
        <v>214</v>
      </c>
      <c r="G785" t="s">
        <v>264</v>
      </c>
      <c r="H785">
        <v>1</v>
      </c>
      <c r="I785">
        <v>735</v>
      </c>
      <c r="J785">
        <v>226016</v>
      </c>
    </row>
    <row r="786" spans="1:10" x14ac:dyDescent="0.3">
      <c r="A786" s="89">
        <v>44901</v>
      </c>
      <c r="B786" t="s">
        <v>210</v>
      </c>
      <c r="C786" t="s">
        <v>650</v>
      </c>
      <c r="D786" t="s">
        <v>678</v>
      </c>
      <c r="E786" t="s">
        <v>1213</v>
      </c>
      <c r="F786" t="s">
        <v>214</v>
      </c>
      <c r="G786" t="s">
        <v>219</v>
      </c>
      <c r="H786">
        <v>1</v>
      </c>
      <c r="I786">
        <v>625</v>
      </c>
      <c r="J786">
        <v>110078</v>
      </c>
    </row>
    <row r="787" spans="1:10" x14ac:dyDescent="0.3">
      <c r="A787" s="89">
        <v>44901</v>
      </c>
      <c r="B787" t="s">
        <v>210</v>
      </c>
      <c r="C787" t="s">
        <v>327</v>
      </c>
      <c r="D787" t="s">
        <v>347</v>
      </c>
      <c r="E787" t="s">
        <v>1214</v>
      </c>
      <c r="F787" t="s">
        <v>214</v>
      </c>
      <c r="G787" t="s">
        <v>241</v>
      </c>
      <c r="H787">
        <v>1</v>
      </c>
      <c r="I787">
        <v>735</v>
      </c>
      <c r="J787">
        <v>600091</v>
      </c>
    </row>
    <row r="788" spans="1:10" x14ac:dyDescent="0.3">
      <c r="A788" s="89">
        <v>44687</v>
      </c>
      <c r="B788" t="s">
        <v>210</v>
      </c>
      <c r="C788" t="s">
        <v>354</v>
      </c>
      <c r="D788" t="s">
        <v>838</v>
      </c>
      <c r="E788" t="s">
        <v>1215</v>
      </c>
      <c r="F788" t="s">
        <v>214</v>
      </c>
      <c r="G788" t="s">
        <v>264</v>
      </c>
      <c r="H788">
        <v>1</v>
      </c>
      <c r="I788">
        <v>735</v>
      </c>
      <c r="J788">
        <v>560076</v>
      </c>
    </row>
    <row r="789" spans="1:10" x14ac:dyDescent="0.3">
      <c r="A789" s="89">
        <v>44901</v>
      </c>
      <c r="B789" t="s">
        <v>210</v>
      </c>
      <c r="C789" t="s">
        <v>327</v>
      </c>
      <c r="D789" t="s">
        <v>347</v>
      </c>
      <c r="E789" t="s">
        <v>1216</v>
      </c>
      <c r="F789" t="s">
        <v>214</v>
      </c>
      <c r="G789" t="s">
        <v>241</v>
      </c>
      <c r="H789">
        <v>1</v>
      </c>
      <c r="I789">
        <v>735</v>
      </c>
      <c r="J789">
        <v>400708</v>
      </c>
    </row>
    <row r="790" spans="1:10" x14ac:dyDescent="0.3">
      <c r="A790" s="89">
        <v>44657</v>
      </c>
      <c r="B790" t="s">
        <v>210</v>
      </c>
      <c r="C790" t="s">
        <v>354</v>
      </c>
      <c r="D790" t="s">
        <v>838</v>
      </c>
      <c r="E790" t="s">
        <v>1217</v>
      </c>
      <c r="F790" t="s">
        <v>214</v>
      </c>
      <c r="G790" t="s">
        <v>264</v>
      </c>
      <c r="H790">
        <v>1</v>
      </c>
      <c r="I790">
        <v>735</v>
      </c>
      <c r="J790">
        <v>641035</v>
      </c>
    </row>
    <row r="791" spans="1:10" x14ac:dyDescent="0.3">
      <c r="A791" s="89">
        <v>44626</v>
      </c>
      <c r="B791" t="s">
        <v>210</v>
      </c>
      <c r="C791" t="s">
        <v>354</v>
      </c>
      <c r="D791" t="s">
        <v>838</v>
      </c>
      <c r="E791" t="s">
        <v>1218</v>
      </c>
      <c r="F791" t="s">
        <v>214</v>
      </c>
      <c r="G791" t="s">
        <v>264</v>
      </c>
      <c r="H791">
        <v>1</v>
      </c>
      <c r="I791">
        <v>735</v>
      </c>
      <c r="J791">
        <v>560070</v>
      </c>
    </row>
    <row r="792" spans="1:10" x14ac:dyDescent="0.3">
      <c r="A792" s="89">
        <v>44901</v>
      </c>
      <c r="B792" t="s">
        <v>230</v>
      </c>
      <c r="C792" t="s">
        <v>327</v>
      </c>
      <c r="D792" t="s">
        <v>328</v>
      </c>
      <c r="E792" t="s">
        <v>1219</v>
      </c>
      <c r="F792" t="s">
        <v>214</v>
      </c>
      <c r="G792" t="s">
        <v>219</v>
      </c>
      <c r="H792">
        <v>1</v>
      </c>
      <c r="I792">
        <v>725</v>
      </c>
      <c r="J792">
        <v>756001</v>
      </c>
    </row>
    <row r="793" spans="1:10" x14ac:dyDescent="0.3">
      <c r="A793" s="89">
        <v>44901</v>
      </c>
      <c r="B793" t="s">
        <v>230</v>
      </c>
      <c r="C793" t="s">
        <v>250</v>
      </c>
      <c r="D793" t="s">
        <v>251</v>
      </c>
      <c r="E793" t="s">
        <v>1220</v>
      </c>
      <c r="F793" t="s">
        <v>214</v>
      </c>
      <c r="G793" t="s">
        <v>219</v>
      </c>
      <c r="H793">
        <v>1</v>
      </c>
      <c r="I793">
        <v>885</v>
      </c>
      <c r="J793">
        <v>500075</v>
      </c>
    </row>
    <row r="794" spans="1:10" x14ac:dyDescent="0.3">
      <c r="A794" s="89">
        <v>44901</v>
      </c>
      <c r="B794" t="s">
        <v>210</v>
      </c>
      <c r="C794" t="s">
        <v>327</v>
      </c>
      <c r="D794" t="s">
        <v>347</v>
      </c>
      <c r="E794" t="s">
        <v>1221</v>
      </c>
      <c r="F794" t="s">
        <v>214</v>
      </c>
      <c r="G794" t="s">
        <v>241</v>
      </c>
      <c r="H794">
        <v>1</v>
      </c>
      <c r="I794">
        <v>735</v>
      </c>
      <c r="J794">
        <v>411033</v>
      </c>
    </row>
    <row r="795" spans="1:10" x14ac:dyDescent="0.3">
      <c r="A795" s="89">
        <v>44626</v>
      </c>
      <c r="B795" t="s">
        <v>210</v>
      </c>
      <c r="C795" t="s">
        <v>354</v>
      </c>
      <c r="D795" t="s">
        <v>838</v>
      </c>
      <c r="E795" t="s">
        <v>1222</v>
      </c>
      <c r="F795" t="s">
        <v>214</v>
      </c>
      <c r="G795" t="s">
        <v>264</v>
      </c>
      <c r="H795">
        <v>1</v>
      </c>
      <c r="I795">
        <v>735</v>
      </c>
      <c r="J795">
        <v>226021</v>
      </c>
    </row>
    <row r="796" spans="1:10" x14ac:dyDescent="0.3">
      <c r="A796" s="89">
        <v>44901</v>
      </c>
      <c r="B796" t="s">
        <v>210</v>
      </c>
      <c r="C796" t="s">
        <v>650</v>
      </c>
      <c r="D796" t="s">
        <v>671</v>
      </c>
      <c r="E796" t="s">
        <v>1223</v>
      </c>
      <c r="F796" t="s">
        <v>214</v>
      </c>
      <c r="G796" t="s">
        <v>229</v>
      </c>
      <c r="H796">
        <v>1</v>
      </c>
      <c r="I796">
        <v>625</v>
      </c>
      <c r="J796">
        <v>400068</v>
      </c>
    </row>
    <row r="797" spans="1:10" x14ac:dyDescent="0.3">
      <c r="A797" s="89">
        <v>44901</v>
      </c>
      <c r="B797" t="s">
        <v>210</v>
      </c>
      <c r="C797" t="s">
        <v>650</v>
      </c>
      <c r="D797" t="s">
        <v>671</v>
      </c>
      <c r="E797" t="s">
        <v>1224</v>
      </c>
      <c r="F797" t="s">
        <v>214</v>
      </c>
      <c r="G797" t="s">
        <v>229</v>
      </c>
      <c r="H797">
        <v>1</v>
      </c>
      <c r="I797">
        <v>625</v>
      </c>
      <c r="J797">
        <v>360007</v>
      </c>
    </row>
    <row r="798" spans="1:10" x14ac:dyDescent="0.3">
      <c r="A798" s="89">
        <v>44626</v>
      </c>
      <c r="B798" t="s">
        <v>210</v>
      </c>
      <c r="C798" t="s">
        <v>354</v>
      </c>
      <c r="D798" t="s">
        <v>838</v>
      </c>
      <c r="E798" t="s">
        <v>1225</v>
      </c>
      <c r="F798" t="s">
        <v>214</v>
      </c>
      <c r="G798" t="s">
        <v>264</v>
      </c>
      <c r="H798">
        <v>1</v>
      </c>
      <c r="I798">
        <v>735</v>
      </c>
      <c r="J798">
        <v>481661</v>
      </c>
    </row>
    <row r="799" spans="1:10" x14ac:dyDescent="0.3">
      <c r="A799" s="89">
        <v>44626</v>
      </c>
      <c r="B799" t="s">
        <v>230</v>
      </c>
      <c r="C799" t="s">
        <v>354</v>
      </c>
      <c r="D799" t="s">
        <v>838</v>
      </c>
      <c r="E799" t="s">
        <v>1226</v>
      </c>
      <c r="F799" t="s">
        <v>214</v>
      </c>
      <c r="G799" t="s">
        <v>264</v>
      </c>
      <c r="H799">
        <v>1</v>
      </c>
      <c r="I799">
        <v>735</v>
      </c>
      <c r="J799">
        <v>600054</v>
      </c>
    </row>
    <row r="800" spans="1:10" x14ac:dyDescent="0.3">
      <c r="A800" s="89">
        <v>44598</v>
      </c>
      <c r="B800" t="s">
        <v>210</v>
      </c>
      <c r="C800" t="s">
        <v>354</v>
      </c>
      <c r="D800" t="s">
        <v>838</v>
      </c>
      <c r="E800" t="s">
        <v>1227</v>
      </c>
      <c r="F800" t="s">
        <v>214</v>
      </c>
      <c r="G800" t="s">
        <v>264</v>
      </c>
      <c r="H800">
        <v>1</v>
      </c>
      <c r="I800">
        <v>735</v>
      </c>
      <c r="J800">
        <v>403501</v>
      </c>
    </row>
    <row r="801" spans="1:10" x14ac:dyDescent="0.3">
      <c r="A801" s="89">
        <v>44871</v>
      </c>
      <c r="B801" t="s">
        <v>210</v>
      </c>
      <c r="C801" t="s">
        <v>327</v>
      </c>
      <c r="D801" t="s">
        <v>540</v>
      </c>
      <c r="E801" t="s">
        <v>1228</v>
      </c>
      <c r="F801" t="s">
        <v>214</v>
      </c>
      <c r="G801" t="s">
        <v>215</v>
      </c>
      <c r="H801">
        <v>1</v>
      </c>
      <c r="I801">
        <v>735</v>
      </c>
      <c r="J801">
        <v>502319</v>
      </c>
    </row>
    <row r="802" spans="1:10" x14ac:dyDescent="0.3">
      <c r="A802" s="89">
        <v>44871</v>
      </c>
      <c r="B802" t="s">
        <v>210</v>
      </c>
      <c r="C802" t="s">
        <v>354</v>
      </c>
      <c r="D802" t="s">
        <v>357</v>
      </c>
      <c r="E802" t="s">
        <v>1228</v>
      </c>
      <c r="F802" t="s">
        <v>214</v>
      </c>
      <c r="G802" t="s">
        <v>215</v>
      </c>
      <c r="H802">
        <v>1</v>
      </c>
      <c r="I802">
        <v>725</v>
      </c>
      <c r="J802">
        <v>502319</v>
      </c>
    </row>
    <row r="803" spans="1:10" x14ac:dyDescent="0.3">
      <c r="A803" s="89">
        <v>44871</v>
      </c>
      <c r="B803" t="s">
        <v>230</v>
      </c>
      <c r="C803" t="s">
        <v>719</v>
      </c>
      <c r="D803" t="s">
        <v>1194</v>
      </c>
      <c r="E803" t="s">
        <v>1229</v>
      </c>
      <c r="F803" t="s">
        <v>214</v>
      </c>
      <c r="G803" t="s">
        <v>237</v>
      </c>
      <c r="H803">
        <v>1</v>
      </c>
      <c r="I803">
        <v>792</v>
      </c>
      <c r="J803">
        <v>626106</v>
      </c>
    </row>
    <row r="804" spans="1:10" x14ac:dyDescent="0.3">
      <c r="A804" s="89">
        <v>44871</v>
      </c>
      <c r="B804" t="s">
        <v>210</v>
      </c>
      <c r="C804" t="s">
        <v>327</v>
      </c>
      <c r="D804" t="s">
        <v>328</v>
      </c>
      <c r="E804" t="s">
        <v>1230</v>
      </c>
      <c r="F804" t="s">
        <v>214</v>
      </c>
      <c r="G804" t="s">
        <v>219</v>
      </c>
      <c r="H804">
        <v>1</v>
      </c>
      <c r="I804">
        <v>725</v>
      </c>
      <c r="J804">
        <v>711104</v>
      </c>
    </row>
    <row r="805" spans="1:10" x14ac:dyDescent="0.3">
      <c r="A805" s="89">
        <v>44871</v>
      </c>
      <c r="B805" t="s">
        <v>230</v>
      </c>
      <c r="C805" t="s">
        <v>719</v>
      </c>
      <c r="D805" t="s">
        <v>1231</v>
      </c>
      <c r="E805" t="s">
        <v>1232</v>
      </c>
      <c r="F805" t="s">
        <v>214</v>
      </c>
      <c r="G805" t="s">
        <v>229</v>
      </c>
      <c r="H805">
        <v>1</v>
      </c>
      <c r="I805">
        <v>792</v>
      </c>
      <c r="J805">
        <v>690531</v>
      </c>
    </row>
    <row r="806" spans="1:10" x14ac:dyDescent="0.3">
      <c r="A806" s="89">
        <v>44871</v>
      </c>
      <c r="B806" t="s">
        <v>210</v>
      </c>
      <c r="C806" t="s">
        <v>354</v>
      </c>
      <c r="D806" t="s">
        <v>532</v>
      </c>
      <c r="E806" t="s">
        <v>1233</v>
      </c>
      <c r="F806" t="s">
        <v>214</v>
      </c>
      <c r="G806" t="s">
        <v>229</v>
      </c>
      <c r="H806">
        <v>1</v>
      </c>
      <c r="I806">
        <v>771</v>
      </c>
      <c r="J806">
        <v>560022</v>
      </c>
    </row>
    <row r="807" spans="1:10" x14ac:dyDescent="0.3">
      <c r="A807" s="89">
        <v>44871</v>
      </c>
      <c r="B807" t="s">
        <v>210</v>
      </c>
      <c r="C807" t="s">
        <v>650</v>
      </c>
      <c r="D807" t="s">
        <v>651</v>
      </c>
      <c r="E807" t="s">
        <v>1234</v>
      </c>
      <c r="F807" t="s">
        <v>214</v>
      </c>
      <c r="G807" t="s">
        <v>241</v>
      </c>
      <c r="H807">
        <v>1</v>
      </c>
      <c r="I807">
        <v>625</v>
      </c>
      <c r="J807">
        <v>400078</v>
      </c>
    </row>
    <row r="808" spans="1:10" x14ac:dyDescent="0.3">
      <c r="A808" s="89">
        <v>44871</v>
      </c>
      <c r="B808" t="s">
        <v>210</v>
      </c>
      <c r="C808" t="s">
        <v>216</v>
      </c>
      <c r="D808" t="s">
        <v>1235</v>
      </c>
      <c r="E808" t="s">
        <v>1236</v>
      </c>
      <c r="F808" t="s">
        <v>214</v>
      </c>
      <c r="G808" t="s">
        <v>237</v>
      </c>
      <c r="H808">
        <v>1</v>
      </c>
      <c r="I808">
        <v>908</v>
      </c>
      <c r="J808">
        <v>800024</v>
      </c>
    </row>
    <row r="809" spans="1:10" x14ac:dyDescent="0.3">
      <c r="A809" s="89">
        <v>44871</v>
      </c>
      <c r="B809" t="s">
        <v>210</v>
      </c>
      <c r="C809" t="s">
        <v>719</v>
      </c>
      <c r="D809" t="s">
        <v>1194</v>
      </c>
      <c r="E809" t="s">
        <v>1237</v>
      </c>
      <c r="F809" t="s">
        <v>214</v>
      </c>
      <c r="G809" t="s">
        <v>237</v>
      </c>
      <c r="H809">
        <v>1</v>
      </c>
      <c r="I809">
        <v>792</v>
      </c>
      <c r="J809">
        <v>689626</v>
      </c>
    </row>
    <row r="810" spans="1:10" x14ac:dyDescent="0.3">
      <c r="A810" s="89">
        <v>44598</v>
      </c>
      <c r="B810" t="s">
        <v>210</v>
      </c>
      <c r="C810" t="s">
        <v>327</v>
      </c>
      <c r="D810" t="s">
        <v>806</v>
      </c>
      <c r="E810" t="s">
        <v>1238</v>
      </c>
      <c r="F810" t="s">
        <v>214</v>
      </c>
      <c r="G810" t="s">
        <v>264</v>
      </c>
      <c r="H810">
        <v>1</v>
      </c>
      <c r="I810">
        <v>735</v>
      </c>
      <c r="J810">
        <v>570008</v>
      </c>
    </row>
    <row r="811" spans="1:10" x14ac:dyDescent="0.3">
      <c r="A811" s="89">
        <v>44871</v>
      </c>
      <c r="B811" t="s">
        <v>210</v>
      </c>
      <c r="C811" t="s">
        <v>327</v>
      </c>
      <c r="D811" t="s">
        <v>540</v>
      </c>
      <c r="E811" t="s">
        <v>1239</v>
      </c>
      <c r="F811" t="s">
        <v>214</v>
      </c>
      <c r="G811" t="s">
        <v>215</v>
      </c>
      <c r="H811">
        <v>1</v>
      </c>
      <c r="I811">
        <v>735</v>
      </c>
      <c r="J811">
        <v>560083</v>
      </c>
    </row>
    <row r="812" spans="1:10" x14ac:dyDescent="0.3">
      <c r="A812" s="89">
        <v>44871</v>
      </c>
      <c r="B812" t="s">
        <v>210</v>
      </c>
      <c r="C812" t="s">
        <v>327</v>
      </c>
      <c r="D812" t="s">
        <v>598</v>
      </c>
      <c r="E812" t="s">
        <v>1240</v>
      </c>
      <c r="F812" t="s">
        <v>214</v>
      </c>
      <c r="G812" t="s">
        <v>237</v>
      </c>
      <c r="H812">
        <v>1</v>
      </c>
      <c r="I812">
        <v>771</v>
      </c>
      <c r="J812">
        <v>683106</v>
      </c>
    </row>
    <row r="813" spans="1:10" x14ac:dyDescent="0.3">
      <c r="A813" s="89">
        <v>44871</v>
      </c>
      <c r="B813" t="s">
        <v>210</v>
      </c>
      <c r="C813" t="s">
        <v>234</v>
      </c>
      <c r="D813" t="s">
        <v>377</v>
      </c>
      <c r="E813" t="s">
        <v>1241</v>
      </c>
      <c r="F813" t="s">
        <v>214</v>
      </c>
      <c r="G813" t="s">
        <v>229</v>
      </c>
      <c r="H813">
        <v>1</v>
      </c>
      <c r="I813">
        <v>1168</v>
      </c>
      <c r="J813">
        <v>500033</v>
      </c>
    </row>
    <row r="814" spans="1:10" x14ac:dyDescent="0.3">
      <c r="A814" s="89">
        <v>44871</v>
      </c>
      <c r="B814" t="s">
        <v>230</v>
      </c>
      <c r="C814" t="s">
        <v>327</v>
      </c>
      <c r="D814" t="s">
        <v>540</v>
      </c>
      <c r="E814" t="s">
        <v>1242</v>
      </c>
      <c r="F814" t="s">
        <v>214</v>
      </c>
      <c r="G814" t="s">
        <v>215</v>
      </c>
      <c r="H814">
        <v>1</v>
      </c>
      <c r="I814">
        <v>735</v>
      </c>
      <c r="J814">
        <v>560097</v>
      </c>
    </row>
    <row r="815" spans="1:10" x14ac:dyDescent="0.3">
      <c r="A815" s="89">
        <v>44871</v>
      </c>
      <c r="B815" t="s">
        <v>210</v>
      </c>
      <c r="C815" t="s">
        <v>650</v>
      </c>
      <c r="D815" t="s">
        <v>678</v>
      </c>
      <c r="E815" t="s">
        <v>1243</v>
      </c>
      <c r="F815" t="s">
        <v>214</v>
      </c>
      <c r="G815" t="s">
        <v>219</v>
      </c>
      <c r="H815">
        <v>1</v>
      </c>
      <c r="I815">
        <v>625</v>
      </c>
      <c r="J815">
        <v>110078</v>
      </c>
    </row>
    <row r="816" spans="1:10" x14ac:dyDescent="0.3">
      <c r="A816" s="89">
        <v>44871</v>
      </c>
      <c r="B816" t="s">
        <v>210</v>
      </c>
      <c r="C816" t="s">
        <v>327</v>
      </c>
      <c r="D816" t="s">
        <v>540</v>
      </c>
      <c r="E816" t="s">
        <v>1244</v>
      </c>
      <c r="F816" t="s">
        <v>214</v>
      </c>
      <c r="G816" t="s">
        <v>215</v>
      </c>
      <c r="H816">
        <v>1</v>
      </c>
      <c r="I816">
        <v>735</v>
      </c>
      <c r="J816">
        <v>685584</v>
      </c>
    </row>
    <row r="817" spans="1:10" x14ac:dyDescent="0.3">
      <c r="A817" s="89">
        <v>44871</v>
      </c>
      <c r="B817" t="s">
        <v>210</v>
      </c>
      <c r="C817" t="s">
        <v>327</v>
      </c>
      <c r="D817" t="s">
        <v>540</v>
      </c>
      <c r="E817" t="s">
        <v>1245</v>
      </c>
      <c r="F817" t="s">
        <v>214</v>
      </c>
      <c r="G817" t="s">
        <v>215</v>
      </c>
      <c r="H817">
        <v>1</v>
      </c>
      <c r="I817">
        <v>735</v>
      </c>
      <c r="J817">
        <v>403601</v>
      </c>
    </row>
    <row r="818" spans="1:10" x14ac:dyDescent="0.3">
      <c r="A818" s="89">
        <v>44871</v>
      </c>
      <c r="B818" t="s">
        <v>210</v>
      </c>
      <c r="C818" t="s">
        <v>238</v>
      </c>
      <c r="D818" t="s">
        <v>412</v>
      </c>
      <c r="E818" t="s">
        <v>1246</v>
      </c>
      <c r="F818" t="s">
        <v>214</v>
      </c>
      <c r="G818" t="s">
        <v>215</v>
      </c>
      <c r="H818">
        <v>1</v>
      </c>
      <c r="I818">
        <v>899</v>
      </c>
      <c r="J818">
        <v>201005</v>
      </c>
    </row>
    <row r="819" spans="1:10" x14ac:dyDescent="0.3">
      <c r="A819" s="89">
        <v>44871</v>
      </c>
      <c r="B819" t="s">
        <v>210</v>
      </c>
      <c r="C819" t="s">
        <v>1247</v>
      </c>
      <c r="D819" t="s">
        <v>1248</v>
      </c>
      <c r="E819" t="s">
        <v>1249</v>
      </c>
      <c r="F819" t="s">
        <v>265</v>
      </c>
      <c r="G819" t="s">
        <v>229</v>
      </c>
      <c r="H819">
        <v>1</v>
      </c>
      <c r="I819">
        <v>399</v>
      </c>
      <c r="J819">
        <v>400705</v>
      </c>
    </row>
    <row r="820" spans="1:10" x14ac:dyDescent="0.3">
      <c r="A820" s="89">
        <v>44567</v>
      </c>
      <c r="B820" t="s">
        <v>210</v>
      </c>
      <c r="C820" t="s">
        <v>327</v>
      </c>
      <c r="D820" t="s">
        <v>806</v>
      </c>
      <c r="E820" t="s">
        <v>1250</v>
      </c>
      <c r="F820" t="s">
        <v>214</v>
      </c>
      <c r="G820" t="s">
        <v>264</v>
      </c>
      <c r="H820">
        <v>1</v>
      </c>
      <c r="I820">
        <v>735</v>
      </c>
      <c r="J820">
        <v>411057</v>
      </c>
    </row>
    <row r="821" spans="1:10" x14ac:dyDescent="0.3">
      <c r="A821" s="89">
        <v>44871</v>
      </c>
      <c r="B821" t="s">
        <v>210</v>
      </c>
      <c r="C821" t="s">
        <v>234</v>
      </c>
      <c r="D821" t="s">
        <v>242</v>
      </c>
      <c r="E821" t="s">
        <v>1251</v>
      </c>
      <c r="F821" t="s">
        <v>214</v>
      </c>
      <c r="G821" t="s">
        <v>215</v>
      </c>
      <c r="H821">
        <v>1</v>
      </c>
      <c r="I821">
        <v>1168</v>
      </c>
      <c r="J821">
        <v>302012</v>
      </c>
    </row>
    <row r="822" spans="1:10" x14ac:dyDescent="0.3">
      <c r="A822" s="89">
        <v>44871</v>
      </c>
      <c r="B822" t="s">
        <v>230</v>
      </c>
      <c r="C822" t="s">
        <v>327</v>
      </c>
      <c r="D822" t="s">
        <v>347</v>
      </c>
      <c r="E822" t="s">
        <v>1252</v>
      </c>
      <c r="F822" t="s">
        <v>214</v>
      </c>
      <c r="G822" t="s">
        <v>241</v>
      </c>
      <c r="H822">
        <v>1</v>
      </c>
      <c r="I822">
        <v>735</v>
      </c>
      <c r="J822">
        <v>500090</v>
      </c>
    </row>
    <row r="823" spans="1:10" x14ac:dyDescent="0.3">
      <c r="A823" s="89">
        <v>44871</v>
      </c>
      <c r="B823" t="s">
        <v>210</v>
      </c>
      <c r="C823" t="s">
        <v>354</v>
      </c>
      <c r="D823" t="s">
        <v>357</v>
      </c>
      <c r="E823" t="s">
        <v>1253</v>
      </c>
      <c r="F823" t="s">
        <v>214</v>
      </c>
      <c r="G823" t="s">
        <v>215</v>
      </c>
      <c r="H823">
        <v>1</v>
      </c>
      <c r="I823">
        <v>725</v>
      </c>
      <c r="J823">
        <v>380009</v>
      </c>
    </row>
    <row r="824" spans="1:10" x14ac:dyDescent="0.3">
      <c r="A824" s="89">
        <v>44871</v>
      </c>
      <c r="B824" t="s">
        <v>210</v>
      </c>
      <c r="C824" t="s">
        <v>327</v>
      </c>
      <c r="D824" t="s">
        <v>347</v>
      </c>
      <c r="E824" t="s">
        <v>1254</v>
      </c>
      <c r="F824" t="s">
        <v>214</v>
      </c>
      <c r="G824" t="s">
        <v>241</v>
      </c>
      <c r="H824">
        <v>1</v>
      </c>
      <c r="I824">
        <v>735</v>
      </c>
      <c r="J824">
        <v>181202</v>
      </c>
    </row>
    <row r="825" spans="1:10" x14ac:dyDescent="0.3">
      <c r="A825" s="89">
        <v>44871</v>
      </c>
      <c r="B825" t="s">
        <v>210</v>
      </c>
      <c r="C825" t="s">
        <v>327</v>
      </c>
      <c r="D825" t="s">
        <v>540</v>
      </c>
      <c r="E825" t="s">
        <v>1255</v>
      </c>
      <c r="F825" t="s">
        <v>214</v>
      </c>
      <c r="G825" t="s">
        <v>215</v>
      </c>
      <c r="H825">
        <v>1</v>
      </c>
      <c r="I825">
        <v>735</v>
      </c>
      <c r="J825">
        <v>560068</v>
      </c>
    </row>
    <row r="826" spans="1:10" x14ac:dyDescent="0.3">
      <c r="A826" s="89">
        <v>44871</v>
      </c>
      <c r="B826" t="s">
        <v>210</v>
      </c>
      <c r="C826" t="s">
        <v>327</v>
      </c>
      <c r="D826" t="s">
        <v>347</v>
      </c>
      <c r="E826" t="s">
        <v>1256</v>
      </c>
      <c r="F826" t="s">
        <v>214</v>
      </c>
      <c r="G826" t="s">
        <v>241</v>
      </c>
      <c r="H826">
        <v>1</v>
      </c>
      <c r="I826">
        <v>735</v>
      </c>
      <c r="J826">
        <v>517002</v>
      </c>
    </row>
    <row r="827" spans="1:10" x14ac:dyDescent="0.3">
      <c r="A827" s="89">
        <v>44871</v>
      </c>
      <c r="B827" t="s">
        <v>210</v>
      </c>
      <c r="C827" t="s">
        <v>234</v>
      </c>
      <c r="D827" t="s">
        <v>235</v>
      </c>
      <c r="E827" t="s">
        <v>1257</v>
      </c>
      <c r="F827" t="s">
        <v>214</v>
      </c>
      <c r="G827" t="s">
        <v>237</v>
      </c>
      <c r="H827">
        <v>1</v>
      </c>
      <c r="I827">
        <v>1168</v>
      </c>
      <c r="J827">
        <v>246149</v>
      </c>
    </row>
    <row r="828" spans="1:10" x14ac:dyDescent="0.3">
      <c r="A828" s="89">
        <v>44871</v>
      </c>
      <c r="B828" t="s">
        <v>210</v>
      </c>
      <c r="C828" t="s">
        <v>327</v>
      </c>
      <c r="D828" t="s">
        <v>328</v>
      </c>
      <c r="E828" t="s">
        <v>1258</v>
      </c>
      <c r="F828" t="s">
        <v>214</v>
      </c>
      <c r="G828" t="s">
        <v>219</v>
      </c>
      <c r="H828">
        <v>1</v>
      </c>
      <c r="I828">
        <v>725</v>
      </c>
      <c r="J828">
        <v>421503</v>
      </c>
    </row>
    <row r="829" spans="1:10" x14ac:dyDescent="0.3">
      <c r="A829" s="89">
        <v>44871</v>
      </c>
      <c r="B829" t="s">
        <v>210</v>
      </c>
      <c r="C829" t="s">
        <v>498</v>
      </c>
      <c r="D829" t="s">
        <v>777</v>
      </c>
      <c r="E829" t="s">
        <v>1259</v>
      </c>
      <c r="F829" t="s">
        <v>214</v>
      </c>
      <c r="G829" t="s">
        <v>219</v>
      </c>
      <c r="H829">
        <v>1</v>
      </c>
      <c r="I829">
        <v>1196</v>
      </c>
      <c r="J829">
        <v>302034</v>
      </c>
    </row>
    <row r="830" spans="1:10" x14ac:dyDescent="0.3">
      <c r="A830" s="89">
        <v>44871</v>
      </c>
      <c r="B830" t="s">
        <v>210</v>
      </c>
      <c r="C830" t="s">
        <v>216</v>
      </c>
      <c r="D830" t="s">
        <v>1235</v>
      </c>
      <c r="E830" t="s">
        <v>1260</v>
      </c>
      <c r="F830" t="s">
        <v>214</v>
      </c>
      <c r="G830" t="s">
        <v>237</v>
      </c>
      <c r="H830">
        <v>1</v>
      </c>
      <c r="I830">
        <v>908</v>
      </c>
      <c r="J830">
        <v>413004</v>
      </c>
    </row>
    <row r="831" spans="1:10" x14ac:dyDescent="0.3">
      <c r="A831" s="89">
        <v>44871</v>
      </c>
      <c r="B831" t="s">
        <v>230</v>
      </c>
      <c r="C831" t="s">
        <v>327</v>
      </c>
      <c r="D831" t="s">
        <v>540</v>
      </c>
      <c r="E831" t="s">
        <v>1261</v>
      </c>
      <c r="F831" t="s">
        <v>214</v>
      </c>
      <c r="G831" t="s">
        <v>215</v>
      </c>
      <c r="H831">
        <v>1</v>
      </c>
      <c r="I831">
        <v>735</v>
      </c>
      <c r="J831">
        <v>211013</v>
      </c>
    </row>
    <row r="832" spans="1:10" x14ac:dyDescent="0.3">
      <c r="A832" s="89">
        <v>44840</v>
      </c>
      <c r="B832" t="s">
        <v>210</v>
      </c>
      <c r="C832" t="s">
        <v>354</v>
      </c>
      <c r="D832" t="s">
        <v>357</v>
      </c>
      <c r="E832" t="s">
        <v>1262</v>
      </c>
      <c r="F832" t="s">
        <v>214</v>
      </c>
      <c r="G832" t="s">
        <v>215</v>
      </c>
      <c r="H832">
        <v>1</v>
      </c>
      <c r="I832">
        <v>725</v>
      </c>
      <c r="J832">
        <v>160019</v>
      </c>
    </row>
    <row r="833" spans="1:10" x14ac:dyDescent="0.3">
      <c r="A833" s="89">
        <v>44840</v>
      </c>
      <c r="B833" t="s">
        <v>210</v>
      </c>
      <c r="C833" t="s">
        <v>354</v>
      </c>
      <c r="D833" t="s">
        <v>798</v>
      </c>
      <c r="E833" t="s">
        <v>1263</v>
      </c>
      <c r="F833" t="s">
        <v>214</v>
      </c>
      <c r="G833" t="s">
        <v>237</v>
      </c>
      <c r="H833">
        <v>1</v>
      </c>
      <c r="I833">
        <v>725</v>
      </c>
      <c r="J833">
        <v>781029</v>
      </c>
    </row>
    <row r="834" spans="1:10" x14ac:dyDescent="0.3">
      <c r="A834" s="89">
        <v>44840</v>
      </c>
      <c r="B834" t="s">
        <v>210</v>
      </c>
      <c r="C834" t="s">
        <v>956</v>
      </c>
      <c r="D834" t="s">
        <v>1264</v>
      </c>
      <c r="E834" t="s">
        <v>1265</v>
      </c>
      <c r="F834" t="s">
        <v>214</v>
      </c>
      <c r="G834" t="s">
        <v>219</v>
      </c>
      <c r="H834">
        <v>1</v>
      </c>
      <c r="I834">
        <v>1187</v>
      </c>
      <c r="J834">
        <v>400064</v>
      </c>
    </row>
    <row r="835" spans="1:10" x14ac:dyDescent="0.3">
      <c r="A835" s="89">
        <v>44840</v>
      </c>
      <c r="B835" t="s">
        <v>210</v>
      </c>
      <c r="C835" t="s">
        <v>354</v>
      </c>
      <c r="D835" t="s">
        <v>673</v>
      </c>
      <c r="E835" t="s">
        <v>1266</v>
      </c>
      <c r="F835" t="s">
        <v>214</v>
      </c>
      <c r="G835" t="s">
        <v>345</v>
      </c>
      <c r="H835">
        <v>1</v>
      </c>
      <c r="I835">
        <v>725</v>
      </c>
      <c r="J835">
        <v>695003</v>
      </c>
    </row>
    <row r="836" spans="1:10" x14ac:dyDescent="0.3">
      <c r="A836" s="89">
        <v>44840</v>
      </c>
      <c r="B836" t="s">
        <v>210</v>
      </c>
      <c r="C836" t="s">
        <v>256</v>
      </c>
      <c r="D836" t="s">
        <v>1267</v>
      </c>
      <c r="E836" t="s">
        <v>1268</v>
      </c>
      <c r="F836" t="s">
        <v>214</v>
      </c>
      <c r="G836" t="s">
        <v>229</v>
      </c>
      <c r="H836">
        <v>1</v>
      </c>
      <c r="I836">
        <v>1168</v>
      </c>
      <c r="J836">
        <v>500037</v>
      </c>
    </row>
    <row r="837" spans="1:10" x14ac:dyDescent="0.3">
      <c r="A837" s="89">
        <v>44717</v>
      </c>
      <c r="B837" t="s">
        <v>210</v>
      </c>
      <c r="C837" t="s">
        <v>354</v>
      </c>
      <c r="D837" t="s">
        <v>833</v>
      </c>
      <c r="E837" t="s">
        <v>1269</v>
      </c>
      <c r="F837" t="s">
        <v>214</v>
      </c>
      <c r="G837" t="s">
        <v>264</v>
      </c>
      <c r="H837">
        <v>1</v>
      </c>
      <c r="I837">
        <v>725</v>
      </c>
      <c r="J837">
        <v>673580</v>
      </c>
    </row>
    <row r="838" spans="1:10" x14ac:dyDescent="0.3">
      <c r="A838" s="89">
        <v>44840</v>
      </c>
      <c r="B838" t="s">
        <v>210</v>
      </c>
      <c r="C838" t="s">
        <v>327</v>
      </c>
      <c r="D838" t="s">
        <v>564</v>
      </c>
      <c r="E838" t="s">
        <v>1270</v>
      </c>
      <c r="F838" t="s">
        <v>214</v>
      </c>
      <c r="G838" t="s">
        <v>215</v>
      </c>
      <c r="H838">
        <v>1</v>
      </c>
      <c r="I838">
        <v>771</v>
      </c>
      <c r="J838">
        <v>201301</v>
      </c>
    </row>
    <row r="839" spans="1:10" x14ac:dyDescent="0.3">
      <c r="A839" s="89">
        <v>44840</v>
      </c>
      <c r="B839" t="s">
        <v>210</v>
      </c>
      <c r="C839" t="s">
        <v>327</v>
      </c>
      <c r="D839" t="s">
        <v>328</v>
      </c>
      <c r="E839" t="s">
        <v>1271</v>
      </c>
      <c r="F839" t="s">
        <v>214</v>
      </c>
      <c r="G839" t="s">
        <v>219</v>
      </c>
      <c r="H839">
        <v>1</v>
      </c>
      <c r="I839">
        <v>725</v>
      </c>
      <c r="J839">
        <v>122001</v>
      </c>
    </row>
    <row r="840" spans="1:10" x14ac:dyDescent="0.3">
      <c r="A840" s="89">
        <v>44840</v>
      </c>
      <c r="B840" t="s">
        <v>210</v>
      </c>
      <c r="C840" t="s">
        <v>354</v>
      </c>
      <c r="D840" t="s">
        <v>501</v>
      </c>
      <c r="E840" t="s">
        <v>1271</v>
      </c>
      <c r="F840" t="s">
        <v>214</v>
      </c>
      <c r="G840" t="s">
        <v>219</v>
      </c>
      <c r="H840">
        <v>1</v>
      </c>
      <c r="I840">
        <v>735</v>
      </c>
      <c r="J840">
        <v>122001</v>
      </c>
    </row>
    <row r="841" spans="1:10" x14ac:dyDescent="0.3">
      <c r="A841" s="89">
        <v>44717</v>
      </c>
      <c r="B841" t="s">
        <v>210</v>
      </c>
      <c r="C841" t="s">
        <v>354</v>
      </c>
      <c r="D841" t="s">
        <v>838</v>
      </c>
      <c r="E841" t="s">
        <v>1272</v>
      </c>
      <c r="F841" t="s">
        <v>214</v>
      </c>
      <c r="G841" t="s">
        <v>264</v>
      </c>
      <c r="H841">
        <v>1</v>
      </c>
      <c r="I841">
        <v>725</v>
      </c>
      <c r="J841">
        <v>110041</v>
      </c>
    </row>
    <row r="842" spans="1:10" x14ac:dyDescent="0.3">
      <c r="A842" s="89">
        <v>44840</v>
      </c>
      <c r="B842" t="s">
        <v>210</v>
      </c>
      <c r="C842" t="s">
        <v>327</v>
      </c>
      <c r="D842" t="s">
        <v>328</v>
      </c>
      <c r="E842" t="s">
        <v>1273</v>
      </c>
      <c r="F842" t="s">
        <v>214</v>
      </c>
      <c r="G842" t="s">
        <v>219</v>
      </c>
      <c r="H842">
        <v>1</v>
      </c>
      <c r="I842">
        <v>725</v>
      </c>
      <c r="J842">
        <v>560077</v>
      </c>
    </row>
    <row r="843" spans="1:10" x14ac:dyDescent="0.3">
      <c r="A843" s="89">
        <v>44840</v>
      </c>
      <c r="B843" t="s">
        <v>210</v>
      </c>
      <c r="C843" t="s">
        <v>354</v>
      </c>
      <c r="D843" t="s">
        <v>798</v>
      </c>
      <c r="E843" t="s">
        <v>1274</v>
      </c>
      <c r="F843" t="s">
        <v>214</v>
      </c>
      <c r="G843" t="s">
        <v>237</v>
      </c>
      <c r="H843">
        <v>1</v>
      </c>
      <c r="I843">
        <v>725</v>
      </c>
      <c r="J843">
        <v>530018</v>
      </c>
    </row>
    <row r="844" spans="1:10" x14ac:dyDescent="0.3">
      <c r="A844" s="89">
        <v>44840</v>
      </c>
      <c r="B844" t="s">
        <v>210</v>
      </c>
      <c r="C844" t="s">
        <v>327</v>
      </c>
      <c r="D844" t="s">
        <v>540</v>
      </c>
      <c r="E844" t="s">
        <v>1275</v>
      </c>
      <c r="F844" t="s">
        <v>214</v>
      </c>
      <c r="G844" t="s">
        <v>215</v>
      </c>
      <c r="H844">
        <v>1</v>
      </c>
      <c r="I844">
        <v>735</v>
      </c>
      <c r="J844">
        <v>500032</v>
      </c>
    </row>
    <row r="845" spans="1:10" x14ac:dyDescent="0.3">
      <c r="A845" s="89">
        <v>44840</v>
      </c>
      <c r="B845" t="s">
        <v>210</v>
      </c>
      <c r="C845" t="s">
        <v>354</v>
      </c>
      <c r="D845" t="s">
        <v>538</v>
      </c>
      <c r="E845" t="s">
        <v>1276</v>
      </c>
      <c r="F845" t="s">
        <v>214</v>
      </c>
      <c r="G845" t="s">
        <v>241</v>
      </c>
      <c r="H845">
        <v>1</v>
      </c>
      <c r="I845">
        <v>735</v>
      </c>
      <c r="J845">
        <v>160047</v>
      </c>
    </row>
    <row r="846" spans="1:10" x14ac:dyDescent="0.3">
      <c r="A846" s="89">
        <v>44840</v>
      </c>
      <c r="B846" t="s">
        <v>210</v>
      </c>
      <c r="C846" t="s">
        <v>354</v>
      </c>
      <c r="D846" t="s">
        <v>538</v>
      </c>
      <c r="E846" t="s">
        <v>1277</v>
      </c>
      <c r="F846" t="s">
        <v>214</v>
      </c>
      <c r="G846" t="s">
        <v>241</v>
      </c>
      <c r="H846">
        <v>1</v>
      </c>
      <c r="I846">
        <v>735</v>
      </c>
      <c r="J846">
        <v>560078</v>
      </c>
    </row>
    <row r="847" spans="1:10" x14ac:dyDescent="0.3">
      <c r="A847" s="89">
        <v>44840</v>
      </c>
      <c r="B847" t="s">
        <v>210</v>
      </c>
      <c r="C847" t="s">
        <v>327</v>
      </c>
      <c r="D847" t="s">
        <v>540</v>
      </c>
      <c r="E847" t="s">
        <v>1278</v>
      </c>
      <c r="F847" t="s">
        <v>214</v>
      </c>
      <c r="G847" t="s">
        <v>215</v>
      </c>
      <c r="H847">
        <v>1</v>
      </c>
      <c r="I847">
        <v>735</v>
      </c>
      <c r="J847">
        <v>560060</v>
      </c>
    </row>
    <row r="848" spans="1:10" x14ac:dyDescent="0.3">
      <c r="A848" s="89">
        <v>44840</v>
      </c>
      <c r="B848" t="s">
        <v>230</v>
      </c>
      <c r="C848" t="s">
        <v>234</v>
      </c>
      <c r="D848" t="s">
        <v>235</v>
      </c>
      <c r="E848" t="s">
        <v>1279</v>
      </c>
      <c r="F848" t="s">
        <v>214</v>
      </c>
      <c r="G848" t="s">
        <v>237</v>
      </c>
      <c r="H848">
        <v>1</v>
      </c>
      <c r="I848">
        <v>1168</v>
      </c>
      <c r="J848">
        <v>600048</v>
      </c>
    </row>
    <row r="849" spans="1:10" x14ac:dyDescent="0.3">
      <c r="A849" s="89">
        <v>44840</v>
      </c>
      <c r="B849" t="s">
        <v>210</v>
      </c>
      <c r="C849" t="s">
        <v>327</v>
      </c>
      <c r="D849" t="s">
        <v>347</v>
      </c>
      <c r="E849" t="s">
        <v>1280</v>
      </c>
      <c r="F849" t="s">
        <v>214</v>
      </c>
      <c r="G849" t="s">
        <v>241</v>
      </c>
      <c r="H849">
        <v>1</v>
      </c>
      <c r="I849">
        <v>735</v>
      </c>
      <c r="J849">
        <v>380061</v>
      </c>
    </row>
    <row r="850" spans="1:10" x14ac:dyDescent="0.3">
      <c r="A850" s="89">
        <v>44686</v>
      </c>
      <c r="B850" t="s">
        <v>210</v>
      </c>
      <c r="C850" t="s">
        <v>354</v>
      </c>
      <c r="D850" t="s">
        <v>838</v>
      </c>
      <c r="E850" t="s">
        <v>1281</v>
      </c>
      <c r="F850" t="s">
        <v>214</v>
      </c>
      <c r="G850" t="s">
        <v>264</v>
      </c>
      <c r="H850">
        <v>1</v>
      </c>
      <c r="I850">
        <v>725</v>
      </c>
      <c r="J850">
        <v>509208</v>
      </c>
    </row>
    <row r="851" spans="1:10" x14ac:dyDescent="0.3">
      <c r="A851" s="89">
        <v>44840</v>
      </c>
      <c r="B851" t="s">
        <v>210</v>
      </c>
      <c r="C851" t="s">
        <v>327</v>
      </c>
      <c r="D851" t="s">
        <v>605</v>
      </c>
      <c r="E851" t="s">
        <v>1282</v>
      </c>
      <c r="F851" t="s">
        <v>214</v>
      </c>
      <c r="G851" t="s">
        <v>229</v>
      </c>
      <c r="H851">
        <v>1</v>
      </c>
      <c r="I851">
        <v>735</v>
      </c>
      <c r="J851">
        <v>600073</v>
      </c>
    </row>
    <row r="852" spans="1:10" x14ac:dyDescent="0.3">
      <c r="A852" s="89">
        <v>44871</v>
      </c>
      <c r="B852" t="s">
        <v>210</v>
      </c>
      <c r="C852" t="s">
        <v>354</v>
      </c>
      <c r="D852" t="s">
        <v>833</v>
      </c>
      <c r="E852" t="s">
        <v>1283</v>
      </c>
      <c r="F852" t="s">
        <v>214</v>
      </c>
      <c r="G852" t="s">
        <v>264</v>
      </c>
      <c r="H852">
        <v>1</v>
      </c>
      <c r="I852">
        <v>725</v>
      </c>
      <c r="J852">
        <v>500029</v>
      </c>
    </row>
    <row r="853" spans="1:10" x14ac:dyDescent="0.3">
      <c r="A853" s="89">
        <v>44840</v>
      </c>
      <c r="B853" t="s">
        <v>210</v>
      </c>
      <c r="C853" t="s">
        <v>253</v>
      </c>
      <c r="D853" t="s">
        <v>525</v>
      </c>
      <c r="E853" t="s">
        <v>1284</v>
      </c>
      <c r="F853" t="s">
        <v>214</v>
      </c>
      <c r="G853" t="s">
        <v>229</v>
      </c>
      <c r="H853">
        <v>1</v>
      </c>
      <c r="I853">
        <v>413</v>
      </c>
      <c r="J853">
        <v>382721</v>
      </c>
    </row>
    <row r="854" spans="1:10" x14ac:dyDescent="0.3">
      <c r="A854" s="89">
        <v>44810</v>
      </c>
      <c r="B854" t="s">
        <v>210</v>
      </c>
      <c r="C854" t="s">
        <v>335</v>
      </c>
      <c r="D854" t="s">
        <v>1285</v>
      </c>
      <c r="E854" t="s">
        <v>1286</v>
      </c>
      <c r="F854" t="s">
        <v>265</v>
      </c>
      <c r="G854" t="s">
        <v>237</v>
      </c>
      <c r="H854">
        <v>1</v>
      </c>
      <c r="I854">
        <v>1099</v>
      </c>
      <c r="J854">
        <v>175001</v>
      </c>
    </row>
    <row r="855" spans="1:10" x14ac:dyDescent="0.3">
      <c r="A855" s="89">
        <v>44810</v>
      </c>
      <c r="B855" t="s">
        <v>210</v>
      </c>
      <c r="C855" t="s">
        <v>650</v>
      </c>
      <c r="D855" t="s">
        <v>678</v>
      </c>
      <c r="E855" t="s">
        <v>1287</v>
      </c>
      <c r="F855" t="s">
        <v>214</v>
      </c>
      <c r="G855" t="s">
        <v>219</v>
      </c>
      <c r="H855">
        <v>1</v>
      </c>
      <c r="I855">
        <v>869</v>
      </c>
      <c r="J855">
        <v>110049</v>
      </c>
    </row>
    <row r="856" spans="1:10" x14ac:dyDescent="0.3">
      <c r="A856" s="89">
        <v>44779</v>
      </c>
      <c r="B856" t="s">
        <v>210</v>
      </c>
      <c r="C856" t="s">
        <v>354</v>
      </c>
      <c r="D856" t="s">
        <v>833</v>
      </c>
      <c r="E856" t="s">
        <v>1288</v>
      </c>
      <c r="F856" t="s">
        <v>214</v>
      </c>
      <c r="G856" t="s">
        <v>264</v>
      </c>
      <c r="H856">
        <v>1</v>
      </c>
      <c r="I856">
        <v>725</v>
      </c>
      <c r="J856">
        <v>680701</v>
      </c>
    </row>
    <row r="857" spans="1:10" x14ac:dyDescent="0.3">
      <c r="A857" s="89">
        <v>44810</v>
      </c>
      <c r="B857" t="s">
        <v>210</v>
      </c>
      <c r="C857" t="s">
        <v>354</v>
      </c>
      <c r="D857" t="s">
        <v>798</v>
      </c>
      <c r="E857" t="s">
        <v>1289</v>
      </c>
      <c r="F857" t="s">
        <v>214</v>
      </c>
      <c r="G857" t="s">
        <v>237</v>
      </c>
      <c r="H857">
        <v>1</v>
      </c>
      <c r="I857">
        <v>725</v>
      </c>
      <c r="J857">
        <v>560100</v>
      </c>
    </row>
    <row r="858" spans="1:10" x14ac:dyDescent="0.3">
      <c r="A858" s="89">
        <v>44810</v>
      </c>
      <c r="B858" t="s">
        <v>210</v>
      </c>
      <c r="C858" t="s">
        <v>354</v>
      </c>
      <c r="D858" t="s">
        <v>798</v>
      </c>
      <c r="E858" t="s">
        <v>1290</v>
      </c>
      <c r="F858" t="s">
        <v>214</v>
      </c>
      <c r="G858" t="s">
        <v>237</v>
      </c>
      <c r="H858">
        <v>1</v>
      </c>
      <c r="I858">
        <v>725</v>
      </c>
      <c r="J858">
        <v>110091</v>
      </c>
    </row>
    <row r="859" spans="1:10" x14ac:dyDescent="0.3">
      <c r="A859" s="89">
        <v>44810</v>
      </c>
      <c r="B859" t="s">
        <v>210</v>
      </c>
      <c r="C859" t="s">
        <v>354</v>
      </c>
      <c r="D859" t="s">
        <v>512</v>
      </c>
      <c r="E859" t="s">
        <v>1291</v>
      </c>
      <c r="F859" t="s">
        <v>214</v>
      </c>
      <c r="G859" t="s">
        <v>219</v>
      </c>
      <c r="H859">
        <v>1</v>
      </c>
      <c r="I859">
        <v>725</v>
      </c>
      <c r="J859">
        <v>560097</v>
      </c>
    </row>
    <row r="860" spans="1:10" x14ac:dyDescent="0.3">
      <c r="A860" s="89">
        <v>44810</v>
      </c>
      <c r="B860" t="s">
        <v>210</v>
      </c>
      <c r="C860" t="s">
        <v>238</v>
      </c>
      <c r="D860" t="s">
        <v>1292</v>
      </c>
      <c r="E860" t="s">
        <v>1293</v>
      </c>
      <c r="F860" t="s">
        <v>214</v>
      </c>
      <c r="G860" t="s">
        <v>215</v>
      </c>
      <c r="H860">
        <v>1</v>
      </c>
      <c r="I860">
        <v>899</v>
      </c>
      <c r="J860">
        <v>263136</v>
      </c>
    </row>
    <row r="861" spans="1:10" x14ac:dyDescent="0.3">
      <c r="A861" s="89">
        <v>44810</v>
      </c>
      <c r="B861" t="s">
        <v>230</v>
      </c>
      <c r="C861" t="s">
        <v>1294</v>
      </c>
      <c r="D861" t="s">
        <v>1295</v>
      </c>
      <c r="E861" t="s">
        <v>1296</v>
      </c>
      <c r="F861" t="s">
        <v>214</v>
      </c>
      <c r="G861" t="s">
        <v>345</v>
      </c>
      <c r="H861">
        <v>1</v>
      </c>
      <c r="I861">
        <v>730</v>
      </c>
      <c r="J861">
        <v>600040</v>
      </c>
    </row>
    <row r="862" spans="1:10" x14ac:dyDescent="0.3">
      <c r="A862" s="89">
        <v>44810</v>
      </c>
      <c r="B862" t="s">
        <v>210</v>
      </c>
      <c r="C862" t="s">
        <v>354</v>
      </c>
      <c r="D862" t="s">
        <v>798</v>
      </c>
      <c r="E862" t="s">
        <v>1297</v>
      </c>
      <c r="F862" t="s">
        <v>214</v>
      </c>
      <c r="G862" t="s">
        <v>237</v>
      </c>
      <c r="H862">
        <v>1</v>
      </c>
      <c r="I862">
        <v>725</v>
      </c>
      <c r="J862">
        <v>492007</v>
      </c>
    </row>
    <row r="863" spans="1:10" x14ac:dyDescent="0.3">
      <c r="A863" s="89">
        <v>44810</v>
      </c>
      <c r="B863" t="s">
        <v>210</v>
      </c>
      <c r="C863" t="s">
        <v>327</v>
      </c>
      <c r="D863" t="s">
        <v>540</v>
      </c>
      <c r="E863" t="s">
        <v>1298</v>
      </c>
      <c r="F863" t="s">
        <v>214</v>
      </c>
      <c r="G863" t="s">
        <v>215</v>
      </c>
      <c r="H863">
        <v>1</v>
      </c>
      <c r="I863">
        <v>735</v>
      </c>
      <c r="J863">
        <v>755001</v>
      </c>
    </row>
    <row r="864" spans="1:10" x14ac:dyDescent="0.3">
      <c r="A864" s="89">
        <v>44748</v>
      </c>
      <c r="B864" t="s">
        <v>210</v>
      </c>
      <c r="C864" t="s">
        <v>354</v>
      </c>
      <c r="D864" t="s">
        <v>833</v>
      </c>
      <c r="E864" t="s">
        <v>1299</v>
      </c>
      <c r="F864" t="s">
        <v>214</v>
      </c>
      <c r="G864" t="s">
        <v>264</v>
      </c>
      <c r="H864">
        <v>1</v>
      </c>
      <c r="I864">
        <v>725</v>
      </c>
      <c r="J864">
        <v>531021</v>
      </c>
    </row>
    <row r="865" spans="1:10" x14ac:dyDescent="0.3">
      <c r="A865" s="89">
        <v>44810</v>
      </c>
      <c r="B865" t="s">
        <v>210</v>
      </c>
      <c r="C865" t="s">
        <v>354</v>
      </c>
      <c r="D865" t="s">
        <v>512</v>
      </c>
      <c r="E865" t="s">
        <v>1300</v>
      </c>
      <c r="F865" t="s">
        <v>214</v>
      </c>
      <c r="G865" t="s">
        <v>219</v>
      </c>
      <c r="H865">
        <v>1</v>
      </c>
      <c r="I865">
        <v>725</v>
      </c>
      <c r="J865">
        <v>500049</v>
      </c>
    </row>
    <row r="866" spans="1:10" x14ac:dyDescent="0.3">
      <c r="A866" s="89">
        <v>44718</v>
      </c>
      <c r="B866" t="s">
        <v>210</v>
      </c>
      <c r="C866" t="s">
        <v>354</v>
      </c>
      <c r="D866" t="s">
        <v>833</v>
      </c>
      <c r="E866" t="s">
        <v>1301</v>
      </c>
      <c r="F866" t="s">
        <v>214</v>
      </c>
      <c r="G866" t="s">
        <v>264</v>
      </c>
      <c r="H866">
        <v>1</v>
      </c>
      <c r="I866">
        <v>725</v>
      </c>
      <c r="J866">
        <v>500011</v>
      </c>
    </row>
    <row r="867" spans="1:10" x14ac:dyDescent="0.3">
      <c r="A867" s="89">
        <v>44810</v>
      </c>
      <c r="B867" t="s">
        <v>210</v>
      </c>
      <c r="C867" t="s">
        <v>216</v>
      </c>
      <c r="D867" t="s">
        <v>1302</v>
      </c>
      <c r="E867" t="s">
        <v>1303</v>
      </c>
      <c r="F867" t="s">
        <v>214</v>
      </c>
      <c r="G867" t="s">
        <v>241</v>
      </c>
      <c r="H867">
        <v>1</v>
      </c>
      <c r="I867">
        <v>956</v>
      </c>
      <c r="J867">
        <v>785013</v>
      </c>
    </row>
    <row r="868" spans="1:10" x14ac:dyDescent="0.3">
      <c r="A868" s="89">
        <v>44810</v>
      </c>
      <c r="B868" t="s">
        <v>210</v>
      </c>
      <c r="C868" t="s">
        <v>1247</v>
      </c>
      <c r="D868" t="s">
        <v>1304</v>
      </c>
      <c r="E868" t="s">
        <v>1305</v>
      </c>
      <c r="F868" t="s">
        <v>265</v>
      </c>
      <c r="G868" t="s">
        <v>345</v>
      </c>
      <c r="H868">
        <v>1</v>
      </c>
      <c r="I868">
        <v>399</v>
      </c>
      <c r="J868">
        <v>415002</v>
      </c>
    </row>
    <row r="869" spans="1:10" x14ac:dyDescent="0.3">
      <c r="A869" s="89">
        <v>44718</v>
      </c>
      <c r="B869" t="s">
        <v>210</v>
      </c>
      <c r="C869" t="s">
        <v>354</v>
      </c>
      <c r="D869" t="s">
        <v>833</v>
      </c>
      <c r="E869" t="s">
        <v>1306</v>
      </c>
      <c r="F869" t="s">
        <v>214</v>
      </c>
      <c r="G869" t="s">
        <v>264</v>
      </c>
      <c r="H869">
        <v>1</v>
      </c>
      <c r="I869">
        <v>725</v>
      </c>
      <c r="J869">
        <v>224190</v>
      </c>
    </row>
    <row r="870" spans="1:10" x14ac:dyDescent="0.3">
      <c r="A870" s="89">
        <v>44779</v>
      </c>
      <c r="B870" t="s">
        <v>210</v>
      </c>
      <c r="C870" t="s">
        <v>327</v>
      </c>
      <c r="D870" t="s">
        <v>598</v>
      </c>
      <c r="E870" t="s">
        <v>1307</v>
      </c>
      <c r="F870" t="s">
        <v>214</v>
      </c>
      <c r="G870" t="s">
        <v>237</v>
      </c>
      <c r="H870">
        <v>1</v>
      </c>
      <c r="I870">
        <v>771</v>
      </c>
      <c r="J870">
        <v>506003</v>
      </c>
    </row>
    <row r="871" spans="1:10" x14ac:dyDescent="0.3">
      <c r="A871" s="89">
        <v>44779</v>
      </c>
      <c r="B871" t="s">
        <v>230</v>
      </c>
      <c r="C871" t="s">
        <v>234</v>
      </c>
      <c r="D871" t="s">
        <v>235</v>
      </c>
      <c r="E871" t="s">
        <v>1308</v>
      </c>
      <c r="F871" t="s">
        <v>214</v>
      </c>
      <c r="G871" t="s">
        <v>237</v>
      </c>
      <c r="H871">
        <v>1</v>
      </c>
      <c r="I871">
        <v>1168</v>
      </c>
      <c r="J871">
        <v>520008</v>
      </c>
    </row>
    <row r="872" spans="1:10" x14ac:dyDescent="0.3">
      <c r="A872" s="89">
        <v>44687</v>
      </c>
      <c r="B872" t="s">
        <v>210</v>
      </c>
      <c r="C872" t="s">
        <v>354</v>
      </c>
      <c r="D872" t="s">
        <v>833</v>
      </c>
      <c r="E872" t="s">
        <v>1309</v>
      </c>
      <c r="F872" t="s">
        <v>214</v>
      </c>
      <c r="G872" t="s">
        <v>264</v>
      </c>
      <c r="H872">
        <v>1</v>
      </c>
      <c r="I872">
        <v>725</v>
      </c>
      <c r="J872">
        <v>401202</v>
      </c>
    </row>
    <row r="873" spans="1:10" x14ac:dyDescent="0.3">
      <c r="A873" s="89">
        <v>44779</v>
      </c>
      <c r="B873" t="s">
        <v>210</v>
      </c>
      <c r="C873" t="s">
        <v>354</v>
      </c>
      <c r="D873" t="s">
        <v>357</v>
      </c>
      <c r="E873" t="s">
        <v>1310</v>
      </c>
      <c r="F873" t="s">
        <v>214</v>
      </c>
      <c r="G873" t="s">
        <v>215</v>
      </c>
      <c r="H873">
        <v>1</v>
      </c>
      <c r="I873">
        <v>725</v>
      </c>
      <c r="J873">
        <v>263126</v>
      </c>
    </row>
    <row r="874" spans="1:10" x14ac:dyDescent="0.3">
      <c r="A874" s="89">
        <v>44657</v>
      </c>
      <c r="B874" t="s">
        <v>210</v>
      </c>
      <c r="C874" t="s">
        <v>354</v>
      </c>
      <c r="D874" t="s">
        <v>833</v>
      </c>
      <c r="E874" t="s">
        <v>1311</v>
      </c>
      <c r="F874" t="s">
        <v>214</v>
      </c>
      <c r="G874" t="s">
        <v>264</v>
      </c>
      <c r="H874">
        <v>1</v>
      </c>
      <c r="I874">
        <v>725</v>
      </c>
      <c r="J874">
        <v>190012</v>
      </c>
    </row>
    <row r="875" spans="1:10" x14ac:dyDescent="0.3">
      <c r="A875" s="89">
        <v>44779</v>
      </c>
      <c r="B875" t="s">
        <v>210</v>
      </c>
      <c r="C875" t="s">
        <v>354</v>
      </c>
      <c r="D875" t="s">
        <v>532</v>
      </c>
      <c r="E875" t="s">
        <v>1312</v>
      </c>
      <c r="F875" t="s">
        <v>214</v>
      </c>
      <c r="G875" t="s">
        <v>229</v>
      </c>
      <c r="H875">
        <v>1</v>
      </c>
      <c r="I875">
        <v>771</v>
      </c>
      <c r="J875">
        <v>682017</v>
      </c>
    </row>
    <row r="876" spans="1:10" x14ac:dyDescent="0.3">
      <c r="A876" s="89">
        <v>44598</v>
      </c>
      <c r="B876" t="s">
        <v>210</v>
      </c>
      <c r="C876" t="s">
        <v>354</v>
      </c>
      <c r="D876" t="s">
        <v>833</v>
      </c>
      <c r="E876" t="s">
        <v>1313</v>
      </c>
      <c r="F876" t="s">
        <v>214</v>
      </c>
      <c r="G876" t="s">
        <v>264</v>
      </c>
      <c r="H876">
        <v>1</v>
      </c>
      <c r="I876">
        <v>725</v>
      </c>
      <c r="J876">
        <v>673571</v>
      </c>
    </row>
    <row r="877" spans="1:10" x14ac:dyDescent="0.3">
      <c r="A877" s="89">
        <v>44779</v>
      </c>
      <c r="B877" t="s">
        <v>210</v>
      </c>
      <c r="C877" t="s">
        <v>314</v>
      </c>
      <c r="D877" t="s">
        <v>1314</v>
      </c>
      <c r="E877" t="s">
        <v>1315</v>
      </c>
      <c r="F877" t="s">
        <v>214</v>
      </c>
      <c r="G877" t="s">
        <v>241</v>
      </c>
      <c r="H877">
        <v>1</v>
      </c>
      <c r="I877">
        <v>948</v>
      </c>
      <c r="J877">
        <v>500073</v>
      </c>
    </row>
    <row r="878" spans="1:10" x14ac:dyDescent="0.3">
      <c r="A878" s="89">
        <v>44567</v>
      </c>
      <c r="B878" t="s">
        <v>210</v>
      </c>
      <c r="C878" t="s">
        <v>354</v>
      </c>
      <c r="D878" t="s">
        <v>833</v>
      </c>
      <c r="E878" t="s">
        <v>1316</v>
      </c>
      <c r="F878" t="s">
        <v>214</v>
      </c>
      <c r="G878" t="s">
        <v>264</v>
      </c>
      <c r="H878">
        <v>1</v>
      </c>
      <c r="I878">
        <v>725</v>
      </c>
      <c r="J878">
        <v>500018</v>
      </c>
    </row>
    <row r="879" spans="1:10" x14ac:dyDescent="0.3">
      <c r="A879" s="89">
        <v>44686</v>
      </c>
      <c r="B879" t="s">
        <v>210</v>
      </c>
      <c r="C879" t="s">
        <v>327</v>
      </c>
      <c r="D879" t="s">
        <v>806</v>
      </c>
      <c r="E879" t="s">
        <v>1317</v>
      </c>
      <c r="F879" t="s">
        <v>214</v>
      </c>
      <c r="G879" t="s">
        <v>264</v>
      </c>
      <c r="H879">
        <v>1</v>
      </c>
      <c r="I879">
        <v>724</v>
      </c>
      <c r="J879">
        <v>364001</v>
      </c>
    </row>
    <row r="880" spans="1:10" x14ac:dyDescent="0.3">
      <c r="A880" s="89">
        <v>44779</v>
      </c>
      <c r="B880" t="s">
        <v>210</v>
      </c>
      <c r="C880" t="s">
        <v>338</v>
      </c>
      <c r="D880" t="s">
        <v>339</v>
      </c>
      <c r="E880" t="s">
        <v>1318</v>
      </c>
      <c r="F880" t="s">
        <v>214</v>
      </c>
      <c r="G880" t="s">
        <v>237</v>
      </c>
      <c r="H880">
        <v>1</v>
      </c>
      <c r="I880">
        <v>828</v>
      </c>
      <c r="J880">
        <v>682006</v>
      </c>
    </row>
    <row r="881" spans="1:10" x14ac:dyDescent="0.3">
      <c r="A881" s="89">
        <v>44656</v>
      </c>
      <c r="B881" t="s">
        <v>210</v>
      </c>
      <c r="C881" t="s">
        <v>354</v>
      </c>
      <c r="D881" t="s">
        <v>838</v>
      </c>
      <c r="E881" t="s">
        <v>1319</v>
      </c>
      <c r="F881" t="s">
        <v>214</v>
      </c>
      <c r="G881" t="s">
        <v>264</v>
      </c>
      <c r="H881">
        <v>1</v>
      </c>
      <c r="I881">
        <v>724</v>
      </c>
      <c r="J881">
        <v>360311</v>
      </c>
    </row>
    <row r="882" spans="1:10" x14ac:dyDescent="0.3">
      <c r="A882" s="89">
        <v>44656</v>
      </c>
      <c r="B882" t="s">
        <v>210</v>
      </c>
      <c r="C882" t="s">
        <v>354</v>
      </c>
      <c r="D882" t="s">
        <v>838</v>
      </c>
      <c r="E882" t="s">
        <v>1320</v>
      </c>
      <c r="F882" t="s">
        <v>214</v>
      </c>
      <c r="G882" t="s">
        <v>264</v>
      </c>
      <c r="H882">
        <v>1</v>
      </c>
      <c r="I882">
        <v>724</v>
      </c>
      <c r="J882">
        <v>421201</v>
      </c>
    </row>
    <row r="883" spans="1:10" x14ac:dyDescent="0.3">
      <c r="A883" s="89">
        <v>44656</v>
      </c>
      <c r="B883" t="s">
        <v>210</v>
      </c>
      <c r="C883" t="s">
        <v>354</v>
      </c>
      <c r="D883" t="s">
        <v>838</v>
      </c>
      <c r="E883" t="s">
        <v>1321</v>
      </c>
      <c r="F883" t="s">
        <v>214</v>
      </c>
      <c r="G883" t="s">
        <v>264</v>
      </c>
      <c r="H883">
        <v>1</v>
      </c>
      <c r="I883">
        <v>724</v>
      </c>
      <c r="J883">
        <v>560100</v>
      </c>
    </row>
    <row r="884" spans="1:10" x14ac:dyDescent="0.3">
      <c r="A884" s="89">
        <v>44779</v>
      </c>
      <c r="B884" t="s">
        <v>210</v>
      </c>
      <c r="C884" t="s">
        <v>327</v>
      </c>
      <c r="D884" t="s">
        <v>732</v>
      </c>
      <c r="E884" t="s">
        <v>1322</v>
      </c>
      <c r="F884" t="s">
        <v>214</v>
      </c>
      <c r="G884" t="s">
        <v>229</v>
      </c>
      <c r="H884">
        <v>1</v>
      </c>
      <c r="I884">
        <v>771</v>
      </c>
      <c r="J884">
        <v>845305</v>
      </c>
    </row>
    <row r="885" spans="1:10" x14ac:dyDescent="0.3">
      <c r="A885" s="89">
        <v>44779</v>
      </c>
      <c r="B885" t="s">
        <v>210</v>
      </c>
      <c r="C885" t="s">
        <v>354</v>
      </c>
      <c r="D885" t="s">
        <v>515</v>
      </c>
      <c r="E885" t="s">
        <v>1323</v>
      </c>
      <c r="F885" t="s">
        <v>214</v>
      </c>
      <c r="G885" t="s">
        <v>229</v>
      </c>
      <c r="H885">
        <v>1</v>
      </c>
      <c r="I885">
        <v>735</v>
      </c>
      <c r="J885">
        <v>248001</v>
      </c>
    </row>
    <row r="886" spans="1:10" x14ac:dyDescent="0.3">
      <c r="A886" s="89">
        <v>44779</v>
      </c>
      <c r="B886" t="s">
        <v>210</v>
      </c>
      <c r="C886" t="s">
        <v>224</v>
      </c>
      <c r="D886" t="s">
        <v>341</v>
      </c>
      <c r="E886" t="s">
        <v>1324</v>
      </c>
      <c r="F886" t="s">
        <v>214</v>
      </c>
      <c r="G886" t="s">
        <v>237</v>
      </c>
      <c r="H886">
        <v>1</v>
      </c>
      <c r="I886">
        <v>1168</v>
      </c>
      <c r="J886">
        <v>500047</v>
      </c>
    </row>
    <row r="887" spans="1:10" x14ac:dyDescent="0.3">
      <c r="A887" s="89">
        <v>44779</v>
      </c>
      <c r="B887" t="s">
        <v>210</v>
      </c>
      <c r="C887" t="s">
        <v>445</v>
      </c>
      <c r="D887" t="s">
        <v>1325</v>
      </c>
      <c r="E887" t="s">
        <v>1326</v>
      </c>
      <c r="F887" t="s">
        <v>214</v>
      </c>
      <c r="G887" t="s">
        <v>241</v>
      </c>
      <c r="H887">
        <v>1</v>
      </c>
      <c r="I887">
        <v>968</v>
      </c>
      <c r="J887">
        <v>500049</v>
      </c>
    </row>
    <row r="888" spans="1:10" x14ac:dyDescent="0.3">
      <c r="A888" s="89">
        <v>44779</v>
      </c>
      <c r="B888" t="s">
        <v>210</v>
      </c>
      <c r="C888" t="s">
        <v>1327</v>
      </c>
      <c r="D888" t="s">
        <v>1328</v>
      </c>
      <c r="E888" t="s">
        <v>1329</v>
      </c>
      <c r="F888" t="s">
        <v>214</v>
      </c>
      <c r="G888" t="s">
        <v>241</v>
      </c>
      <c r="H888">
        <v>1</v>
      </c>
      <c r="I888">
        <v>707</v>
      </c>
      <c r="J888">
        <v>400049</v>
      </c>
    </row>
    <row r="889" spans="1:10" x14ac:dyDescent="0.3">
      <c r="A889" s="89">
        <v>44779</v>
      </c>
      <c r="B889" t="s">
        <v>210</v>
      </c>
      <c r="C889" t="s">
        <v>354</v>
      </c>
      <c r="D889" t="s">
        <v>355</v>
      </c>
      <c r="E889" t="s">
        <v>1330</v>
      </c>
      <c r="F889" t="s">
        <v>214</v>
      </c>
      <c r="G889" t="s">
        <v>241</v>
      </c>
      <c r="H889">
        <v>1</v>
      </c>
      <c r="I889">
        <v>735</v>
      </c>
      <c r="J889">
        <v>700120</v>
      </c>
    </row>
    <row r="890" spans="1:10" x14ac:dyDescent="0.3">
      <c r="A890" s="89">
        <v>44656</v>
      </c>
      <c r="B890" t="s">
        <v>210</v>
      </c>
      <c r="C890" t="s">
        <v>327</v>
      </c>
      <c r="D890" t="s">
        <v>806</v>
      </c>
      <c r="E890" t="s">
        <v>1331</v>
      </c>
      <c r="F890" t="s">
        <v>214</v>
      </c>
      <c r="G890" t="s">
        <v>264</v>
      </c>
      <c r="H890">
        <v>1</v>
      </c>
      <c r="I890">
        <v>724</v>
      </c>
      <c r="J890">
        <v>560017</v>
      </c>
    </row>
    <row r="891" spans="1:10" x14ac:dyDescent="0.3">
      <c r="A891" s="89">
        <v>44656</v>
      </c>
      <c r="B891" t="s">
        <v>210</v>
      </c>
      <c r="C891" t="s">
        <v>327</v>
      </c>
      <c r="D891" t="s">
        <v>806</v>
      </c>
      <c r="E891" t="s">
        <v>1332</v>
      </c>
      <c r="F891" t="s">
        <v>214</v>
      </c>
      <c r="G891" t="s">
        <v>264</v>
      </c>
      <c r="H891">
        <v>1</v>
      </c>
      <c r="I891">
        <v>724</v>
      </c>
      <c r="J891">
        <v>560084</v>
      </c>
    </row>
    <row r="892" spans="1:10" x14ac:dyDescent="0.3">
      <c r="A892" s="89">
        <v>44779</v>
      </c>
      <c r="B892" t="s">
        <v>210</v>
      </c>
      <c r="C892" t="s">
        <v>445</v>
      </c>
      <c r="D892" t="s">
        <v>1333</v>
      </c>
      <c r="E892" t="s">
        <v>1334</v>
      </c>
      <c r="F892" t="s">
        <v>214</v>
      </c>
      <c r="G892" t="s">
        <v>345</v>
      </c>
      <c r="H892">
        <v>1</v>
      </c>
      <c r="I892">
        <v>968</v>
      </c>
      <c r="J892">
        <v>560050</v>
      </c>
    </row>
    <row r="893" spans="1:10" x14ac:dyDescent="0.3">
      <c r="A893" s="89">
        <v>44656</v>
      </c>
      <c r="B893" t="s">
        <v>210</v>
      </c>
      <c r="C893" t="s">
        <v>327</v>
      </c>
      <c r="D893" t="s">
        <v>806</v>
      </c>
      <c r="E893" t="s">
        <v>1335</v>
      </c>
      <c r="F893" t="s">
        <v>214</v>
      </c>
      <c r="G893" t="s">
        <v>264</v>
      </c>
      <c r="H893">
        <v>1</v>
      </c>
      <c r="I893">
        <v>724</v>
      </c>
      <c r="J893">
        <v>411033</v>
      </c>
    </row>
    <row r="894" spans="1:10" x14ac:dyDescent="0.3">
      <c r="A894" s="89">
        <v>44779</v>
      </c>
      <c r="B894" t="s">
        <v>210</v>
      </c>
      <c r="C894" t="s">
        <v>314</v>
      </c>
      <c r="D894" t="s">
        <v>352</v>
      </c>
      <c r="E894" t="s">
        <v>1336</v>
      </c>
      <c r="F894" t="s">
        <v>214</v>
      </c>
      <c r="G894" t="s">
        <v>229</v>
      </c>
      <c r="H894">
        <v>1</v>
      </c>
      <c r="I894">
        <v>948</v>
      </c>
      <c r="J894">
        <v>201005</v>
      </c>
    </row>
    <row r="895" spans="1:10" x14ac:dyDescent="0.3">
      <c r="A895" s="89">
        <v>44779</v>
      </c>
      <c r="B895" t="s">
        <v>210</v>
      </c>
      <c r="C895" t="s">
        <v>216</v>
      </c>
      <c r="D895" t="s">
        <v>361</v>
      </c>
      <c r="E895" t="s">
        <v>1337</v>
      </c>
      <c r="F895" t="s">
        <v>214</v>
      </c>
      <c r="G895" t="s">
        <v>215</v>
      </c>
      <c r="H895">
        <v>1</v>
      </c>
      <c r="I895">
        <v>908</v>
      </c>
      <c r="J895">
        <v>530048</v>
      </c>
    </row>
    <row r="896" spans="1:10" x14ac:dyDescent="0.3">
      <c r="A896" s="89">
        <v>44779</v>
      </c>
      <c r="B896" t="s">
        <v>210</v>
      </c>
      <c r="C896" t="s">
        <v>314</v>
      </c>
      <c r="D896" t="s">
        <v>1192</v>
      </c>
      <c r="E896" t="s">
        <v>1337</v>
      </c>
      <c r="F896" t="s">
        <v>214</v>
      </c>
      <c r="G896" t="s">
        <v>215</v>
      </c>
      <c r="H896">
        <v>1</v>
      </c>
      <c r="I896">
        <v>948</v>
      </c>
      <c r="J896">
        <v>530048</v>
      </c>
    </row>
    <row r="897" spans="1:10" x14ac:dyDescent="0.3">
      <c r="A897" s="89">
        <v>44625</v>
      </c>
      <c r="B897" t="s">
        <v>210</v>
      </c>
      <c r="C897" t="s">
        <v>354</v>
      </c>
      <c r="D897" t="s">
        <v>838</v>
      </c>
      <c r="E897" t="s">
        <v>1338</v>
      </c>
      <c r="F897" t="s">
        <v>214</v>
      </c>
      <c r="G897" t="s">
        <v>264</v>
      </c>
      <c r="H897">
        <v>1</v>
      </c>
      <c r="I897">
        <v>724</v>
      </c>
      <c r="J897">
        <v>560048</v>
      </c>
    </row>
    <row r="898" spans="1:10" x14ac:dyDescent="0.3">
      <c r="A898" s="89">
        <v>44748</v>
      </c>
      <c r="B898" t="s">
        <v>210</v>
      </c>
      <c r="C898" t="s">
        <v>314</v>
      </c>
      <c r="D898" t="s">
        <v>1314</v>
      </c>
      <c r="E898" t="s">
        <v>1339</v>
      </c>
      <c r="F898" t="s">
        <v>214</v>
      </c>
      <c r="G898" t="s">
        <v>241</v>
      </c>
      <c r="H898">
        <v>1</v>
      </c>
      <c r="I898">
        <v>998</v>
      </c>
      <c r="J898">
        <v>201306</v>
      </c>
    </row>
    <row r="899" spans="1:10" x14ac:dyDescent="0.3">
      <c r="A899" s="89">
        <v>44748</v>
      </c>
      <c r="B899" t="s">
        <v>210</v>
      </c>
      <c r="C899" t="s">
        <v>327</v>
      </c>
      <c r="D899" t="s">
        <v>328</v>
      </c>
      <c r="E899" t="s">
        <v>1340</v>
      </c>
      <c r="F899" t="s">
        <v>214</v>
      </c>
      <c r="G899" t="s">
        <v>219</v>
      </c>
      <c r="H899">
        <v>1</v>
      </c>
      <c r="I899">
        <v>725</v>
      </c>
      <c r="J899">
        <v>754112</v>
      </c>
    </row>
    <row r="900" spans="1:10" x14ac:dyDescent="0.3">
      <c r="A900" s="89">
        <v>44597</v>
      </c>
      <c r="B900" t="s">
        <v>210</v>
      </c>
      <c r="C900" t="s">
        <v>327</v>
      </c>
      <c r="D900" t="s">
        <v>806</v>
      </c>
      <c r="E900" t="s">
        <v>1341</v>
      </c>
      <c r="F900" t="s">
        <v>214</v>
      </c>
      <c r="G900" t="s">
        <v>264</v>
      </c>
      <c r="H900">
        <v>1</v>
      </c>
      <c r="I900">
        <v>724</v>
      </c>
      <c r="J900">
        <v>401501</v>
      </c>
    </row>
    <row r="901" spans="1:10" x14ac:dyDescent="0.3">
      <c r="A901" s="89">
        <v>44899</v>
      </c>
      <c r="B901" t="s">
        <v>210</v>
      </c>
      <c r="C901" t="s">
        <v>314</v>
      </c>
      <c r="D901" t="s">
        <v>483</v>
      </c>
      <c r="E901" t="s">
        <v>1006</v>
      </c>
      <c r="F901" t="s">
        <v>214</v>
      </c>
      <c r="G901" t="s">
        <v>264</v>
      </c>
      <c r="H901">
        <v>1</v>
      </c>
      <c r="I901">
        <v>721</v>
      </c>
      <c r="J901">
        <v>641022</v>
      </c>
    </row>
    <row r="902" spans="1:10" x14ac:dyDescent="0.3">
      <c r="A902" s="89">
        <v>44748</v>
      </c>
      <c r="B902" t="s">
        <v>210</v>
      </c>
      <c r="C902" t="s">
        <v>234</v>
      </c>
      <c r="D902" t="s">
        <v>235</v>
      </c>
      <c r="E902" t="s">
        <v>1342</v>
      </c>
      <c r="F902" t="s">
        <v>214</v>
      </c>
      <c r="G902" t="s">
        <v>237</v>
      </c>
      <c r="H902">
        <v>1</v>
      </c>
      <c r="I902">
        <v>1168</v>
      </c>
      <c r="J902">
        <v>121006</v>
      </c>
    </row>
    <row r="903" spans="1:10" x14ac:dyDescent="0.3">
      <c r="A903" s="89">
        <v>44748</v>
      </c>
      <c r="B903" t="s">
        <v>210</v>
      </c>
      <c r="C903" t="s">
        <v>327</v>
      </c>
      <c r="D903" t="s">
        <v>540</v>
      </c>
      <c r="E903" t="s">
        <v>1343</v>
      </c>
      <c r="F903" t="s">
        <v>214</v>
      </c>
      <c r="G903" t="s">
        <v>215</v>
      </c>
      <c r="H903">
        <v>1</v>
      </c>
      <c r="I903">
        <v>735</v>
      </c>
      <c r="J903">
        <v>226016</v>
      </c>
    </row>
    <row r="904" spans="1:10" x14ac:dyDescent="0.3">
      <c r="A904" s="89">
        <v>44748</v>
      </c>
      <c r="B904" t="s">
        <v>210</v>
      </c>
      <c r="C904" t="s">
        <v>314</v>
      </c>
      <c r="D904" t="s">
        <v>1314</v>
      </c>
      <c r="E904" t="s">
        <v>1344</v>
      </c>
      <c r="F904" t="s">
        <v>214</v>
      </c>
      <c r="G904" t="s">
        <v>241</v>
      </c>
      <c r="H904">
        <v>1</v>
      </c>
      <c r="I904">
        <v>948</v>
      </c>
      <c r="J904">
        <v>533002</v>
      </c>
    </row>
    <row r="905" spans="1:10" x14ac:dyDescent="0.3">
      <c r="A905" s="89">
        <v>44748</v>
      </c>
      <c r="B905" t="s">
        <v>210</v>
      </c>
      <c r="C905" t="s">
        <v>327</v>
      </c>
      <c r="D905" t="s">
        <v>540</v>
      </c>
      <c r="E905" t="s">
        <v>1345</v>
      </c>
      <c r="F905" t="s">
        <v>214</v>
      </c>
      <c r="G905" t="s">
        <v>215</v>
      </c>
      <c r="H905">
        <v>1</v>
      </c>
      <c r="I905">
        <v>735</v>
      </c>
      <c r="J905">
        <v>411048</v>
      </c>
    </row>
    <row r="906" spans="1:10" x14ac:dyDescent="0.3">
      <c r="A906" s="89">
        <v>44899</v>
      </c>
      <c r="B906" t="s">
        <v>210</v>
      </c>
      <c r="C906" t="s">
        <v>373</v>
      </c>
      <c r="D906" t="s">
        <v>388</v>
      </c>
      <c r="E906" t="s">
        <v>1346</v>
      </c>
      <c r="F906" t="s">
        <v>214</v>
      </c>
      <c r="G906" t="s">
        <v>264</v>
      </c>
      <c r="H906">
        <v>1</v>
      </c>
      <c r="I906">
        <v>721</v>
      </c>
      <c r="J906">
        <v>639006</v>
      </c>
    </row>
    <row r="907" spans="1:10" x14ac:dyDescent="0.3">
      <c r="A907" s="89">
        <v>44838</v>
      </c>
      <c r="B907" t="s">
        <v>210</v>
      </c>
      <c r="C907" t="s">
        <v>314</v>
      </c>
      <c r="D907" t="s">
        <v>483</v>
      </c>
      <c r="E907" t="s">
        <v>1347</v>
      </c>
      <c r="F907" t="s">
        <v>214</v>
      </c>
      <c r="G907" t="s">
        <v>264</v>
      </c>
      <c r="H907">
        <v>1</v>
      </c>
      <c r="I907">
        <v>721</v>
      </c>
      <c r="J907">
        <v>500010</v>
      </c>
    </row>
    <row r="908" spans="1:10" x14ac:dyDescent="0.3">
      <c r="A908" s="89">
        <v>44748</v>
      </c>
      <c r="B908" t="s">
        <v>210</v>
      </c>
      <c r="C908" t="s">
        <v>1247</v>
      </c>
      <c r="D908" t="s">
        <v>1348</v>
      </c>
      <c r="E908" t="s">
        <v>1349</v>
      </c>
      <c r="F908" t="s">
        <v>265</v>
      </c>
      <c r="G908" t="s">
        <v>241</v>
      </c>
      <c r="H908">
        <v>1</v>
      </c>
      <c r="I908">
        <v>399</v>
      </c>
      <c r="J908">
        <v>531173</v>
      </c>
    </row>
    <row r="909" spans="1:10" x14ac:dyDescent="0.3">
      <c r="A909" s="89">
        <v>44748</v>
      </c>
      <c r="B909" t="s">
        <v>230</v>
      </c>
      <c r="C909" t="s">
        <v>327</v>
      </c>
      <c r="D909" t="s">
        <v>1350</v>
      </c>
      <c r="E909" t="s">
        <v>1351</v>
      </c>
      <c r="F909" t="s">
        <v>214</v>
      </c>
      <c r="G909" t="s">
        <v>241</v>
      </c>
      <c r="H909">
        <v>1</v>
      </c>
      <c r="I909">
        <v>771</v>
      </c>
      <c r="J909">
        <v>641654</v>
      </c>
    </row>
    <row r="910" spans="1:10" x14ac:dyDescent="0.3">
      <c r="A910" s="89">
        <v>44748</v>
      </c>
      <c r="B910" t="s">
        <v>210</v>
      </c>
      <c r="C910" t="s">
        <v>354</v>
      </c>
      <c r="D910" t="s">
        <v>532</v>
      </c>
      <c r="E910" t="s">
        <v>1352</v>
      </c>
      <c r="F910" t="s">
        <v>214</v>
      </c>
      <c r="G910" t="s">
        <v>229</v>
      </c>
      <c r="H910">
        <v>1</v>
      </c>
      <c r="I910">
        <v>771</v>
      </c>
      <c r="J910">
        <v>679329</v>
      </c>
    </row>
    <row r="911" spans="1:10" x14ac:dyDescent="0.3">
      <c r="A911" s="89">
        <v>44808</v>
      </c>
      <c r="B911" t="s">
        <v>210</v>
      </c>
      <c r="C911" t="s">
        <v>373</v>
      </c>
      <c r="D911" t="s">
        <v>388</v>
      </c>
      <c r="E911" t="s">
        <v>1353</v>
      </c>
      <c r="F911" t="s">
        <v>214</v>
      </c>
      <c r="G911" t="s">
        <v>264</v>
      </c>
      <c r="H911">
        <v>1</v>
      </c>
      <c r="I911">
        <v>721</v>
      </c>
      <c r="J911">
        <v>452001</v>
      </c>
    </row>
    <row r="912" spans="1:10" x14ac:dyDescent="0.3">
      <c r="A912" s="89">
        <v>44777</v>
      </c>
      <c r="B912" t="s">
        <v>210</v>
      </c>
      <c r="C912" t="s">
        <v>314</v>
      </c>
      <c r="D912" t="s">
        <v>483</v>
      </c>
      <c r="E912" t="s">
        <v>1354</v>
      </c>
      <c r="F912" t="s">
        <v>214</v>
      </c>
      <c r="G912" t="s">
        <v>264</v>
      </c>
      <c r="H912">
        <v>1</v>
      </c>
      <c r="I912">
        <v>721</v>
      </c>
      <c r="J912">
        <v>403005</v>
      </c>
    </row>
    <row r="913" spans="1:10" x14ac:dyDescent="0.3">
      <c r="A913" s="89">
        <v>44746</v>
      </c>
      <c r="B913" t="s">
        <v>210</v>
      </c>
      <c r="C913" t="s">
        <v>373</v>
      </c>
      <c r="D913" t="s">
        <v>388</v>
      </c>
      <c r="E913" t="s">
        <v>1355</v>
      </c>
      <c r="F913" t="s">
        <v>214</v>
      </c>
      <c r="G913" t="s">
        <v>264</v>
      </c>
      <c r="H913">
        <v>1</v>
      </c>
      <c r="I913">
        <v>721</v>
      </c>
      <c r="J913">
        <v>221007</v>
      </c>
    </row>
    <row r="914" spans="1:10" x14ac:dyDescent="0.3">
      <c r="A914" s="89">
        <v>44748</v>
      </c>
      <c r="B914" t="s">
        <v>210</v>
      </c>
      <c r="C914" t="s">
        <v>354</v>
      </c>
      <c r="D914" t="s">
        <v>357</v>
      </c>
      <c r="E914" t="s">
        <v>1356</v>
      </c>
      <c r="F914" t="s">
        <v>214</v>
      </c>
      <c r="G914" t="s">
        <v>215</v>
      </c>
      <c r="H914">
        <v>1</v>
      </c>
      <c r="I914">
        <v>725</v>
      </c>
      <c r="J914">
        <v>416008</v>
      </c>
    </row>
    <row r="915" spans="1:10" x14ac:dyDescent="0.3">
      <c r="A915" s="89">
        <v>44748</v>
      </c>
      <c r="B915" t="s">
        <v>210</v>
      </c>
      <c r="C915" t="s">
        <v>719</v>
      </c>
      <c r="D915" t="s">
        <v>1194</v>
      </c>
      <c r="E915" t="s">
        <v>1357</v>
      </c>
      <c r="F915" t="s">
        <v>214</v>
      </c>
      <c r="G915" t="s">
        <v>237</v>
      </c>
      <c r="H915">
        <v>1</v>
      </c>
      <c r="I915">
        <v>1013</v>
      </c>
      <c r="J915">
        <v>643105</v>
      </c>
    </row>
    <row r="916" spans="1:10" x14ac:dyDescent="0.3">
      <c r="A916" s="89">
        <v>44748</v>
      </c>
      <c r="B916" t="s">
        <v>210</v>
      </c>
      <c r="C916" t="s">
        <v>354</v>
      </c>
      <c r="D916" t="s">
        <v>357</v>
      </c>
      <c r="E916" t="s">
        <v>1358</v>
      </c>
      <c r="F916" t="s">
        <v>214</v>
      </c>
      <c r="G916" t="s">
        <v>215</v>
      </c>
      <c r="H916">
        <v>1</v>
      </c>
      <c r="I916">
        <v>725</v>
      </c>
      <c r="J916">
        <v>577101</v>
      </c>
    </row>
    <row r="917" spans="1:10" x14ac:dyDescent="0.3">
      <c r="A917" s="89">
        <v>44686</v>
      </c>
      <c r="B917" t="s">
        <v>210</v>
      </c>
      <c r="C917" t="s">
        <v>314</v>
      </c>
      <c r="D917" t="s">
        <v>483</v>
      </c>
      <c r="E917" t="s">
        <v>1359</v>
      </c>
      <c r="F917" t="s">
        <v>214</v>
      </c>
      <c r="G917" t="s">
        <v>264</v>
      </c>
      <c r="H917">
        <v>1</v>
      </c>
      <c r="I917">
        <v>721</v>
      </c>
      <c r="J917">
        <v>400606</v>
      </c>
    </row>
    <row r="918" spans="1:10" x14ac:dyDescent="0.3">
      <c r="A918" s="89">
        <v>44748</v>
      </c>
      <c r="B918" t="s">
        <v>230</v>
      </c>
      <c r="C918" t="s">
        <v>327</v>
      </c>
      <c r="D918" t="s">
        <v>564</v>
      </c>
      <c r="E918" t="s">
        <v>1360</v>
      </c>
      <c r="F918" t="s">
        <v>214</v>
      </c>
      <c r="G918" t="s">
        <v>215</v>
      </c>
      <c r="H918">
        <v>1</v>
      </c>
      <c r="I918">
        <v>771</v>
      </c>
      <c r="J918">
        <v>764001</v>
      </c>
    </row>
    <row r="919" spans="1:10" x14ac:dyDescent="0.3">
      <c r="A919" s="89">
        <v>44748</v>
      </c>
      <c r="B919" t="s">
        <v>210</v>
      </c>
      <c r="C919" t="s">
        <v>354</v>
      </c>
      <c r="D919" t="s">
        <v>538</v>
      </c>
      <c r="E919" t="s">
        <v>1361</v>
      </c>
      <c r="F919" t="s">
        <v>214</v>
      </c>
      <c r="G919" t="s">
        <v>241</v>
      </c>
      <c r="H919">
        <v>1</v>
      </c>
      <c r="I919">
        <v>735</v>
      </c>
      <c r="J919">
        <v>248009</v>
      </c>
    </row>
    <row r="920" spans="1:10" x14ac:dyDescent="0.3">
      <c r="A920" s="89">
        <v>44748</v>
      </c>
      <c r="B920" t="s">
        <v>210</v>
      </c>
      <c r="C920" t="s">
        <v>719</v>
      </c>
      <c r="D920" t="s">
        <v>1194</v>
      </c>
      <c r="E920" t="s">
        <v>1362</v>
      </c>
      <c r="F920" t="s">
        <v>214</v>
      </c>
      <c r="G920" t="s">
        <v>237</v>
      </c>
      <c r="H920">
        <v>1</v>
      </c>
      <c r="I920">
        <v>1013</v>
      </c>
      <c r="J920">
        <v>401501</v>
      </c>
    </row>
    <row r="921" spans="1:10" x14ac:dyDescent="0.3">
      <c r="A921" s="89">
        <v>44718</v>
      </c>
      <c r="B921" t="s">
        <v>210</v>
      </c>
      <c r="C921" t="s">
        <v>354</v>
      </c>
      <c r="D921" t="s">
        <v>355</v>
      </c>
      <c r="E921" t="s">
        <v>1363</v>
      </c>
      <c r="F921" t="s">
        <v>214</v>
      </c>
      <c r="G921" t="s">
        <v>241</v>
      </c>
      <c r="H921">
        <v>1</v>
      </c>
      <c r="I921">
        <v>735</v>
      </c>
      <c r="J921">
        <v>805101</v>
      </c>
    </row>
    <row r="922" spans="1:10" x14ac:dyDescent="0.3">
      <c r="A922" s="89">
        <v>44718</v>
      </c>
      <c r="B922" t="s">
        <v>210</v>
      </c>
      <c r="C922" t="s">
        <v>327</v>
      </c>
      <c r="D922" t="s">
        <v>328</v>
      </c>
      <c r="E922" t="s">
        <v>1364</v>
      </c>
      <c r="F922" t="s">
        <v>214</v>
      </c>
      <c r="G922" t="s">
        <v>219</v>
      </c>
      <c r="H922">
        <v>1</v>
      </c>
      <c r="I922">
        <v>725</v>
      </c>
      <c r="J922">
        <v>600073</v>
      </c>
    </row>
    <row r="923" spans="1:10" x14ac:dyDescent="0.3">
      <c r="A923" s="89">
        <v>44718</v>
      </c>
      <c r="B923" t="s">
        <v>210</v>
      </c>
      <c r="C923" t="s">
        <v>1365</v>
      </c>
      <c r="D923" t="s">
        <v>1366</v>
      </c>
      <c r="E923" t="s">
        <v>1367</v>
      </c>
      <c r="F923" t="s">
        <v>214</v>
      </c>
      <c r="G923" t="s">
        <v>345</v>
      </c>
      <c r="H923">
        <v>1</v>
      </c>
      <c r="I923">
        <v>614</v>
      </c>
      <c r="J923">
        <v>560036</v>
      </c>
    </row>
    <row r="924" spans="1:10" x14ac:dyDescent="0.3">
      <c r="A924" s="89">
        <v>44718</v>
      </c>
      <c r="B924" t="s">
        <v>210</v>
      </c>
      <c r="C924" t="s">
        <v>234</v>
      </c>
      <c r="D924" t="s">
        <v>247</v>
      </c>
      <c r="E924" t="s">
        <v>1368</v>
      </c>
      <c r="F924" t="s">
        <v>214</v>
      </c>
      <c r="G924" t="s">
        <v>241</v>
      </c>
      <c r="H924">
        <v>1</v>
      </c>
      <c r="I924">
        <v>1168</v>
      </c>
      <c r="J924">
        <v>141001</v>
      </c>
    </row>
    <row r="925" spans="1:10" x14ac:dyDescent="0.3">
      <c r="A925" s="89">
        <v>44718</v>
      </c>
      <c r="B925" t="s">
        <v>210</v>
      </c>
      <c r="C925" t="s">
        <v>327</v>
      </c>
      <c r="D925" t="s">
        <v>540</v>
      </c>
      <c r="E925" t="s">
        <v>1369</v>
      </c>
      <c r="F925" t="s">
        <v>214</v>
      </c>
      <c r="G925" t="s">
        <v>215</v>
      </c>
      <c r="H925">
        <v>1</v>
      </c>
      <c r="I925">
        <v>735</v>
      </c>
      <c r="J925">
        <v>754004</v>
      </c>
    </row>
    <row r="926" spans="1:10" x14ac:dyDescent="0.3">
      <c r="A926" s="89">
        <v>44718</v>
      </c>
      <c r="B926" t="s">
        <v>210</v>
      </c>
      <c r="C926" t="s">
        <v>354</v>
      </c>
      <c r="D926" t="s">
        <v>798</v>
      </c>
      <c r="E926" t="s">
        <v>1370</v>
      </c>
      <c r="F926" t="s">
        <v>214</v>
      </c>
      <c r="G926" t="s">
        <v>237</v>
      </c>
      <c r="H926">
        <v>1</v>
      </c>
      <c r="I926">
        <v>725</v>
      </c>
      <c r="J926">
        <v>577201</v>
      </c>
    </row>
    <row r="927" spans="1:10" x14ac:dyDescent="0.3">
      <c r="A927" s="89">
        <v>44718</v>
      </c>
      <c r="B927" t="s">
        <v>210</v>
      </c>
      <c r="C927" t="s">
        <v>234</v>
      </c>
      <c r="D927" t="s">
        <v>235</v>
      </c>
      <c r="E927" t="s">
        <v>1371</v>
      </c>
      <c r="F927" t="s">
        <v>214</v>
      </c>
      <c r="G927" t="s">
        <v>237</v>
      </c>
      <c r="H927">
        <v>1</v>
      </c>
      <c r="I927">
        <v>1168</v>
      </c>
      <c r="J927">
        <v>400072</v>
      </c>
    </row>
    <row r="928" spans="1:10" x14ac:dyDescent="0.3">
      <c r="A928" s="89">
        <v>44718</v>
      </c>
      <c r="B928" t="s">
        <v>210</v>
      </c>
      <c r="C928" t="s">
        <v>354</v>
      </c>
      <c r="D928" t="s">
        <v>355</v>
      </c>
      <c r="E928" t="s">
        <v>1372</v>
      </c>
      <c r="F928" t="s">
        <v>214</v>
      </c>
      <c r="G928" t="s">
        <v>241</v>
      </c>
      <c r="H928">
        <v>1</v>
      </c>
      <c r="I928">
        <v>735</v>
      </c>
      <c r="J928">
        <v>401202</v>
      </c>
    </row>
    <row r="929" spans="1:10" x14ac:dyDescent="0.3">
      <c r="A929" s="89">
        <v>44718</v>
      </c>
      <c r="B929" t="s">
        <v>210</v>
      </c>
      <c r="C929" t="s">
        <v>354</v>
      </c>
      <c r="D929" t="s">
        <v>520</v>
      </c>
      <c r="E929" t="s">
        <v>1373</v>
      </c>
      <c r="F929" t="s">
        <v>214</v>
      </c>
      <c r="G929" t="s">
        <v>237</v>
      </c>
      <c r="H929">
        <v>1</v>
      </c>
      <c r="I929">
        <v>735</v>
      </c>
      <c r="J929">
        <v>560087</v>
      </c>
    </row>
    <row r="930" spans="1:10" x14ac:dyDescent="0.3">
      <c r="A930" s="89">
        <v>44718</v>
      </c>
      <c r="B930" t="s">
        <v>210</v>
      </c>
      <c r="C930" t="s">
        <v>373</v>
      </c>
      <c r="D930" t="s">
        <v>404</v>
      </c>
      <c r="E930" t="s">
        <v>1374</v>
      </c>
      <c r="F930" t="s">
        <v>214</v>
      </c>
      <c r="G930" t="s">
        <v>215</v>
      </c>
      <c r="H930">
        <v>1</v>
      </c>
      <c r="I930">
        <v>948</v>
      </c>
      <c r="J930">
        <v>509210</v>
      </c>
    </row>
    <row r="931" spans="1:10" x14ac:dyDescent="0.3">
      <c r="A931" s="89">
        <v>44718</v>
      </c>
      <c r="B931" t="s">
        <v>210</v>
      </c>
      <c r="C931" t="s">
        <v>354</v>
      </c>
      <c r="D931" t="s">
        <v>798</v>
      </c>
      <c r="E931" t="s">
        <v>1375</v>
      </c>
      <c r="F931" t="s">
        <v>214</v>
      </c>
      <c r="G931" t="s">
        <v>237</v>
      </c>
      <c r="H931">
        <v>1</v>
      </c>
      <c r="I931">
        <v>725</v>
      </c>
      <c r="J931">
        <v>673601</v>
      </c>
    </row>
    <row r="932" spans="1:10" x14ac:dyDescent="0.3">
      <c r="A932" s="89">
        <v>44718</v>
      </c>
      <c r="B932" t="s">
        <v>210</v>
      </c>
      <c r="C932" t="s">
        <v>354</v>
      </c>
      <c r="D932" t="s">
        <v>355</v>
      </c>
      <c r="E932" t="s">
        <v>1376</v>
      </c>
      <c r="F932" t="s">
        <v>214</v>
      </c>
      <c r="G932" t="s">
        <v>241</v>
      </c>
      <c r="H932">
        <v>1</v>
      </c>
      <c r="I932">
        <v>735</v>
      </c>
      <c r="J932">
        <v>678006</v>
      </c>
    </row>
    <row r="933" spans="1:10" x14ac:dyDescent="0.3">
      <c r="A933" s="89">
        <v>44718</v>
      </c>
      <c r="B933" t="s">
        <v>210</v>
      </c>
      <c r="C933" t="s">
        <v>327</v>
      </c>
      <c r="D933" t="s">
        <v>540</v>
      </c>
      <c r="E933" t="s">
        <v>1377</v>
      </c>
      <c r="F933" t="s">
        <v>214</v>
      </c>
      <c r="G933" t="s">
        <v>215</v>
      </c>
      <c r="H933">
        <v>1</v>
      </c>
      <c r="I933">
        <v>735</v>
      </c>
      <c r="J933">
        <v>560048</v>
      </c>
    </row>
    <row r="934" spans="1:10" x14ac:dyDescent="0.3">
      <c r="A934" s="89">
        <v>44718</v>
      </c>
      <c r="B934" t="s">
        <v>210</v>
      </c>
      <c r="C934" t="s">
        <v>354</v>
      </c>
      <c r="D934" t="s">
        <v>798</v>
      </c>
      <c r="E934" t="s">
        <v>1378</v>
      </c>
      <c r="F934" t="s">
        <v>214</v>
      </c>
      <c r="G934" t="s">
        <v>237</v>
      </c>
      <c r="H934">
        <v>1</v>
      </c>
      <c r="I934">
        <v>725</v>
      </c>
      <c r="J934">
        <v>282001</v>
      </c>
    </row>
    <row r="935" spans="1:10" x14ac:dyDescent="0.3">
      <c r="A935" s="89">
        <v>44656</v>
      </c>
      <c r="B935" t="s">
        <v>210</v>
      </c>
      <c r="C935" t="s">
        <v>369</v>
      </c>
      <c r="D935" t="s">
        <v>628</v>
      </c>
      <c r="E935" t="s">
        <v>1379</v>
      </c>
      <c r="F935" t="s">
        <v>265</v>
      </c>
      <c r="G935" t="s">
        <v>264</v>
      </c>
      <c r="H935">
        <v>1</v>
      </c>
      <c r="I935">
        <v>721</v>
      </c>
      <c r="J935">
        <v>500044</v>
      </c>
    </row>
    <row r="936" spans="1:10" x14ac:dyDescent="0.3">
      <c r="A936" s="89">
        <v>44656</v>
      </c>
      <c r="B936" t="s">
        <v>210</v>
      </c>
      <c r="C936" t="s">
        <v>338</v>
      </c>
      <c r="D936" t="s">
        <v>1380</v>
      </c>
      <c r="E936" t="s">
        <v>1379</v>
      </c>
      <c r="F936" t="s">
        <v>214</v>
      </c>
      <c r="G936" t="s">
        <v>264</v>
      </c>
      <c r="H936">
        <v>1</v>
      </c>
      <c r="I936">
        <v>699</v>
      </c>
      <c r="J936">
        <v>500044</v>
      </c>
    </row>
    <row r="937" spans="1:10" x14ac:dyDescent="0.3">
      <c r="A937" s="89">
        <v>44718</v>
      </c>
      <c r="B937" t="s">
        <v>210</v>
      </c>
      <c r="C937" t="s">
        <v>216</v>
      </c>
      <c r="D937" t="s">
        <v>1302</v>
      </c>
      <c r="E937" t="s">
        <v>1381</v>
      </c>
      <c r="F937" t="s">
        <v>214</v>
      </c>
      <c r="G937" t="s">
        <v>241</v>
      </c>
      <c r="H937">
        <v>1</v>
      </c>
      <c r="I937">
        <v>956</v>
      </c>
      <c r="J937">
        <v>411048</v>
      </c>
    </row>
    <row r="938" spans="1:10" x14ac:dyDescent="0.3">
      <c r="A938" s="89">
        <v>44718</v>
      </c>
      <c r="B938" t="s">
        <v>210</v>
      </c>
      <c r="C938" t="s">
        <v>253</v>
      </c>
      <c r="D938" t="s">
        <v>304</v>
      </c>
      <c r="E938" t="s">
        <v>1382</v>
      </c>
      <c r="F938" t="s">
        <v>214</v>
      </c>
      <c r="G938" t="s">
        <v>241</v>
      </c>
      <c r="H938">
        <v>1</v>
      </c>
      <c r="I938">
        <v>413</v>
      </c>
      <c r="J938">
        <v>500070</v>
      </c>
    </row>
    <row r="939" spans="1:10" x14ac:dyDescent="0.3">
      <c r="A939" s="89">
        <v>44687</v>
      </c>
      <c r="B939" t="s">
        <v>210</v>
      </c>
      <c r="C939" t="s">
        <v>650</v>
      </c>
      <c r="D939" t="s">
        <v>1383</v>
      </c>
      <c r="E939" t="s">
        <v>1384</v>
      </c>
      <c r="F939" t="s">
        <v>214</v>
      </c>
      <c r="G939" t="s">
        <v>345</v>
      </c>
      <c r="H939">
        <v>1</v>
      </c>
      <c r="I939">
        <v>869</v>
      </c>
      <c r="J939">
        <v>400001</v>
      </c>
    </row>
    <row r="940" spans="1:10" x14ac:dyDescent="0.3">
      <c r="A940" s="89">
        <v>44686</v>
      </c>
      <c r="B940" t="s">
        <v>210</v>
      </c>
      <c r="C940" t="s">
        <v>291</v>
      </c>
      <c r="D940" t="s">
        <v>1385</v>
      </c>
      <c r="E940" t="s">
        <v>1386</v>
      </c>
      <c r="F940" t="s">
        <v>214</v>
      </c>
      <c r="G940" t="s">
        <v>264</v>
      </c>
      <c r="H940">
        <v>1</v>
      </c>
      <c r="I940">
        <v>690</v>
      </c>
      <c r="J940">
        <v>201303</v>
      </c>
    </row>
    <row r="941" spans="1:10" x14ac:dyDescent="0.3">
      <c r="A941" s="89">
        <v>44687</v>
      </c>
      <c r="B941" t="s">
        <v>210</v>
      </c>
      <c r="C941" t="s">
        <v>354</v>
      </c>
      <c r="D941" t="s">
        <v>538</v>
      </c>
      <c r="E941" t="s">
        <v>1387</v>
      </c>
      <c r="F941" t="s">
        <v>214</v>
      </c>
      <c r="G941" t="s">
        <v>241</v>
      </c>
      <c r="H941">
        <v>1</v>
      </c>
      <c r="I941">
        <v>735</v>
      </c>
      <c r="J941">
        <v>333001</v>
      </c>
    </row>
    <row r="942" spans="1:10" x14ac:dyDescent="0.3">
      <c r="A942" s="89">
        <v>44656</v>
      </c>
      <c r="B942" t="s">
        <v>210</v>
      </c>
      <c r="C942" t="s">
        <v>291</v>
      </c>
      <c r="D942" t="s">
        <v>1385</v>
      </c>
      <c r="E942" t="s">
        <v>1379</v>
      </c>
      <c r="F942" t="s">
        <v>214</v>
      </c>
      <c r="G942" t="s">
        <v>264</v>
      </c>
      <c r="H942">
        <v>1</v>
      </c>
      <c r="I942">
        <v>690</v>
      </c>
      <c r="J942">
        <v>500044</v>
      </c>
    </row>
    <row r="943" spans="1:10" x14ac:dyDescent="0.3">
      <c r="A943" s="89">
        <v>44687</v>
      </c>
      <c r="B943" t="s">
        <v>210</v>
      </c>
      <c r="C943" t="s">
        <v>216</v>
      </c>
      <c r="D943" t="s">
        <v>1235</v>
      </c>
      <c r="E943" t="s">
        <v>1388</v>
      </c>
      <c r="F943" t="s">
        <v>214</v>
      </c>
      <c r="G943" t="s">
        <v>237</v>
      </c>
      <c r="H943">
        <v>1</v>
      </c>
      <c r="I943">
        <v>956</v>
      </c>
      <c r="J943">
        <v>410210</v>
      </c>
    </row>
    <row r="944" spans="1:10" x14ac:dyDescent="0.3">
      <c r="A944" s="89">
        <v>44687</v>
      </c>
      <c r="B944" t="s">
        <v>210</v>
      </c>
      <c r="C944" t="s">
        <v>238</v>
      </c>
      <c r="D944" t="s">
        <v>1292</v>
      </c>
      <c r="E944" t="s">
        <v>1389</v>
      </c>
      <c r="F944" t="s">
        <v>214</v>
      </c>
      <c r="G944" t="s">
        <v>215</v>
      </c>
      <c r="H944">
        <v>1</v>
      </c>
      <c r="I944">
        <v>899</v>
      </c>
      <c r="J944">
        <v>507167</v>
      </c>
    </row>
    <row r="945" spans="1:10" x14ac:dyDescent="0.3">
      <c r="A945" s="89">
        <v>44687</v>
      </c>
      <c r="B945" t="s">
        <v>210</v>
      </c>
      <c r="C945" t="s">
        <v>354</v>
      </c>
      <c r="D945" t="s">
        <v>538</v>
      </c>
      <c r="E945" t="s">
        <v>1390</v>
      </c>
      <c r="F945" t="s">
        <v>214</v>
      </c>
      <c r="G945" t="s">
        <v>241</v>
      </c>
      <c r="H945">
        <v>1</v>
      </c>
      <c r="I945">
        <v>735</v>
      </c>
      <c r="J945">
        <v>560037</v>
      </c>
    </row>
    <row r="946" spans="1:10" x14ac:dyDescent="0.3">
      <c r="A946" s="89">
        <v>44656</v>
      </c>
      <c r="B946" t="s">
        <v>230</v>
      </c>
      <c r="C946" t="s">
        <v>291</v>
      </c>
      <c r="D946" t="s">
        <v>1385</v>
      </c>
      <c r="E946" t="s">
        <v>1391</v>
      </c>
      <c r="F946" t="s">
        <v>214</v>
      </c>
      <c r="G946" t="s">
        <v>264</v>
      </c>
      <c r="H946">
        <v>1</v>
      </c>
      <c r="I946">
        <v>690</v>
      </c>
      <c r="J946">
        <v>201301</v>
      </c>
    </row>
    <row r="947" spans="1:10" x14ac:dyDescent="0.3">
      <c r="A947" s="89">
        <v>44687</v>
      </c>
      <c r="B947" t="s">
        <v>210</v>
      </c>
      <c r="C947" t="s">
        <v>314</v>
      </c>
      <c r="D947" t="s">
        <v>333</v>
      </c>
      <c r="E947" t="s">
        <v>1392</v>
      </c>
      <c r="F947" t="s">
        <v>214</v>
      </c>
      <c r="G947" t="s">
        <v>237</v>
      </c>
      <c r="H947">
        <v>1</v>
      </c>
      <c r="I947">
        <v>948</v>
      </c>
      <c r="J947">
        <v>110075</v>
      </c>
    </row>
    <row r="948" spans="1:10" x14ac:dyDescent="0.3">
      <c r="A948" s="89">
        <v>44687</v>
      </c>
      <c r="B948" t="s">
        <v>210</v>
      </c>
      <c r="C948" t="s">
        <v>373</v>
      </c>
      <c r="D948" t="s">
        <v>404</v>
      </c>
      <c r="E948" t="s">
        <v>1392</v>
      </c>
      <c r="F948" t="s">
        <v>214</v>
      </c>
      <c r="G948" t="s">
        <v>215</v>
      </c>
      <c r="H948">
        <v>1</v>
      </c>
      <c r="I948">
        <v>948</v>
      </c>
      <c r="J948">
        <v>110075</v>
      </c>
    </row>
    <row r="949" spans="1:10" x14ac:dyDescent="0.3">
      <c r="A949" s="89">
        <v>44687</v>
      </c>
      <c r="B949" t="s">
        <v>210</v>
      </c>
      <c r="C949" t="s">
        <v>498</v>
      </c>
      <c r="D949" t="s">
        <v>947</v>
      </c>
      <c r="E949" t="s">
        <v>1393</v>
      </c>
      <c r="F949" t="s">
        <v>214</v>
      </c>
      <c r="G949" t="s">
        <v>237</v>
      </c>
      <c r="H949">
        <v>1</v>
      </c>
      <c r="I949">
        <v>1196</v>
      </c>
      <c r="J949">
        <v>201301</v>
      </c>
    </row>
    <row r="950" spans="1:10" x14ac:dyDescent="0.3">
      <c r="A950" s="89">
        <v>44687</v>
      </c>
      <c r="B950" t="s">
        <v>210</v>
      </c>
      <c r="C950" t="s">
        <v>354</v>
      </c>
      <c r="D950" t="s">
        <v>520</v>
      </c>
      <c r="E950" t="s">
        <v>1394</v>
      </c>
      <c r="F950" t="s">
        <v>214</v>
      </c>
      <c r="G950" t="s">
        <v>237</v>
      </c>
      <c r="H950">
        <v>1</v>
      </c>
      <c r="I950">
        <v>735</v>
      </c>
      <c r="J950">
        <v>781354</v>
      </c>
    </row>
    <row r="951" spans="1:10" x14ac:dyDescent="0.3">
      <c r="A951" s="89">
        <v>44687</v>
      </c>
      <c r="B951" t="s">
        <v>210</v>
      </c>
      <c r="C951" t="s">
        <v>216</v>
      </c>
      <c r="D951" t="s">
        <v>1302</v>
      </c>
      <c r="E951" t="s">
        <v>1395</v>
      </c>
      <c r="F951" t="s">
        <v>214</v>
      </c>
      <c r="G951" t="s">
        <v>241</v>
      </c>
      <c r="H951">
        <v>1</v>
      </c>
      <c r="I951">
        <v>956</v>
      </c>
      <c r="J951">
        <v>411037</v>
      </c>
    </row>
    <row r="952" spans="1:10" x14ac:dyDescent="0.3">
      <c r="A952" s="89">
        <v>44687</v>
      </c>
      <c r="B952" t="s">
        <v>210</v>
      </c>
      <c r="C952" t="s">
        <v>892</v>
      </c>
      <c r="D952" t="s">
        <v>1396</v>
      </c>
      <c r="E952" t="s">
        <v>1397</v>
      </c>
      <c r="F952" t="s">
        <v>265</v>
      </c>
      <c r="G952" t="s">
        <v>237</v>
      </c>
      <c r="H952">
        <v>1</v>
      </c>
      <c r="I952">
        <v>1125</v>
      </c>
      <c r="J952">
        <v>400607</v>
      </c>
    </row>
    <row r="953" spans="1:10" x14ac:dyDescent="0.3">
      <c r="A953" s="89">
        <v>44597</v>
      </c>
      <c r="B953" t="s">
        <v>210</v>
      </c>
      <c r="C953" t="s">
        <v>280</v>
      </c>
      <c r="D953" t="s">
        <v>460</v>
      </c>
      <c r="E953" t="s">
        <v>1398</v>
      </c>
      <c r="F953" t="s">
        <v>214</v>
      </c>
      <c r="G953" t="s">
        <v>264</v>
      </c>
      <c r="H953">
        <v>1</v>
      </c>
      <c r="I953">
        <v>690</v>
      </c>
      <c r="J953">
        <v>110075</v>
      </c>
    </row>
    <row r="954" spans="1:10" x14ac:dyDescent="0.3">
      <c r="A954" s="89">
        <v>44657</v>
      </c>
      <c r="B954" t="s">
        <v>210</v>
      </c>
      <c r="C954" t="s">
        <v>354</v>
      </c>
      <c r="D954" t="s">
        <v>357</v>
      </c>
      <c r="E954" t="s">
        <v>1399</v>
      </c>
      <c r="F954" t="s">
        <v>214</v>
      </c>
      <c r="G954" t="s">
        <v>215</v>
      </c>
      <c r="H954">
        <v>1</v>
      </c>
      <c r="I954">
        <v>725</v>
      </c>
      <c r="J954">
        <v>171005</v>
      </c>
    </row>
    <row r="955" spans="1:10" x14ac:dyDescent="0.3">
      <c r="A955" s="89">
        <v>44657</v>
      </c>
      <c r="B955" t="s">
        <v>210</v>
      </c>
      <c r="C955" t="s">
        <v>327</v>
      </c>
      <c r="D955" t="s">
        <v>564</v>
      </c>
      <c r="E955" t="s">
        <v>1400</v>
      </c>
      <c r="F955" t="s">
        <v>214</v>
      </c>
      <c r="G955" t="s">
        <v>215</v>
      </c>
      <c r="H955">
        <v>1</v>
      </c>
      <c r="I955">
        <v>771</v>
      </c>
      <c r="J955">
        <v>845305</v>
      </c>
    </row>
    <row r="956" spans="1:10" x14ac:dyDescent="0.3">
      <c r="A956" s="89">
        <v>44657</v>
      </c>
      <c r="B956" t="s">
        <v>210</v>
      </c>
      <c r="C956" t="s">
        <v>354</v>
      </c>
      <c r="D956" t="s">
        <v>515</v>
      </c>
      <c r="E956" t="s">
        <v>1401</v>
      </c>
      <c r="F956" t="s">
        <v>214</v>
      </c>
      <c r="G956" t="s">
        <v>229</v>
      </c>
      <c r="H956">
        <v>1</v>
      </c>
      <c r="I956">
        <v>735</v>
      </c>
      <c r="J956">
        <v>575008</v>
      </c>
    </row>
    <row r="957" spans="1:10" x14ac:dyDescent="0.3">
      <c r="A957" s="89">
        <v>44567</v>
      </c>
      <c r="B957" t="s">
        <v>210</v>
      </c>
      <c r="C957" t="s">
        <v>373</v>
      </c>
      <c r="D957" t="s">
        <v>388</v>
      </c>
      <c r="E957" t="s">
        <v>1402</v>
      </c>
      <c r="F957" t="s">
        <v>214</v>
      </c>
      <c r="G957" t="s">
        <v>264</v>
      </c>
      <c r="H957">
        <v>1</v>
      </c>
      <c r="I957">
        <v>688</v>
      </c>
      <c r="J957">
        <v>679579</v>
      </c>
    </row>
    <row r="958" spans="1:10" x14ac:dyDescent="0.3">
      <c r="A958" s="89">
        <v>44657</v>
      </c>
      <c r="B958" t="s">
        <v>210</v>
      </c>
      <c r="C958" t="s">
        <v>354</v>
      </c>
      <c r="D958" t="s">
        <v>357</v>
      </c>
      <c r="E958" t="s">
        <v>1403</v>
      </c>
      <c r="F958" t="s">
        <v>214</v>
      </c>
      <c r="G958" t="s">
        <v>215</v>
      </c>
      <c r="H958">
        <v>1</v>
      </c>
      <c r="I958">
        <v>725</v>
      </c>
      <c r="J958">
        <v>500089</v>
      </c>
    </row>
    <row r="959" spans="1:10" x14ac:dyDescent="0.3">
      <c r="A959" s="89">
        <v>44657</v>
      </c>
      <c r="B959" t="s">
        <v>210</v>
      </c>
      <c r="C959" t="s">
        <v>1247</v>
      </c>
      <c r="D959" t="s">
        <v>1404</v>
      </c>
      <c r="E959" t="s">
        <v>1405</v>
      </c>
      <c r="F959" t="s">
        <v>265</v>
      </c>
      <c r="G959" t="s">
        <v>219</v>
      </c>
      <c r="H959">
        <v>1</v>
      </c>
      <c r="I959">
        <v>399</v>
      </c>
      <c r="J959">
        <v>400078</v>
      </c>
    </row>
    <row r="960" spans="1:10" x14ac:dyDescent="0.3">
      <c r="A960" s="89">
        <v>44597</v>
      </c>
      <c r="B960" t="s">
        <v>210</v>
      </c>
      <c r="C960" t="s">
        <v>373</v>
      </c>
      <c r="D960" t="s">
        <v>388</v>
      </c>
      <c r="E960" t="s">
        <v>1406</v>
      </c>
      <c r="F960" t="s">
        <v>214</v>
      </c>
      <c r="G960" t="s">
        <v>264</v>
      </c>
      <c r="H960">
        <v>1</v>
      </c>
      <c r="I960">
        <v>677</v>
      </c>
      <c r="J960">
        <v>403401</v>
      </c>
    </row>
    <row r="961" spans="1:10" x14ac:dyDescent="0.3">
      <c r="A961" s="89">
        <v>44657</v>
      </c>
      <c r="B961" t="s">
        <v>210</v>
      </c>
      <c r="C961" t="s">
        <v>354</v>
      </c>
      <c r="D961" t="s">
        <v>798</v>
      </c>
      <c r="E961" t="s">
        <v>1407</v>
      </c>
      <c r="F961" t="s">
        <v>214</v>
      </c>
      <c r="G961" t="s">
        <v>237</v>
      </c>
      <c r="H961">
        <v>1</v>
      </c>
      <c r="I961">
        <v>725</v>
      </c>
      <c r="J961">
        <v>400051</v>
      </c>
    </row>
    <row r="962" spans="1:10" x14ac:dyDescent="0.3">
      <c r="A962" s="89">
        <v>44657</v>
      </c>
      <c r="B962" t="s">
        <v>210</v>
      </c>
      <c r="C962" t="s">
        <v>327</v>
      </c>
      <c r="D962" t="s">
        <v>742</v>
      </c>
      <c r="E962" t="s">
        <v>1408</v>
      </c>
      <c r="F962" t="s">
        <v>214</v>
      </c>
      <c r="G962" t="s">
        <v>345</v>
      </c>
      <c r="H962">
        <v>1</v>
      </c>
      <c r="I962">
        <v>771</v>
      </c>
      <c r="J962">
        <v>495330</v>
      </c>
    </row>
    <row r="963" spans="1:10" x14ac:dyDescent="0.3">
      <c r="A963" s="89">
        <v>44657</v>
      </c>
      <c r="B963" t="s">
        <v>210</v>
      </c>
      <c r="C963" t="s">
        <v>234</v>
      </c>
      <c r="D963" t="s">
        <v>247</v>
      </c>
      <c r="E963" t="s">
        <v>1409</v>
      </c>
      <c r="F963" t="s">
        <v>214</v>
      </c>
      <c r="G963" t="s">
        <v>241</v>
      </c>
      <c r="H963">
        <v>1</v>
      </c>
      <c r="I963">
        <v>1168</v>
      </c>
      <c r="J963">
        <v>122009</v>
      </c>
    </row>
    <row r="964" spans="1:10" x14ac:dyDescent="0.3">
      <c r="A964" s="89">
        <v>44657</v>
      </c>
      <c r="B964" t="s">
        <v>210</v>
      </c>
      <c r="C964" t="s">
        <v>485</v>
      </c>
      <c r="D964" t="s">
        <v>1207</v>
      </c>
      <c r="E964" t="s">
        <v>1410</v>
      </c>
      <c r="F964" t="s">
        <v>223</v>
      </c>
      <c r="G964" t="s">
        <v>215</v>
      </c>
      <c r="H964">
        <v>1</v>
      </c>
      <c r="I964">
        <v>698</v>
      </c>
      <c r="J964">
        <v>400072</v>
      </c>
    </row>
    <row r="965" spans="1:10" x14ac:dyDescent="0.3">
      <c r="A965" s="89">
        <v>44657</v>
      </c>
      <c r="B965" t="s">
        <v>210</v>
      </c>
      <c r="C965" t="s">
        <v>338</v>
      </c>
      <c r="D965" t="s">
        <v>339</v>
      </c>
      <c r="E965" t="s">
        <v>1411</v>
      </c>
      <c r="F965" t="s">
        <v>214</v>
      </c>
      <c r="G965" t="s">
        <v>237</v>
      </c>
      <c r="H965">
        <v>1</v>
      </c>
      <c r="I965">
        <v>828</v>
      </c>
      <c r="J965">
        <v>400053</v>
      </c>
    </row>
    <row r="966" spans="1:10" x14ac:dyDescent="0.3">
      <c r="A966" s="89">
        <v>44657</v>
      </c>
      <c r="B966" t="s">
        <v>210</v>
      </c>
      <c r="C966" t="s">
        <v>956</v>
      </c>
      <c r="D966" t="s">
        <v>957</v>
      </c>
      <c r="E966" t="s">
        <v>1412</v>
      </c>
      <c r="F966" t="s">
        <v>214</v>
      </c>
      <c r="G966" t="s">
        <v>241</v>
      </c>
      <c r="H966">
        <v>1</v>
      </c>
      <c r="I966">
        <v>1187</v>
      </c>
      <c r="J966">
        <v>412101</v>
      </c>
    </row>
    <row r="967" spans="1:10" x14ac:dyDescent="0.3">
      <c r="A967" s="89">
        <v>44657</v>
      </c>
      <c r="B967" t="s">
        <v>210</v>
      </c>
      <c r="C967" t="s">
        <v>1294</v>
      </c>
      <c r="D967" t="s">
        <v>1295</v>
      </c>
      <c r="E967" t="s">
        <v>1413</v>
      </c>
      <c r="F967" t="s">
        <v>214</v>
      </c>
      <c r="G967" t="s">
        <v>345</v>
      </c>
      <c r="H967">
        <v>1</v>
      </c>
      <c r="I967">
        <v>730</v>
      </c>
      <c r="J967">
        <v>811214</v>
      </c>
    </row>
    <row r="968" spans="1:10" x14ac:dyDescent="0.3">
      <c r="A968" s="89">
        <v>44657</v>
      </c>
      <c r="B968" t="s">
        <v>210</v>
      </c>
      <c r="C968" t="s">
        <v>354</v>
      </c>
      <c r="D968" t="s">
        <v>357</v>
      </c>
      <c r="E968" t="s">
        <v>1414</v>
      </c>
      <c r="F968" t="s">
        <v>214</v>
      </c>
      <c r="G968" t="s">
        <v>215</v>
      </c>
      <c r="H968">
        <v>1</v>
      </c>
      <c r="I968">
        <v>725</v>
      </c>
      <c r="J968">
        <v>682020</v>
      </c>
    </row>
    <row r="969" spans="1:10" x14ac:dyDescent="0.3">
      <c r="A969" s="89">
        <v>44657</v>
      </c>
      <c r="B969" t="s">
        <v>210</v>
      </c>
      <c r="C969" t="s">
        <v>719</v>
      </c>
      <c r="D969" t="s">
        <v>1415</v>
      </c>
      <c r="E969" t="s">
        <v>1416</v>
      </c>
      <c r="F969" t="s">
        <v>214</v>
      </c>
      <c r="G969" t="s">
        <v>345</v>
      </c>
      <c r="H969">
        <v>1</v>
      </c>
      <c r="I969">
        <v>1013</v>
      </c>
      <c r="J969">
        <v>400064</v>
      </c>
    </row>
    <row r="970" spans="1:10" x14ac:dyDescent="0.3">
      <c r="A970" s="89">
        <v>44657</v>
      </c>
      <c r="B970" t="s">
        <v>210</v>
      </c>
      <c r="C970" t="s">
        <v>354</v>
      </c>
      <c r="D970" t="s">
        <v>357</v>
      </c>
      <c r="E970" t="s">
        <v>1417</v>
      </c>
      <c r="F970" t="s">
        <v>214</v>
      </c>
      <c r="G970" t="s">
        <v>215</v>
      </c>
      <c r="H970">
        <v>1</v>
      </c>
      <c r="I970">
        <v>725</v>
      </c>
      <c r="J970">
        <v>624204</v>
      </c>
    </row>
    <row r="971" spans="1:10" x14ac:dyDescent="0.3">
      <c r="A971" s="89">
        <v>44566</v>
      </c>
      <c r="B971" t="s">
        <v>210</v>
      </c>
      <c r="C971" t="s">
        <v>220</v>
      </c>
      <c r="D971" t="s">
        <v>1418</v>
      </c>
      <c r="E971" t="s">
        <v>1419</v>
      </c>
      <c r="F971" t="s">
        <v>223</v>
      </c>
      <c r="G971" t="s">
        <v>264</v>
      </c>
      <c r="H971">
        <v>1</v>
      </c>
      <c r="I971">
        <v>665</v>
      </c>
      <c r="J971">
        <v>600082</v>
      </c>
    </row>
    <row r="972" spans="1:10" x14ac:dyDescent="0.3">
      <c r="A972" s="89">
        <v>44626</v>
      </c>
      <c r="B972" t="s">
        <v>210</v>
      </c>
      <c r="C972" t="s">
        <v>354</v>
      </c>
      <c r="D972" t="s">
        <v>355</v>
      </c>
      <c r="E972" t="s">
        <v>1420</v>
      </c>
      <c r="F972" t="s">
        <v>214</v>
      </c>
      <c r="G972" t="s">
        <v>241</v>
      </c>
      <c r="H972">
        <v>1</v>
      </c>
      <c r="I972">
        <v>735</v>
      </c>
      <c r="J972">
        <v>673307</v>
      </c>
    </row>
    <row r="973" spans="1:10" x14ac:dyDescent="0.3">
      <c r="A973" s="89">
        <v>44626</v>
      </c>
      <c r="B973" t="s">
        <v>210</v>
      </c>
      <c r="C973" t="s">
        <v>234</v>
      </c>
      <c r="D973" t="s">
        <v>235</v>
      </c>
      <c r="E973" t="s">
        <v>1421</v>
      </c>
      <c r="F973" t="s">
        <v>214</v>
      </c>
      <c r="G973" t="s">
        <v>237</v>
      </c>
      <c r="H973">
        <v>1</v>
      </c>
      <c r="I973">
        <v>1168</v>
      </c>
      <c r="J973">
        <v>480001</v>
      </c>
    </row>
    <row r="974" spans="1:10" x14ac:dyDescent="0.3">
      <c r="A974" s="89">
        <v>44598</v>
      </c>
      <c r="B974" t="s">
        <v>230</v>
      </c>
      <c r="C974" t="s">
        <v>216</v>
      </c>
      <c r="D974" t="s">
        <v>549</v>
      </c>
      <c r="E974" t="s">
        <v>1422</v>
      </c>
      <c r="F974" t="s">
        <v>214</v>
      </c>
      <c r="G974" t="s">
        <v>264</v>
      </c>
      <c r="H974">
        <v>1</v>
      </c>
      <c r="I974">
        <v>659</v>
      </c>
      <c r="J974">
        <v>521108</v>
      </c>
    </row>
    <row r="975" spans="1:10" x14ac:dyDescent="0.3">
      <c r="A975" s="89">
        <v>44626</v>
      </c>
      <c r="B975" t="s">
        <v>210</v>
      </c>
      <c r="C975" t="s">
        <v>354</v>
      </c>
      <c r="D975" t="s">
        <v>357</v>
      </c>
      <c r="E975" t="s">
        <v>1423</v>
      </c>
      <c r="F975" t="s">
        <v>214</v>
      </c>
      <c r="G975" t="s">
        <v>215</v>
      </c>
      <c r="H975">
        <v>1</v>
      </c>
      <c r="I975">
        <v>725</v>
      </c>
      <c r="J975">
        <v>700008</v>
      </c>
    </row>
    <row r="976" spans="1:10" x14ac:dyDescent="0.3">
      <c r="A976" s="89">
        <v>44626</v>
      </c>
      <c r="B976" t="s">
        <v>210</v>
      </c>
      <c r="C976" t="s">
        <v>373</v>
      </c>
      <c r="D976" t="s">
        <v>1424</v>
      </c>
      <c r="E976" t="s">
        <v>1425</v>
      </c>
      <c r="F976" t="s">
        <v>214</v>
      </c>
      <c r="G976" t="s">
        <v>345</v>
      </c>
      <c r="H976">
        <v>1</v>
      </c>
      <c r="I976">
        <v>998</v>
      </c>
      <c r="J976">
        <v>500006</v>
      </c>
    </row>
    <row r="977" spans="1:10" x14ac:dyDescent="0.3">
      <c r="A977" s="89">
        <v>44626</v>
      </c>
      <c r="B977" t="s">
        <v>210</v>
      </c>
      <c r="C977" t="s">
        <v>354</v>
      </c>
      <c r="D977" t="s">
        <v>515</v>
      </c>
      <c r="E977" t="s">
        <v>1426</v>
      </c>
      <c r="F977" t="s">
        <v>214</v>
      </c>
      <c r="G977" t="s">
        <v>229</v>
      </c>
      <c r="H977">
        <v>1</v>
      </c>
      <c r="I977">
        <v>735</v>
      </c>
      <c r="J977">
        <v>683108</v>
      </c>
    </row>
    <row r="978" spans="1:10" x14ac:dyDescent="0.3">
      <c r="A978" s="89">
        <v>44598</v>
      </c>
      <c r="B978" t="s">
        <v>210</v>
      </c>
      <c r="C978" t="s">
        <v>216</v>
      </c>
      <c r="D978" t="s">
        <v>549</v>
      </c>
      <c r="E978" t="s">
        <v>1427</v>
      </c>
      <c r="F978" t="s">
        <v>214</v>
      </c>
      <c r="G978" t="s">
        <v>264</v>
      </c>
      <c r="H978">
        <v>1</v>
      </c>
      <c r="I978">
        <v>659</v>
      </c>
      <c r="J978">
        <v>700136</v>
      </c>
    </row>
    <row r="979" spans="1:10" x14ac:dyDescent="0.3">
      <c r="A979" s="89">
        <v>44598</v>
      </c>
      <c r="B979" t="s">
        <v>210</v>
      </c>
      <c r="C979" t="s">
        <v>216</v>
      </c>
      <c r="D979" t="s">
        <v>549</v>
      </c>
      <c r="E979" t="s">
        <v>1428</v>
      </c>
      <c r="F979" t="s">
        <v>214</v>
      </c>
      <c r="G979" t="s">
        <v>264</v>
      </c>
      <c r="H979">
        <v>1</v>
      </c>
      <c r="I979">
        <v>659</v>
      </c>
      <c r="J979">
        <v>421202</v>
      </c>
    </row>
    <row r="980" spans="1:10" x14ac:dyDescent="0.3">
      <c r="A980" s="89">
        <v>44626</v>
      </c>
      <c r="B980" t="s">
        <v>210</v>
      </c>
      <c r="C980" t="s">
        <v>327</v>
      </c>
      <c r="D980" t="s">
        <v>742</v>
      </c>
      <c r="E980" t="s">
        <v>1429</v>
      </c>
      <c r="F980" t="s">
        <v>214</v>
      </c>
      <c r="G980" t="s">
        <v>345</v>
      </c>
      <c r="H980">
        <v>1</v>
      </c>
      <c r="I980">
        <v>771</v>
      </c>
      <c r="J980">
        <v>500045</v>
      </c>
    </row>
    <row r="981" spans="1:10" x14ac:dyDescent="0.3">
      <c r="A981" s="89">
        <v>44626</v>
      </c>
      <c r="B981" t="s">
        <v>210</v>
      </c>
      <c r="C981" t="s">
        <v>327</v>
      </c>
      <c r="D981" t="s">
        <v>343</v>
      </c>
      <c r="E981" t="s">
        <v>1430</v>
      </c>
      <c r="F981" t="s">
        <v>214</v>
      </c>
      <c r="G981" t="s">
        <v>345</v>
      </c>
      <c r="H981">
        <v>1</v>
      </c>
      <c r="I981">
        <v>735</v>
      </c>
      <c r="J981">
        <v>626003</v>
      </c>
    </row>
    <row r="982" spans="1:10" x14ac:dyDescent="0.3">
      <c r="A982" s="89">
        <v>44626</v>
      </c>
      <c r="B982" t="s">
        <v>210</v>
      </c>
      <c r="C982" t="s">
        <v>498</v>
      </c>
      <c r="D982" t="s">
        <v>499</v>
      </c>
      <c r="E982" t="s">
        <v>1431</v>
      </c>
      <c r="F982" t="s">
        <v>214</v>
      </c>
      <c r="G982" t="s">
        <v>241</v>
      </c>
      <c r="H982">
        <v>1</v>
      </c>
      <c r="I982">
        <v>1136</v>
      </c>
      <c r="J982">
        <v>500040</v>
      </c>
    </row>
    <row r="983" spans="1:10" x14ac:dyDescent="0.3">
      <c r="A983" s="89">
        <v>44626</v>
      </c>
      <c r="B983" t="s">
        <v>210</v>
      </c>
      <c r="C983" t="s">
        <v>354</v>
      </c>
      <c r="D983" t="s">
        <v>538</v>
      </c>
      <c r="E983" t="s">
        <v>1432</v>
      </c>
      <c r="F983" t="s">
        <v>214</v>
      </c>
      <c r="G983" t="s">
        <v>241</v>
      </c>
      <c r="H983">
        <v>1</v>
      </c>
      <c r="I983">
        <v>735</v>
      </c>
      <c r="J983">
        <v>689582</v>
      </c>
    </row>
    <row r="984" spans="1:10" x14ac:dyDescent="0.3">
      <c r="A984" s="89">
        <v>44626</v>
      </c>
      <c r="B984" t="s">
        <v>210</v>
      </c>
      <c r="C984" t="s">
        <v>354</v>
      </c>
      <c r="D984" t="s">
        <v>538</v>
      </c>
      <c r="E984" t="s">
        <v>1433</v>
      </c>
      <c r="F984" t="s">
        <v>214</v>
      </c>
      <c r="G984" t="s">
        <v>241</v>
      </c>
      <c r="H984">
        <v>1</v>
      </c>
      <c r="I984">
        <v>735</v>
      </c>
      <c r="J984">
        <v>682005</v>
      </c>
    </row>
    <row r="985" spans="1:10" x14ac:dyDescent="0.3">
      <c r="A985" s="89">
        <v>44567</v>
      </c>
      <c r="B985" t="s">
        <v>210</v>
      </c>
      <c r="C985" t="s">
        <v>216</v>
      </c>
      <c r="D985" t="s">
        <v>549</v>
      </c>
      <c r="E985" t="s">
        <v>1434</v>
      </c>
      <c r="F985" t="s">
        <v>214</v>
      </c>
      <c r="G985" t="s">
        <v>264</v>
      </c>
      <c r="H985">
        <v>1</v>
      </c>
      <c r="I985">
        <v>659</v>
      </c>
      <c r="J985">
        <v>560048</v>
      </c>
    </row>
    <row r="986" spans="1:10" x14ac:dyDescent="0.3">
      <c r="A986" s="89">
        <v>44626</v>
      </c>
      <c r="B986" t="s">
        <v>210</v>
      </c>
      <c r="C986" t="s">
        <v>327</v>
      </c>
      <c r="D986" t="s">
        <v>564</v>
      </c>
      <c r="E986" t="s">
        <v>1435</v>
      </c>
      <c r="F986" t="s">
        <v>214</v>
      </c>
      <c r="G986" t="s">
        <v>215</v>
      </c>
      <c r="H986">
        <v>1</v>
      </c>
      <c r="I986">
        <v>771</v>
      </c>
      <c r="J986">
        <v>560079</v>
      </c>
    </row>
    <row r="987" spans="1:10" x14ac:dyDescent="0.3">
      <c r="A987" s="89">
        <v>44626</v>
      </c>
      <c r="B987" t="s">
        <v>210</v>
      </c>
      <c r="C987" t="s">
        <v>373</v>
      </c>
      <c r="D987" t="s">
        <v>1424</v>
      </c>
      <c r="E987" t="s">
        <v>1436</v>
      </c>
      <c r="F987" t="s">
        <v>214</v>
      </c>
      <c r="G987" t="s">
        <v>345</v>
      </c>
      <c r="H987">
        <v>1</v>
      </c>
      <c r="I987">
        <v>998</v>
      </c>
      <c r="J987">
        <v>245205</v>
      </c>
    </row>
    <row r="988" spans="1:10" x14ac:dyDescent="0.3">
      <c r="A988" s="89">
        <v>44626</v>
      </c>
      <c r="B988" t="s">
        <v>210</v>
      </c>
      <c r="C988" t="s">
        <v>327</v>
      </c>
      <c r="D988" t="s">
        <v>540</v>
      </c>
      <c r="E988" t="s">
        <v>1437</v>
      </c>
      <c r="F988" t="s">
        <v>214</v>
      </c>
      <c r="G988" t="s">
        <v>215</v>
      </c>
      <c r="H988">
        <v>1</v>
      </c>
      <c r="I988">
        <v>735</v>
      </c>
      <c r="J988">
        <v>515001</v>
      </c>
    </row>
    <row r="989" spans="1:10" x14ac:dyDescent="0.3">
      <c r="A989" s="89">
        <v>44626</v>
      </c>
      <c r="B989" t="s">
        <v>210</v>
      </c>
      <c r="C989" t="s">
        <v>238</v>
      </c>
      <c r="D989" t="s">
        <v>239</v>
      </c>
      <c r="E989" t="s">
        <v>1438</v>
      </c>
      <c r="F989" t="s">
        <v>214</v>
      </c>
      <c r="G989" t="s">
        <v>241</v>
      </c>
      <c r="H989">
        <v>1</v>
      </c>
      <c r="I989">
        <v>899</v>
      </c>
      <c r="J989">
        <v>712232</v>
      </c>
    </row>
    <row r="990" spans="1:10" x14ac:dyDescent="0.3">
      <c r="A990" s="89">
        <v>44626</v>
      </c>
      <c r="B990" t="s">
        <v>210</v>
      </c>
      <c r="C990" t="s">
        <v>327</v>
      </c>
      <c r="D990" t="s">
        <v>1439</v>
      </c>
      <c r="E990" t="s">
        <v>1440</v>
      </c>
      <c r="F990" t="s">
        <v>214</v>
      </c>
      <c r="G990" t="s">
        <v>237</v>
      </c>
      <c r="H990">
        <v>1</v>
      </c>
      <c r="I990">
        <v>771</v>
      </c>
      <c r="J990">
        <v>686539</v>
      </c>
    </row>
    <row r="991" spans="1:10" x14ac:dyDescent="0.3">
      <c r="A991" s="89">
        <v>44626</v>
      </c>
      <c r="B991" t="s">
        <v>210</v>
      </c>
      <c r="C991" t="s">
        <v>327</v>
      </c>
      <c r="D991" t="s">
        <v>347</v>
      </c>
      <c r="E991" t="s">
        <v>1441</v>
      </c>
      <c r="F991" t="s">
        <v>214</v>
      </c>
      <c r="G991" t="s">
        <v>241</v>
      </c>
      <c r="H991">
        <v>1</v>
      </c>
      <c r="I991">
        <v>735</v>
      </c>
      <c r="J991">
        <v>209625</v>
      </c>
    </row>
    <row r="992" spans="1:10" x14ac:dyDescent="0.3">
      <c r="A992" s="89">
        <v>44567</v>
      </c>
      <c r="B992" t="s">
        <v>210</v>
      </c>
      <c r="C992" t="s">
        <v>216</v>
      </c>
      <c r="D992" t="s">
        <v>549</v>
      </c>
      <c r="E992" t="s">
        <v>1442</v>
      </c>
      <c r="F992" t="s">
        <v>214</v>
      </c>
      <c r="G992" t="s">
        <v>264</v>
      </c>
      <c r="H992">
        <v>1</v>
      </c>
      <c r="I992">
        <v>659</v>
      </c>
      <c r="J992">
        <v>400607</v>
      </c>
    </row>
    <row r="993" spans="1:10" x14ac:dyDescent="0.3">
      <c r="A993" s="89">
        <v>44626</v>
      </c>
      <c r="B993" t="s">
        <v>210</v>
      </c>
      <c r="C993" t="s">
        <v>327</v>
      </c>
      <c r="D993" t="s">
        <v>343</v>
      </c>
      <c r="E993" t="s">
        <v>1443</v>
      </c>
      <c r="F993" t="s">
        <v>214</v>
      </c>
      <c r="G993" t="s">
        <v>345</v>
      </c>
      <c r="H993">
        <v>1</v>
      </c>
      <c r="I993">
        <v>735</v>
      </c>
      <c r="J993">
        <v>600091</v>
      </c>
    </row>
    <row r="994" spans="1:10" x14ac:dyDescent="0.3">
      <c r="A994" s="89">
        <v>44626</v>
      </c>
      <c r="B994" t="s">
        <v>210</v>
      </c>
      <c r="C994" t="s">
        <v>216</v>
      </c>
      <c r="D994" t="s">
        <v>1235</v>
      </c>
      <c r="E994" t="s">
        <v>1444</v>
      </c>
      <c r="F994" t="s">
        <v>214</v>
      </c>
      <c r="G994" t="s">
        <v>237</v>
      </c>
      <c r="H994">
        <v>1</v>
      </c>
      <c r="I994">
        <v>659</v>
      </c>
      <c r="J994">
        <v>600059</v>
      </c>
    </row>
    <row r="995" spans="1:10" x14ac:dyDescent="0.3">
      <c r="A995" s="89">
        <v>44626</v>
      </c>
      <c r="B995" t="s">
        <v>210</v>
      </c>
      <c r="C995" t="s">
        <v>234</v>
      </c>
      <c r="D995" t="s">
        <v>377</v>
      </c>
      <c r="E995" t="s">
        <v>1445</v>
      </c>
      <c r="F995" t="s">
        <v>214</v>
      </c>
      <c r="G995" t="s">
        <v>229</v>
      </c>
      <c r="H995">
        <v>1</v>
      </c>
      <c r="I995">
        <v>842</v>
      </c>
      <c r="J995">
        <v>711204</v>
      </c>
    </row>
    <row r="996" spans="1:10" x14ac:dyDescent="0.3">
      <c r="A996" s="89">
        <v>44598</v>
      </c>
      <c r="B996" t="s">
        <v>210</v>
      </c>
      <c r="C996" t="s">
        <v>349</v>
      </c>
      <c r="D996" t="s">
        <v>1446</v>
      </c>
      <c r="E996" t="s">
        <v>1447</v>
      </c>
      <c r="F996" t="s">
        <v>214</v>
      </c>
      <c r="G996" t="s">
        <v>345</v>
      </c>
      <c r="H996">
        <v>1</v>
      </c>
      <c r="I996">
        <v>999</v>
      </c>
      <c r="J996">
        <v>503185</v>
      </c>
    </row>
    <row r="997" spans="1:10" x14ac:dyDescent="0.3">
      <c r="A997" s="89">
        <v>44598</v>
      </c>
      <c r="B997" t="s">
        <v>210</v>
      </c>
      <c r="C997" t="s">
        <v>338</v>
      </c>
      <c r="D997" t="s">
        <v>863</v>
      </c>
      <c r="E997" t="s">
        <v>1447</v>
      </c>
      <c r="F997" t="s">
        <v>214</v>
      </c>
      <c r="G997" t="s">
        <v>345</v>
      </c>
      <c r="H997">
        <v>1</v>
      </c>
      <c r="I997">
        <v>648</v>
      </c>
      <c r="J997">
        <v>503185</v>
      </c>
    </row>
    <row r="998" spans="1:10" x14ac:dyDescent="0.3">
      <c r="A998" s="89">
        <v>44598</v>
      </c>
      <c r="B998" t="s">
        <v>210</v>
      </c>
      <c r="C998" t="s">
        <v>211</v>
      </c>
      <c r="D998" t="s">
        <v>1448</v>
      </c>
      <c r="E998" t="s">
        <v>1449</v>
      </c>
      <c r="F998" t="s">
        <v>214</v>
      </c>
      <c r="G998" t="s">
        <v>237</v>
      </c>
      <c r="H998">
        <v>1</v>
      </c>
      <c r="I998">
        <v>859</v>
      </c>
      <c r="J998">
        <v>243403</v>
      </c>
    </row>
    <row r="999" spans="1:10" x14ac:dyDescent="0.3">
      <c r="A999" s="89">
        <v>44567</v>
      </c>
      <c r="B999" t="s">
        <v>210</v>
      </c>
      <c r="C999" t="s">
        <v>216</v>
      </c>
      <c r="D999" t="s">
        <v>549</v>
      </c>
      <c r="E999" t="s">
        <v>1450</v>
      </c>
      <c r="F999" t="s">
        <v>214</v>
      </c>
      <c r="G999" t="s">
        <v>264</v>
      </c>
      <c r="H999">
        <v>1</v>
      </c>
      <c r="I999">
        <v>659</v>
      </c>
      <c r="J999">
        <v>201005</v>
      </c>
    </row>
    <row r="1000" spans="1:10" x14ac:dyDescent="0.3">
      <c r="A1000" s="89">
        <v>44598</v>
      </c>
      <c r="B1000" t="s">
        <v>210</v>
      </c>
      <c r="C1000" t="s">
        <v>338</v>
      </c>
      <c r="D1000" t="s">
        <v>339</v>
      </c>
      <c r="E1000" t="s">
        <v>1451</v>
      </c>
      <c r="F1000" t="s">
        <v>214</v>
      </c>
      <c r="G1000" t="s">
        <v>237</v>
      </c>
      <c r="H1000">
        <v>1</v>
      </c>
      <c r="I1000">
        <v>648</v>
      </c>
      <c r="J1000">
        <v>560061</v>
      </c>
    </row>
    <row r="1001" spans="1:10" x14ac:dyDescent="0.3">
      <c r="A1001" s="89">
        <v>44598</v>
      </c>
      <c r="B1001" t="s">
        <v>210</v>
      </c>
      <c r="C1001" t="s">
        <v>327</v>
      </c>
      <c r="D1001" t="s">
        <v>347</v>
      </c>
      <c r="E1001" t="s">
        <v>1452</v>
      </c>
      <c r="F1001" t="s">
        <v>214</v>
      </c>
      <c r="G1001" t="s">
        <v>241</v>
      </c>
      <c r="H1001">
        <v>1</v>
      </c>
      <c r="I1001">
        <v>735</v>
      </c>
      <c r="J1001">
        <v>244901</v>
      </c>
    </row>
    <row r="1002" spans="1:10" x14ac:dyDescent="0.3">
      <c r="A1002" s="89">
        <v>44777</v>
      </c>
      <c r="B1002" t="s">
        <v>210</v>
      </c>
      <c r="C1002" t="s">
        <v>231</v>
      </c>
      <c r="D1002" t="s">
        <v>1453</v>
      </c>
      <c r="E1002" t="s">
        <v>1454</v>
      </c>
      <c r="F1002" t="s">
        <v>214</v>
      </c>
      <c r="G1002" t="s">
        <v>264</v>
      </c>
      <c r="H1002">
        <v>1</v>
      </c>
      <c r="I1002">
        <v>658</v>
      </c>
      <c r="J1002">
        <v>695301</v>
      </c>
    </row>
    <row r="1003" spans="1:10" x14ac:dyDescent="0.3">
      <c r="A1003" s="89">
        <v>44598</v>
      </c>
      <c r="B1003" t="s">
        <v>210</v>
      </c>
      <c r="C1003" t="s">
        <v>327</v>
      </c>
      <c r="D1003" t="s">
        <v>347</v>
      </c>
      <c r="E1003" t="s">
        <v>1455</v>
      </c>
      <c r="F1003" t="s">
        <v>214</v>
      </c>
      <c r="G1003" t="s">
        <v>241</v>
      </c>
      <c r="H1003">
        <v>1</v>
      </c>
      <c r="I1003">
        <v>735</v>
      </c>
      <c r="J1003">
        <v>560076</v>
      </c>
    </row>
    <row r="1004" spans="1:10" x14ac:dyDescent="0.3">
      <c r="A1004" s="89">
        <v>44598</v>
      </c>
      <c r="B1004" t="s">
        <v>210</v>
      </c>
      <c r="C1004" t="s">
        <v>335</v>
      </c>
      <c r="D1004" t="s">
        <v>1105</v>
      </c>
      <c r="E1004" t="s">
        <v>1456</v>
      </c>
      <c r="F1004" t="s">
        <v>265</v>
      </c>
      <c r="G1004" t="s">
        <v>215</v>
      </c>
      <c r="H1004">
        <v>1</v>
      </c>
      <c r="I1004">
        <v>744</v>
      </c>
      <c r="J1004">
        <v>751003</v>
      </c>
    </row>
    <row r="1005" spans="1:10" x14ac:dyDescent="0.3">
      <c r="A1005" s="89">
        <v>44598</v>
      </c>
      <c r="B1005" t="s">
        <v>210</v>
      </c>
      <c r="C1005" t="s">
        <v>554</v>
      </c>
      <c r="D1005" t="s">
        <v>555</v>
      </c>
      <c r="E1005" t="s">
        <v>1457</v>
      </c>
      <c r="F1005" t="s">
        <v>214</v>
      </c>
      <c r="G1005" t="s">
        <v>219</v>
      </c>
      <c r="H1005">
        <v>1</v>
      </c>
      <c r="I1005">
        <v>434</v>
      </c>
      <c r="J1005">
        <v>560103</v>
      </c>
    </row>
    <row r="1006" spans="1:10" x14ac:dyDescent="0.3">
      <c r="A1006" s="89">
        <v>44598</v>
      </c>
      <c r="B1006" t="s">
        <v>210</v>
      </c>
      <c r="C1006" t="s">
        <v>354</v>
      </c>
      <c r="D1006" t="s">
        <v>357</v>
      </c>
      <c r="E1006" t="s">
        <v>1458</v>
      </c>
      <c r="F1006" t="s">
        <v>214</v>
      </c>
      <c r="G1006" t="s">
        <v>215</v>
      </c>
      <c r="H1006">
        <v>1</v>
      </c>
      <c r="I1006">
        <v>725</v>
      </c>
      <c r="J1006">
        <v>201005</v>
      </c>
    </row>
    <row r="1007" spans="1:10" x14ac:dyDescent="0.3">
      <c r="A1007" s="89">
        <v>44598</v>
      </c>
      <c r="B1007" t="s">
        <v>210</v>
      </c>
      <c r="C1007" t="s">
        <v>719</v>
      </c>
      <c r="D1007" t="s">
        <v>1231</v>
      </c>
      <c r="E1007" t="s">
        <v>1459</v>
      </c>
      <c r="F1007" t="s">
        <v>214</v>
      </c>
      <c r="G1007" t="s">
        <v>229</v>
      </c>
      <c r="H1007">
        <v>1</v>
      </c>
      <c r="I1007">
        <v>792</v>
      </c>
      <c r="J1007">
        <v>521201</v>
      </c>
    </row>
    <row r="1008" spans="1:10" x14ac:dyDescent="0.3">
      <c r="A1008" s="89">
        <v>44870</v>
      </c>
      <c r="B1008" t="s">
        <v>210</v>
      </c>
      <c r="C1008" t="s">
        <v>650</v>
      </c>
      <c r="D1008" t="s">
        <v>1460</v>
      </c>
      <c r="E1008" t="s">
        <v>1461</v>
      </c>
      <c r="F1008" t="s">
        <v>214</v>
      </c>
      <c r="G1008" t="s">
        <v>264</v>
      </c>
      <c r="H1008">
        <v>1</v>
      </c>
      <c r="I1008">
        <v>625</v>
      </c>
      <c r="J1008">
        <v>560067</v>
      </c>
    </row>
    <row r="1009" spans="1:10" x14ac:dyDescent="0.3">
      <c r="A1009" s="89">
        <v>44901</v>
      </c>
      <c r="B1009" t="s">
        <v>210</v>
      </c>
      <c r="C1009" t="s">
        <v>675</v>
      </c>
      <c r="D1009" t="s">
        <v>1462</v>
      </c>
      <c r="E1009" t="s">
        <v>1463</v>
      </c>
      <c r="F1009" t="s">
        <v>223</v>
      </c>
      <c r="G1009" t="s">
        <v>264</v>
      </c>
      <c r="H1009">
        <v>1</v>
      </c>
      <c r="I1009">
        <v>625</v>
      </c>
      <c r="J1009">
        <v>480441</v>
      </c>
    </row>
    <row r="1010" spans="1:10" x14ac:dyDescent="0.3">
      <c r="A1010" s="89">
        <v>44839</v>
      </c>
      <c r="B1010" t="s">
        <v>210</v>
      </c>
      <c r="C1010" t="s">
        <v>586</v>
      </c>
      <c r="D1010" t="s">
        <v>1464</v>
      </c>
      <c r="E1010" t="s">
        <v>1465</v>
      </c>
      <c r="F1010" t="s">
        <v>223</v>
      </c>
      <c r="G1010" t="s">
        <v>264</v>
      </c>
      <c r="H1010">
        <v>1</v>
      </c>
      <c r="I1010">
        <v>599</v>
      </c>
      <c r="J1010">
        <v>600043</v>
      </c>
    </row>
    <row r="1011" spans="1:10" x14ac:dyDescent="0.3">
      <c r="A1011" s="89">
        <v>44598</v>
      </c>
      <c r="B1011" t="s">
        <v>210</v>
      </c>
      <c r="C1011" t="s">
        <v>1466</v>
      </c>
      <c r="D1011" t="s">
        <v>1467</v>
      </c>
      <c r="E1011" t="s">
        <v>1468</v>
      </c>
      <c r="F1011" t="s">
        <v>214</v>
      </c>
      <c r="G1011" t="s">
        <v>241</v>
      </c>
      <c r="H1011">
        <v>1</v>
      </c>
      <c r="I1011">
        <v>999</v>
      </c>
      <c r="J1011">
        <v>411046</v>
      </c>
    </row>
    <row r="1012" spans="1:10" x14ac:dyDescent="0.3">
      <c r="A1012" s="89">
        <v>44598</v>
      </c>
      <c r="B1012" t="s">
        <v>210</v>
      </c>
      <c r="C1012" t="s">
        <v>250</v>
      </c>
      <c r="D1012" t="s">
        <v>1469</v>
      </c>
      <c r="E1012" t="s">
        <v>1470</v>
      </c>
      <c r="F1012" t="s">
        <v>214</v>
      </c>
      <c r="G1012" t="s">
        <v>229</v>
      </c>
      <c r="H1012">
        <v>1</v>
      </c>
      <c r="I1012">
        <v>885</v>
      </c>
      <c r="J1012">
        <v>411038</v>
      </c>
    </row>
    <row r="1013" spans="1:10" x14ac:dyDescent="0.3">
      <c r="A1013" s="89">
        <v>44598</v>
      </c>
      <c r="B1013" t="s">
        <v>210</v>
      </c>
      <c r="C1013" t="s">
        <v>224</v>
      </c>
      <c r="D1013" t="s">
        <v>1471</v>
      </c>
      <c r="E1013" t="s">
        <v>1472</v>
      </c>
      <c r="F1013" t="s">
        <v>214</v>
      </c>
      <c r="G1013" t="s">
        <v>219</v>
      </c>
      <c r="H1013">
        <v>1</v>
      </c>
      <c r="I1013">
        <v>832</v>
      </c>
      <c r="J1013">
        <v>122011</v>
      </c>
    </row>
    <row r="1014" spans="1:10" x14ac:dyDescent="0.3">
      <c r="A1014" s="89">
        <v>44598</v>
      </c>
      <c r="B1014" t="s">
        <v>210</v>
      </c>
      <c r="C1014" t="s">
        <v>211</v>
      </c>
      <c r="D1014" t="s">
        <v>882</v>
      </c>
      <c r="E1014" t="s">
        <v>1473</v>
      </c>
      <c r="F1014" t="s">
        <v>214</v>
      </c>
      <c r="G1014" t="s">
        <v>219</v>
      </c>
      <c r="H1014">
        <v>1</v>
      </c>
      <c r="I1014">
        <v>859</v>
      </c>
      <c r="J1014">
        <v>122011</v>
      </c>
    </row>
    <row r="1015" spans="1:10" x14ac:dyDescent="0.3">
      <c r="A1015" s="89">
        <v>44598</v>
      </c>
      <c r="B1015" t="s">
        <v>210</v>
      </c>
      <c r="C1015" t="s">
        <v>224</v>
      </c>
      <c r="D1015" t="s">
        <v>1471</v>
      </c>
      <c r="E1015" t="s">
        <v>1474</v>
      </c>
      <c r="F1015" t="s">
        <v>214</v>
      </c>
      <c r="G1015" t="s">
        <v>219</v>
      </c>
      <c r="H1015">
        <v>1</v>
      </c>
      <c r="I1015">
        <v>832</v>
      </c>
      <c r="J1015">
        <v>122011</v>
      </c>
    </row>
    <row r="1016" spans="1:10" x14ac:dyDescent="0.3">
      <c r="A1016" s="89">
        <v>44598</v>
      </c>
      <c r="B1016" t="s">
        <v>210</v>
      </c>
      <c r="C1016" t="s">
        <v>327</v>
      </c>
      <c r="D1016" t="s">
        <v>540</v>
      </c>
      <c r="E1016" t="s">
        <v>1475</v>
      </c>
      <c r="F1016" t="s">
        <v>214</v>
      </c>
      <c r="G1016" t="s">
        <v>215</v>
      </c>
      <c r="H1016">
        <v>1</v>
      </c>
      <c r="I1016">
        <v>735</v>
      </c>
      <c r="J1016">
        <v>560073</v>
      </c>
    </row>
    <row r="1017" spans="1:10" x14ac:dyDescent="0.3">
      <c r="A1017" s="89">
        <v>44598</v>
      </c>
      <c r="B1017" t="s">
        <v>210</v>
      </c>
      <c r="C1017" t="s">
        <v>719</v>
      </c>
      <c r="D1017" t="s">
        <v>1194</v>
      </c>
      <c r="E1017" t="s">
        <v>1476</v>
      </c>
      <c r="F1017" t="s">
        <v>214</v>
      </c>
      <c r="G1017" t="s">
        <v>237</v>
      </c>
      <c r="H1017">
        <v>1</v>
      </c>
      <c r="I1017">
        <v>792</v>
      </c>
      <c r="J1017">
        <v>573201</v>
      </c>
    </row>
    <row r="1018" spans="1:10" x14ac:dyDescent="0.3">
      <c r="A1018" s="89">
        <v>44598</v>
      </c>
      <c r="B1018" t="s">
        <v>230</v>
      </c>
      <c r="C1018" t="s">
        <v>354</v>
      </c>
      <c r="D1018" t="s">
        <v>673</v>
      </c>
      <c r="E1018" t="s">
        <v>1477</v>
      </c>
      <c r="F1018" t="s">
        <v>214</v>
      </c>
      <c r="G1018" t="s">
        <v>345</v>
      </c>
      <c r="H1018">
        <v>1</v>
      </c>
      <c r="I1018">
        <v>725</v>
      </c>
      <c r="J1018">
        <v>431136</v>
      </c>
    </row>
    <row r="1019" spans="1:10" x14ac:dyDescent="0.3">
      <c r="A1019" s="89">
        <v>44598</v>
      </c>
      <c r="B1019" t="s">
        <v>210</v>
      </c>
      <c r="C1019" t="s">
        <v>445</v>
      </c>
      <c r="D1019" t="s">
        <v>1333</v>
      </c>
      <c r="E1019" t="s">
        <v>1478</v>
      </c>
      <c r="F1019" t="s">
        <v>214</v>
      </c>
      <c r="G1019" t="s">
        <v>345</v>
      </c>
      <c r="H1019">
        <v>1</v>
      </c>
      <c r="I1019">
        <v>741</v>
      </c>
      <c r="J1019">
        <v>500048</v>
      </c>
    </row>
    <row r="1020" spans="1:10" x14ac:dyDescent="0.3">
      <c r="A1020" s="89">
        <v>44598</v>
      </c>
      <c r="B1020" t="s">
        <v>210</v>
      </c>
      <c r="C1020" t="s">
        <v>327</v>
      </c>
      <c r="D1020" t="s">
        <v>343</v>
      </c>
      <c r="E1020" t="s">
        <v>1479</v>
      </c>
      <c r="F1020" t="s">
        <v>214</v>
      </c>
      <c r="G1020" t="s">
        <v>345</v>
      </c>
      <c r="H1020">
        <v>1</v>
      </c>
      <c r="I1020">
        <v>735</v>
      </c>
      <c r="J1020">
        <v>609110</v>
      </c>
    </row>
    <row r="1021" spans="1:10" x14ac:dyDescent="0.3">
      <c r="A1021" s="89">
        <v>44598</v>
      </c>
      <c r="B1021" t="s">
        <v>210</v>
      </c>
      <c r="C1021" t="s">
        <v>354</v>
      </c>
      <c r="D1021" t="s">
        <v>538</v>
      </c>
      <c r="E1021" t="s">
        <v>1480</v>
      </c>
      <c r="F1021" t="s">
        <v>214</v>
      </c>
      <c r="G1021" t="s">
        <v>241</v>
      </c>
      <c r="H1021">
        <v>1</v>
      </c>
      <c r="I1021">
        <v>735</v>
      </c>
      <c r="J1021">
        <v>416008</v>
      </c>
    </row>
    <row r="1022" spans="1:10" x14ac:dyDescent="0.3">
      <c r="A1022" s="89">
        <v>44598</v>
      </c>
      <c r="B1022" t="s">
        <v>210</v>
      </c>
      <c r="C1022" t="s">
        <v>216</v>
      </c>
      <c r="D1022" t="s">
        <v>1481</v>
      </c>
      <c r="E1022" t="s">
        <v>1482</v>
      </c>
      <c r="F1022" t="s">
        <v>214</v>
      </c>
      <c r="G1022" t="s">
        <v>229</v>
      </c>
      <c r="H1022">
        <v>1</v>
      </c>
      <c r="I1022">
        <v>659</v>
      </c>
      <c r="J1022">
        <v>482011</v>
      </c>
    </row>
    <row r="1023" spans="1:10" x14ac:dyDescent="0.3">
      <c r="A1023" s="89">
        <v>44598</v>
      </c>
      <c r="B1023" t="s">
        <v>210</v>
      </c>
      <c r="C1023" t="s">
        <v>253</v>
      </c>
      <c r="D1023" t="s">
        <v>525</v>
      </c>
      <c r="E1023" t="s">
        <v>1483</v>
      </c>
      <c r="F1023" t="s">
        <v>214</v>
      </c>
      <c r="G1023" t="s">
        <v>229</v>
      </c>
      <c r="H1023">
        <v>1</v>
      </c>
      <c r="I1023">
        <v>443</v>
      </c>
      <c r="J1023">
        <v>122001</v>
      </c>
    </row>
    <row r="1024" spans="1:10" x14ac:dyDescent="0.3">
      <c r="A1024" s="89">
        <v>44598</v>
      </c>
      <c r="B1024" t="s">
        <v>210</v>
      </c>
      <c r="C1024" t="s">
        <v>354</v>
      </c>
      <c r="D1024" t="s">
        <v>357</v>
      </c>
      <c r="E1024" t="s">
        <v>1484</v>
      </c>
      <c r="F1024" t="s">
        <v>214</v>
      </c>
      <c r="G1024" t="s">
        <v>215</v>
      </c>
      <c r="H1024">
        <v>1</v>
      </c>
      <c r="I1024">
        <v>725</v>
      </c>
      <c r="J1024">
        <v>560100</v>
      </c>
    </row>
    <row r="1025" spans="1:10" x14ac:dyDescent="0.3">
      <c r="A1025" s="89">
        <v>44626</v>
      </c>
      <c r="B1025" t="s">
        <v>210</v>
      </c>
      <c r="C1025" t="s">
        <v>690</v>
      </c>
      <c r="D1025" t="s">
        <v>1485</v>
      </c>
      <c r="E1025" t="s">
        <v>1486</v>
      </c>
      <c r="F1025" t="s">
        <v>214</v>
      </c>
      <c r="G1025" t="s">
        <v>264</v>
      </c>
      <c r="H1025">
        <v>1</v>
      </c>
      <c r="I1025">
        <v>599</v>
      </c>
      <c r="J1025">
        <v>313001</v>
      </c>
    </row>
    <row r="1026" spans="1:10" x14ac:dyDescent="0.3">
      <c r="A1026" s="89">
        <v>44598</v>
      </c>
      <c r="B1026" t="s">
        <v>210</v>
      </c>
      <c r="C1026" t="s">
        <v>354</v>
      </c>
      <c r="D1026" t="s">
        <v>355</v>
      </c>
      <c r="E1026" t="s">
        <v>1487</v>
      </c>
      <c r="F1026" t="s">
        <v>214</v>
      </c>
      <c r="G1026" t="s">
        <v>241</v>
      </c>
      <c r="H1026">
        <v>1</v>
      </c>
      <c r="I1026">
        <v>735</v>
      </c>
      <c r="J1026">
        <v>382481</v>
      </c>
    </row>
    <row r="1027" spans="1:10" x14ac:dyDescent="0.3">
      <c r="A1027" s="89">
        <v>44598</v>
      </c>
      <c r="B1027" t="s">
        <v>210</v>
      </c>
      <c r="C1027" t="s">
        <v>234</v>
      </c>
      <c r="D1027" t="s">
        <v>247</v>
      </c>
      <c r="E1027" t="s">
        <v>1488</v>
      </c>
      <c r="F1027" t="s">
        <v>214</v>
      </c>
      <c r="G1027" t="s">
        <v>241</v>
      </c>
      <c r="H1027">
        <v>1</v>
      </c>
      <c r="I1027">
        <v>842</v>
      </c>
      <c r="J1027">
        <v>500084</v>
      </c>
    </row>
    <row r="1028" spans="1:10" x14ac:dyDescent="0.3">
      <c r="A1028" s="89">
        <v>44598</v>
      </c>
      <c r="B1028" t="s">
        <v>210</v>
      </c>
      <c r="C1028" t="s">
        <v>238</v>
      </c>
      <c r="D1028" t="s">
        <v>416</v>
      </c>
      <c r="E1028" t="s">
        <v>1489</v>
      </c>
      <c r="F1028" t="s">
        <v>214</v>
      </c>
      <c r="G1028" t="s">
        <v>345</v>
      </c>
      <c r="H1028">
        <v>1</v>
      </c>
      <c r="I1028">
        <v>899</v>
      </c>
      <c r="J1028">
        <v>560037</v>
      </c>
    </row>
    <row r="1029" spans="1:10" x14ac:dyDescent="0.3">
      <c r="A1029" s="89">
        <v>44598</v>
      </c>
      <c r="B1029" t="s">
        <v>210</v>
      </c>
      <c r="C1029" t="s">
        <v>354</v>
      </c>
      <c r="D1029" t="s">
        <v>355</v>
      </c>
      <c r="E1029" t="s">
        <v>1490</v>
      </c>
      <c r="F1029" t="s">
        <v>214</v>
      </c>
      <c r="G1029" t="s">
        <v>241</v>
      </c>
      <c r="H1029">
        <v>1</v>
      </c>
      <c r="I1029">
        <v>735</v>
      </c>
      <c r="J1029">
        <v>560100</v>
      </c>
    </row>
    <row r="1030" spans="1:10" x14ac:dyDescent="0.3">
      <c r="A1030" s="89">
        <v>44598</v>
      </c>
      <c r="B1030" t="s">
        <v>210</v>
      </c>
      <c r="C1030" t="s">
        <v>650</v>
      </c>
      <c r="D1030" t="s">
        <v>740</v>
      </c>
      <c r="E1030" t="s">
        <v>1491</v>
      </c>
      <c r="F1030" t="s">
        <v>214</v>
      </c>
      <c r="G1030" t="s">
        <v>215</v>
      </c>
      <c r="H1030">
        <v>1</v>
      </c>
      <c r="I1030">
        <v>625</v>
      </c>
      <c r="J1030">
        <v>411006</v>
      </c>
    </row>
    <row r="1031" spans="1:10" x14ac:dyDescent="0.3">
      <c r="A1031" s="89">
        <v>44598</v>
      </c>
      <c r="B1031" t="s">
        <v>210</v>
      </c>
      <c r="C1031" t="s">
        <v>690</v>
      </c>
      <c r="D1031" t="s">
        <v>1485</v>
      </c>
      <c r="E1031" t="s">
        <v>1492</v>
      </c>
      <c r="F1031" t="s">
        <v>214</v>
      </c>
      <c r="G1031" t="s">
        <v>264</v>
      </c>
      <c r="H1031">
        <v>1</v>
      </c>
      <c r="I1031">
        <v>599</v>
      </c>
      <c r="J1031">
        <v>560043</v>
      </c>
    </row>
    <row r="1032" spans="1:10" x14ac:dyDescent="0.3">
      <c r="A1032" s="89">
        <v>44598</v>
      </c>
      <c r="B1032" t="s">
        <v>230</v>
      </c>
      <c r="C1032" t="s">
        <v>354</v>
      </c>
      <c r="D1032" t="s">
        <v>501</v>
      </c>
      <c r="E1032" t="s">
        <v>1493</v>
      </c>
      <c r="F1032" t="s">
        <v>214</v>
      </c>
      <c r="G1032" t="s">
        <v>219</v>
      </c>
      <c r="H1032">
        <v>1</v>
      </c>
      <c r="I1032">
        <v>735</v>
      </c>
      <c r="J1032">
        <v>600024</v>
      </c>
    </row>
    <row r="1033" spans="1:10" x14ac:dyDescent="0.3">
      <c r="A1033" s="89">
        <v>44567</v>
      </c>
      <c r="B1033" t="s">
        <v>210</v>
      </c>
      <c r="C1033" t="s">
        <v>690</v>
      </c>
      <c r="D1033" t="s">
        <v>1485</v>
      </c>
      <c r="E1033" t="s">
        <v>1494</v>
      </c>
      <c r="F1033" t="s">
        <v>214</v>
      </c>
      <c r="G1033" t="s">
        <v>264</v>
      </c>
      <c r="H1033">
        <v>1</v>
      </c>
      <c r="I1033">
        <v>599</v>
      </c>
      <c r="J1033">
        <v>201303</v>
      </c>
    </row>
    <row r="1034" spans="1:10" x14ac:dyDescent="0.3">
      <c r="A1034" s="89">
        <v>44567</v>
      </c>
      <c r="B1034" t="s">
        <v>210</v>
      </c>
      <c r="C1034" t="s">
        <v>690</v>
      </c>
      <c r="D1034" t="s">
        <v>1485</v>
      </c>
      <c r="E1034" t="s">
        <v>1495</v>
      </c>
      <c r="F1034" t="s">
        <v>214</v>
      </c>
      <c r="G1034" t="s">
        <v>264</v>
      </c>
      <c r="H1034">
        <v>1</v>
      </c>
      <c r="I1034">
        <v>599</v>
      </c>
      <c r="J1034">
        <v>388120</v>
      </c>
    </row>
    <row r="1035" spans="1:10" x14ac:dyDescent="0.3">
      <c r="A1035" s="89">
        <v>44598</v>
      </c>
      <c r="B1035" t="s">
        <v>210</v>
      </c>
      <c r="C1035" t="s">
        <v>354</v>
      </c>
      <c r="D1035" t="s">
        <v>355</v>
      </c>
      <c r="E1035" t="s">
        <v>1496</v>
      </c>
      <c r="F1035" t="s">
        <v>214</v>
      </c>
      <c r="G1035" t="s">
        <v>241</v>
      </c>
      <c r="H1035">
        <v>1</v>
      </c>
      <c r="I1035">
        <v>735</v>
      </c>
      <c r="J1035">
        <v>781007</v>
      </c>
    </row>
    <row r="1036" spans="1:10" x14ac:dyDescent="0.3">
      <c r="A1036" s="89">
        <v>44598</v>
      </c>
      <c r="B1036" t="s">
        <v>210</v>
      </c>
      <c r="C1036" t="s">
        <v>650</v>
      </c>
      <c r="D1036" t="s">
        <v>740</v>
      </c>
      <c r="E1036" t="s">
        <v>1497</v>
      </c>
      <c r="F1036" t="s">
        <v>214</v>
      </c>
      <c r="G1036" t="s">
        <v>215</v>
      </c>
      <c r="H1036">
        <v>1</v>
      </c>
      <c r="I1036">
        <v>625</v>
      </c>
      <c r="J1036">
        <v>400071</v>
      </c>
    </row>
    <row r="1037" spans="1:10" x14ac:dyDescent="0.3">
      <c r="A1037" s="89">
        <v>44598</v>
      </c>
      <c r="B1037" t="s">
        <v>210</v>
      </c>
      <c r="C1037" t="s">
        <v>327</v>
      </c>
      <c r="D1037" t="s">
        <v>1350</v>
      </c>
      <c r="E1037" t="s">
        <v>1498</v>
      </c>
      <c r="F1037" t="s">
        <v>214</v>
      </c>
      <c r="G1037" t="s">
        <v>241</v>
      </c>
      <c r="H1037">
        <v>1</v>
      </c>
      <c r="I1037">
        <v>771</v>
      </c>
      <c r="J1037">
        <v>441601</v>
      </c>
    </row>
    <row r="1038" spans="1:10" x14ac:dyDescent="0.3">
      <c r="A1038" s="89">
        <v>44598</v>
      </c>
      <c r="B1038" t="s">
        <v>210</v>
      </c>
      <c r="C1038" t="s">
        <v>373</v>
      </c>
      <c r="D1038" t="s">
        <v>374</v>
      </c>
      <c r="E1038" t="s">
        <v>1499</v>
      </c>
      <c r="F1038" t="s">
        <v>214</v>
      </c>
      <c r="G1038" t="s">
        <v>219</v>
      </c>
      <c r="H1038">
        <v>1</v>
      </c>
      <c r="I1038">
        <v>688</v>
      </c>
      <c r="J1038">
        <v>412101</v>
      </c>
    </row>
    <row r="1039" spans="1:10" x14ac:dyDescent="0.3">
      <c r="A1039" s="89">
        <v>44598</v>
      </c>
      <c r="B1039" t="s">
        <v>210</v>
      </c>
      <c r="C1039" t="s">
        <v>234</v>
      </c>
      <c r="D1039" t="s">
        <v>242</v>
      </c>
      <c r="E1039" t="s">
        <v>1500</v>
      </c>
      <c r="F1039" t="s">
        <v>214</v>
      </c>
      <c r="G1039" t="s">
        <v>215</v>
      </c>
      <c r="H1039">
        <v>1</v>
      </c>
      <c r="I1039">
        <v>842</v>
      </c>
      <c r="J1039">
        <v>517502</v>
      </c>
    </row>
    <row r="1040" spans="1:10" x14ac:dyDescent="0.3">
      <c r="A1040" s="89">
        <v>44567</v>
      </c>
      <c r="B1040" t="s">
        <v>210</v>
      </c>
      <c r="C1040" t="s">
        <v>690</v>
      </c>
      <c r="D1040" t="s">
        <v>1485</v>
      </c>
      <c r="E1040" t="s">
        <v>1501</v>
      </c>
      <c r="F1040" t="s">
        <v>214</v>
      </c>
      <c r="G1040" t="s">
        <v>264</v>
      </c>
      <c r="H1040">
        <v>1</v>
      </c>
      <c r="I1040">
        <v>599</v>
      </c>
      <c r="J1040">
        <v>390008</v>
      </c>
    </row>
    <row r="1041" spans="1:10" x14ac:dyDescent="0.3">
      <c r="A1041" s="89">
        <v>44598</v>
      </c>
      <c r="B1041" t="s">
        <v>210</v>
      </c>
      <c r="C1041" t="s">
        <v>224</v>
      </c>
      <c r="D1041" t="s">
        <v>1471</v>
      </c>
      <c r="E1041" t="s">
        <v>1502</v>
      </c>
      <c r="F1041" t="s">
        <v>214</v>
      </c>
      <c r="G1041" t="s">
        <v>219</v>
      </c>
      <c r="H1041">
        <v>1</v>
      </c>
      <c r="I1041">
        <v>832</v>
      </c>
      <c r="J1041">
        <v>403602</v>
      </c>
    </row>
    <row r="1042" spans="1:10" x14ac:dyDescent="0.3">
      <c r="A1042" s="89">
        <v>44567</v>
      </c>
      <c r="B1042" t="s">
        <v>210</v>
      </c>
      <c r="C1042" t="s">
        <v>244</v>
      </c>
      <c r="D1042" t="s">
        <v>245</v>
      </c>
      <c r="E1042" t="s">
        <v>1503</v>
      </c>
      <c r="F1042" t="s">
        <v>214</v>
      </c>
      <c r="G1042" t="s">
        <v>215</v>
      </c>
      <c r="H1042">
        <v>1</v>
      </c>
      <c r="I1042">
        <v>786</v>
      </c>
      <c r="J1042">
        <v>600090</v>
      </c>
    </row>
    <row r="1043" spans="1:10" x14ac:dyDescent="0.3">
      <c r="A1043" s="89">
        <v>44567</v>
      </c>
      <c r="B1043" t="s">
        <v>210</v>
      </c>
      <c r="C1043" t="s">
        <v>354</v>
      </c>
      <c r="D1043" t="s">
        <v>355</v>
      </c>
      <c r="E1043" t="s">
        <v>1504</v>
      </c>
      <c r="F1043" t="s">
        <v>214</v>
      </c>
      <c r="G1043" t="s">
        <v>241</v>
      </c>
      <c r="H1043">
        <v>1</v>
      </c>
      <c r="I1043">
        <v>735</v>
      </c>
      <c r="J1043">
        <v>812002</v>
      </c>
    </row>
    <row r="1044" spans="1:10" x14ac:dyDescent="0.3">
      <c r="A1044" s="89">
        <v>44567</v>
      </c>
      <c r="B1044" t="s">
        <v>210</v>
      </c>
      <c r="C1044" t="s">
        <v>354</v>
      </c>
      <c r="D1044" t="s">
        <v>538</v>
      </c>
      <c r="E1044" t="s">
        <v>1505</v>
      </c>
      <c r="F1044" t="s">
        <v>214</v>
      </c>
      <c r="G1044" t="s">
        <v>241</v>
      </c>
      <c r="H1044">
        <v>1</v>
      </c>
      <c r="I1044">
        <v>735</v>
      </c>
      <c r="J1044">
        <v>560035</v>
      </c>
    </row>
    <row r="1045" spans="1:10" x14ac:dyDescent="0.3">
      <c r="A1045" s="89">
        <v>44567</v>
      </c>
      <c r="B1045" t="s">
        <v>210</v>
      </c>
      <c r="C1045" t="s">
        <v>216</v>
      </c>
      <c r="D1045" t="s">
        <v>217</v>
      </c>
      <c r="E1045" t="s">
        <v>1506</v>
      </c>
      <c r="F1045" t="s">
        <v>214</v>
      </c>
      <c r="G1045" t="s">
        <v>219</v>
      </c>
      <c r="H1045">
        <v>1</v>
      </c>
      <c r="I1045">
        <v>659</v>
      </c>
      <c r="J1045">
        <v>534201</v>
      </c>
    </row>
    <row r="1046" spans="1:10" x14ac:dyDescent="0.3">
      <c r="A1046" s="89">
        <v>44567</v>
      </c>
      <c r="B1046" t="s">
        <v>210</v>
      </c>
      <c r="C1046" t="s">
        <v>280</v>
      </c>
      <c r="D1046" t="s">
        <v>911</v>
      </c>
      <c r="E1046" t="s">
        <v>1507</v>
      </c>
      <c r="F1046" t="s">
        <v>214</v>
      </c>
      <c r="G1046" t="s">
        <v>237</v>
      </c>
      <c r="H1046">
        <v>1</v>
      </c>
      <c r="I1046">
        <v>699</v>
      </c>
      <c r="J1046">
        <v>695104</v>
      </c>
    </row>
    <row r="1047" spans="1:10" x14ac:dyDescent="0.3">
      <c r="A1047" s="89">
        <v>44899</v>
      </c>
      <c r="B1047" t="s">
        <v>210</v>
      </c>
      <c r="C1047" t="s">
        <v>216</v>
      </c>
      <c r="D1047" t="s">
        <v>549</v>
      </c>
      <c r="E1047" t="s">
        <v>1508</v>
      </c>
      <c r="F1047" t="s">
        <v>214</v>
      </c>
      <c r="G1047" t="s">
        <v>264</v>
      </c>
      <c r="H1047">
        <v>1</v>
      </c>
      <c r="I1047">
        <v>588</v>
      </c>
      <c r="J1047">
        <v>122011</v>
      </c>
    </row>
    <row r="1048" spans="1:10" x14ac:dyDescent="0.3">
      <c r="A1048" s="89">
        <v>44567</v>
      </c>
      <c r="B1048" t="s">
        <v>210</v>
      </c>
      <c r="C1048" t="s">
        <v>354</v>
      </c>
      <c r="D1048" t="s">
        <v>640</v>
      </c>
      <c r="E1048" t="s">
        <v>1509</v>
      </c>
      <c r="F1048" t="s">
        <v>214</v>
      </c>
      <c r="G1048" t="s">
        <v>215</v>
      </c>
      <c r="H1048">
        <v>1</v>
      </c>
      <c r="I1048">
        <v>735</v>
      </c>
      <c r="J1048">
        <v>201005</v>
      </c>
    </row>
    <row r="1049" spans="1:10" x14ac:dyDescent="0.3">
      <c r="A1049" s="89">
        <v>44567</v>
      </c>
      <c r="B1049" t="s">
        <v>230</v>
      </c>
      <c r="C1049" t="s">
        <v>354</v>
      </c>
      <c r="D1049" t="s">
        <v>515</v>
      </c>
      <c r="E1049" t="s">
        <v>1510</v>
      </c>
      <c r="F1049" t="s">
        <v>214</v>
      </c>
      <c r="G1049" t="s">
        <v>229</v>
      </c>
      <c r="H1049">
        <v>1</v>
      </c>
      <c r="I1049">
        <v>735</v>
      </c>
      <c r="J1049">
        <v>500049</v>
      </c>
    </row>
    <row r="1050" spans="1:10" x14ac:dyDescent="0.3">
      <c r="A1050" s="89">
        <v>44567</v>
      </c>
      <c r="B1050" t="s">
        <v>210</v>
      </c>
      <c r="C1050" t="s">
        <v>256</v>
      </c>
      <c r="D1050" t="s">
        <v>1511</v>
      </c>
      <c r="E1050" t="s">
        <v>1512</v>
      </c>
      <c r="F1050" t="s">
        <v>214</v>
      </c>
      <c r="G1050" t="s">
        <v>241</v>
      </c>
      <c r="H1050">
        <v>1</v>
      </c>
      <c r="I1050">
        <v>885</v>
      </c>
      <c r="J1050">
        <v>422009</v>
      </c>
    </row>
    <row r="1051" spans="1:10" x14ac:dyDescent="0.3">
      <c r="A1051" s="89">
        <v>44567</v>
      </c>
      <c r="B1051" t="s">
        <v>230</v>
      </c>
      <c r="C1051" t="s">
        <v>719</v>
      </c>
      <c r="D1051" t="s">
        <v>1513</v>
      </c>
      <c r="E1051" t="s">
        <v>1514</v>
      </c>
      <c r="F1051" t="s">
        <v>214</v>
      </c>
      <c r="G1051" t="s">
        <v>241</v>
      </c>
      <c r="H1051">
        <v>1</v>
      </c>
      <c r="I1051">
        <v>792</v>
      </c>
      <c r="J1051">
        <v>131021</v>
      </c>
    </row>
    <row r="1052" spans="1:10" x14ac:dyDescent="0.3">
      <c r="A1052" s="89">
        <v>44567</v>
      </c>
      <c r="B1052" t="s">
        <v>210</v>
      </c>
      <c r="C1052" t="s">
        <v>314</v>
      </c>
      <c r="D1052" t="s">
        <v>333</v>
      </c>
      <c r="E1052" t="s">
        <v>1515</v>
      </c>
      <c r="F1052" t="s">
        <v>214</v>
      </c>
      <c r="G1052" t="s">
        <v>237</v>
      </c>
      <c r="H1052">
        <v>1</v>
      </c>
      <c r="I1052">
        <v>688</v>
      </c>
      <c r="J1052">
        <v>522302</v>
      </c>
    </row>
    <row r="1053" spans="1:10" x14ac:dyDescent="0.3">
      <c r="A1053" s="89">
        <v>44567</v>
      </c>
      <c r="B1053" t="s">
        <v>210</v>
      </c>
      <c r="C1053" t="s">
        <v>271</v>
      </c>
      <c r="D1053" t="s">
        <v>272</v>
      </c>
      <c r="E1053" t="s">
        <v>1516</v>
      </c>
      <c r="F1053" t="s">
        <v>214</v>
      </c>
      <c r="G1053" t="s">
        <v>237</v>
      </c>
      <c r="H1053">
        <v>1</v>
      </c>
      <c r="I1053">
        <v>443</v>
      </c>
      <c r="J1053">
        <v>560100</v>
      </c>
    </row>
    <row r="1054" spans="1:10" x14ac:dyDescent="0.3">
      <c r="A1054" s="89">
        <v>44567</v>
      </c>
      <c r="B1054" t="s">
        <v>210</v>
      </c>
      <c r="C1054" t="s">
        <v>256</v>
      </c>
      <c r="D1054" t="s">
        <v>1517</v>
      </c>
      <c r="E1054" t="s">
        <v>1516</v>
      </c>
      <c r="F1054" t="s">
        <v>214</v>
      </c>
      <c r="G1054" t="s">
        <v>237</v>
      </c>
      <c r="H1054">
        <v>1</v>
      </c>
      <c r="I1054">
        <v>832</v>
      </c>
      <c r="J1054">
        <v>560100</v>
      </c>
    </row>
    <row r="1055" spans="1:10" x14ac:dyDescent="0.3">
      <c r="A1055" s="89">
        <v>44567</v>
      </c>
      <c r="B1055" t="s">
        <v>210</v>
      </c>
      <c r="C1055" t="s">
        <v>277</v>
      </c>
      <c r="D1055" t="s">
        <v>278</v>
      </c>
      <c r="E1055" t="s">
        <v>1518</v>
      </c>
      <c r="F1055" t="s">
        <v>265</v>
      </c>
      <c r="G1055" t="s">
        <v>219</v>
      </c>
      <c r="H1055">
        <v>1</v>
      </c>
      <c r="I1055">
        <v>939</v>
      </c>
      <c r="J1055">
        <v>560068</v>
      </c>
    </row>
    <row r="1056" spans="1:10" x14ac:dyDescent="0.3">
      <c r="A1056" s="89">
        <v>44869</v>
      </c>
      <c r="B1056" t="s">
        <v>210</v>
      </c>
      <c r="C1056" t="s">
        <v>216</v>
      </c>
      <c r="D1056" t="s">
        <v>549</v>
      </c>
      <c r="E1056" t="s">
        <v>1519</v>
      </c>
      <c r="F1056" t="s">
        <v>214</v>
      </c>
      <c r="G1056" t="s">
        <v>264</v>
      </c>
      <c r="H1056">
        <v>1</v>
      </c>
      <c r="I1056">
        <v>588</v>
      </c>
      <c r="J1056">
        <v>509339</v>
      </c>
    </row>
    <row r="1057" spans="1:10" x14ac:dyDescent="0.3">
      <c r="A1057" s="89">
        <v>44567</v>
      </c>
      <c r="B1057" t="s">
        <v>210</v>
      </c>
      <c r="C1057" t="s">
        <v>719</v>
      </c>
      <c r="D1057" t="s">
        <v>1513</v>
      </c>
      <c r="E1057" t="s">
        <v>1520</v>
      </c>
      <c r="F1057" t="s">
        <v>214</v>
      </c>
      <c r="G1057" t="s">
        <v>241</v>
      </c>
      <c r="H1057">
        <v>1</v>
      </c>
      <c r="I1057">
        <v>792</v>
      </c>
      <c r="J1057">
        <v>324010</v>
      </c>
    </row>
    <row r="1058" spans="1:10" x14ac:dyDescent="0.3">
      <c r="A1058" s="89">
        <v>44567</v>
      </c>
      <c r="B1058" t="s">
        <v>210</v>
      </c>
      <c r="C1058" t="s">
        <v>719</v>
      </c>
      <c r="D1058" t="s">
        <v>1194</v>
      </c>
      <c r="E1058" t="s">
        <v>1521</v>
      </c>
      <c r="F1058" t="s">
        <v>214</v>
      </c>
      <c r="G1058" t="s">
        <v>237</v>
      </c>
      <c r="H1058">
        <v>1</v>
      </c>
      <c r="I1058">
        <v>792</v>
      </c>
      <c r="J1058">
        <v>400058</v>
      </c>
    </row>
    <row r="1059" spans="1:10" x14ac:dyDescent="0.3">
      <c r="A1059" s="89">
        <v>44567</v>
      </c>
      <c r="B1059" t="s">
        <v>210</v>
      </c>
      <c r="C1059" t="s">
        <v>234</v>
      </c>
      <c r="D1059" t="s">
        <v>646</v>
      </c>
      <c r="E1059" t="s">
        <v>1522</v>
      </c>
      <c r="F1059" t="s">
        <v>214</v>
      </c>
      <c r="G1059" t="s">
        <v>219</v>
      </c>
      <c r="H1059">
        <v>1</v>
      </c>
      <c r="I1059">
        <v>842</v>
      </c>
      <c r="J1059">
        <v>201009</v>
      </c>
    </row>
    <row r="1060" spans="1:10" x14ac:dyDescent="0.3">
      <c r="A1060" s="89">
        <v>44567</v>
      </c>
      <c r="B1060" t="s">
        <v>210</v>
      </c>
      <c r="C1060" t="s">
        <v>354</v>
      </c>
      <c r="D1060" t="s">
        <v>538</v>
      </c>
      <c r="E1060" t="s">
        <v>1250</v>
      </c>
      <c r="F1060" t="s">
        <v>214</v>
      </c>
      <c r="G1060" t="s">
        <v>241</v>
      </c>
      <c r="H1060">
        <v>1</v>
      </c>
      <c r="I1060">
        <v>735</v>
      </c>
      <c r="J1060">
        <v>411057</v>
      </c>
    </row>
    <row r="1061" spans="1:10" x14ac:dyDescent="0.3">
      <c r="A1061" s="89">
        <v>44869</v>
      </c>
      <c r="B1061" t="s">
        <v>210</v>
      </c>
      <c r="C1061" t="s">
        <v>216</v>
      </c>
      <c r="D1061" t="s">
        <v>549</v>
      </c>
      <c r="E1061" t="s">
        <v>1523</v>
      </c>
      <c r="F1061" t="s">
        <v>214</v>
      </c>
      <c r="G1061" t="s">
        <v>264</v>
      </c>
      <c r="H1061">
        <v>1</v>
      </c>
      <c r="I1061">
        <v>588</v>
      </c>
      <c r="J1061">
        <v>411030</v>
      </c>
    </row>
    <row r="1062" spans="1:10" x14ac:dyDescent="0.3">
      <c r="A1062" s="89">
        <v>44567</v>
      </c>
      <c r="B1062" t="s">
        <v>210</v>
      </c>
      <c r="C1062" t="s">
        <v>719</v>
      </c>
      <c r="D1062" t="s">
        <v>1513</v>
      </c>
      <c r="E1062" t="s">
        <v>1524</v>
      </c>
      <c r="F1062" t="s">
        <v>214</v>
      </c>
      <c r="G1062" t="s">
        <v>241</v>
      </c>
      <c r="H1062">
        <v>1</v>
      </c>
      <c r="I1062">
        <v>792</v>
      </c>
      <c r="J1062">
        <v>110008</v>
      </c>
    </row>
    <row r="1063" spans="1:10" x14ac:dyDescent="0.3">
      <c r="A1063" s="89">
        <v>44567</v>
      </c>
      <c r="B1063" t="s">
        <v>210</v>
      </c>
      <c r="C1063" t="s">
        <v>354</v>
      </c>
      <c r="D1063" t="s">
        <v>640</v>
      </c>
      <c r="E1063" t="s">
        <v>1525</v>
      </c>
      <c r="F1063" t="s">
        <v>214</v>
      </c>
      <c r="G1063" t="s">
        <v>215</v>
      </c>
      <c r="H1063">
        <v>1</v>
      </c>
      <c r="I1063">
        <v>735</v>
      </c>
      <c r="J1063">
        <v>560016</v>
      </c>
    </row>
    <row r="1064" spans="1:10" x14ac:dyDescent="0.3">
      <c r="A1064" s="89">
        <v>44597</v>
      </c>
      <c r="B1064" t="s">
        <v>210</v>
      </c>
      <c r="C1064" t="s">
        <v>475</v>
      </c>
      <c r="D1064" t="s">
        <v>1526</v>
      </c>
      <c r="E1064" t="s">
        <v>1527</v>
      </c>
      <c r="F1064" t="s">
        <v>223</v>
      </c>
      <c r="G1064" t="s">
        <v>264</v>
      </c>
      <c r="H1064">
        <v>1</v>
      </c>
      <c r="I1064">
        <v>545</v>
      </c>
      <c r="J1064">
        <v>421302</v>
      </c>
    </row>
    <row r="1065" spans="1:10" x14ac:dyDescent="0.3">
      <c r="A1065" s="89">
        <v>44567</v>
      </c>
      <c r="B1065" t="s">
        <v>210</v>
      </c>
      <c r="C1065" t="s">
        <v>216</v>
      </c>
      <c r="D1065" t="s">
        <v>217</v>
      </c>
      <c r="E1065" t="s">
        <v>1528</v>
      </c>
      <c r="F1065" t="s">
        <v>214</v>
      </c>
      <c r="G1065" t="s">
        <v>219</v>
      </c>
      <c r="H1065">
        <v>1</v>
      </c>
      <c r="I1065">
        <v>659</v>
      </c>
      <c r="J1065">
        <v>400066</v>
      </c>
    </row>
    <row r="1066" spans="1:10" x14ac:dyDescent="0.3">
      <c r="A1066" s="89">
        <v>44567</v>
      </c>
      <c r="B1066" t="s">
        <v>210</v>
      </c>
      <c r="C1066" t="s">
        <v>354</v>
      </c>
      <c r="D1066" t="s">
        <v>520</v>
      </c>
      <c r="E1066" t="s">
        <v>1529</v>
      </c>
      <c r="F1066" t="s">
        <v>214</v>
      </c>
      <c r="G1066" t="s">
        <v>237</v>
      </c>
      <c r="H1066">
        <v>1</v>
      </c>
      <c r="I1066">
        <v>735</v>
      </c>
      <c r="J1066">
        <v>751014</v>
      </c>
    </row>
    <row r="1067" spans="1:10" x14ac:dyDescent="0.3">
      <c r="A1067" s="89">
        <v>44567</v>
      </c>
      <c r="B1067" t="s">
        <v>210</v>
      </c>
      <c r="C1067" t="s">
        <v>650</v>
      </c>
      <c r="D1067" t="s">
        <v>740</v>
      </c>
      <c r="E1067" t="s">
        <v>1530</v>
      </c>
      <c r="F1067" t="s">
        <v>214</v>
      </c>
      <c r="G1067" t="s">
        <v>215</v>
      </c>
      <c r="H1067">
        <v>1</v>
      </c>
      <c r="I1067">
        <v>625</v>
      </c>
      <c r="J1067">
        <v>201001</v>
      </c>
    </row>
    <row r="1068" spans="1:10" x14ac:dyDescent="0.3">
      <c r="A1068" s="89">
        <v>44567</v>
      </c>
      <c r="B1068" t="s">
        <v>210</v>
      </c>
      <c r="C1068" t="s">
        <v>719</v>
      </c>
      <c r="D1068" t="s">
        <v>1194</v>
      </c>
      <c r="E1068" t="s">
        <v>1531</v>
      </c>
      <c r="F1068" t="s">
        <v>214</v>
      </c>
      <c r="G1068" t="s">
        <v>237</v>
      </c>
      <c r="H1068">
        <v>1</v>
      </c>
      <c r="I1068">
        <v>792</v>
      </c>
      <c r="J1068">
        <v>390010</v>
      </c>
    </row>
    <row r="1069" spans="1:10" x14ac:dyDescent="0.3">
      <c r="A1069" s="89">
        <v>44810</v>
      </c>
      <c r="B1069" t="s">
        <v>210</v>
      </c>
      <c r="C1069" t="s">
        <v>554</v>
      </c>
      <c r="D1069" t="s">
        <v>1532</v>
      </c>
      <c r="E1069" t="s">
        <v>1533</v>
      </c>
      <c r="F1069" t="s">
        <v>214</v>
      </c>
      <c r="G1069" t="s">
        <v>264</v>
      </c>
      <c r="H1069">
        <v>1</v>
      </c>
      <c r="I1069">
        <v>530</v>
      </c>
      <c r="J1069">
        <v>273015</v>
      </c>
    </row>
    <row r="1070" spans="1:10" x14ac:dyDescent="0.3">
      <c r="A1070" s="89">
        <v>44567</v>
      </c>
      <c r="B1070" t="s">
        <v>210</v>
      </c>
      <c r="C1070" t="s">
        <v>568</v>
      </c>
      <c r="D1070" t="s">
        <v>1185</v>
      </c>
      <c r="E1070" t="s">
        <v>1534</v>
      </c>
      <c r="F1070" t="s">
        <v>214</v>
      </c>
      <c r="G1070" t="s">
        <v>229</v>
      </c>
      <c r="H1070">
        <v>1</v>
      </c>
      <c r="I1070">
        <v>899</v>
      </c>
      <c r="J1070">
        <v>400049</v>
      </c>
    </row>
    <row r="1071" spans="1:10" x14ac:dyDescent="0.3">
      <c r="A1071" s="89">
        <v>44567</v>
      </c>
      <c r="B1071" t="s">
        <v>210</v>
      </c>
      <c r="C1071" t="s">
        <v>354</v>
      </c>
      <c r="D1071" t="s">
        <v>798</v>
      </c>
      <c r="E1071" t="s">
        <v>1535</v>
      </c>
      <c r="F1071" t="s">
        <v>214</v>
      </c>
      <c r="G1071" t="s">
        <v>237</v>
      </c>
      <c r="H1071">
        <v>1</v>
      </c>
      <c r="I1071">
        <v>725</v>
      </c>
      <c r="J1071">
        <v>501218</v>
      </c>
    </row>
    <row r="1072" spans="1:10" x14ac:dyDescent="0.3">
      <c r="A1072" s="89">
        <v>44567</v>
      </c>
      <c r="B1072" t="s">
        <v>210</v>
      </c>
      <c r="C1072" t="s">
        <v>354</v>
      </c>
      <c r="D1072" t="s">
        <v>640</v>
      </c>
      <c r="E1072" t="s">
        <v>1536</v>
      </c>
      <c r="F1072" t="s">
        <v>214</v>
      </c>
      <c r="G1072" t="s">
        <v>215</v>
      </c>
      <c r="H1072">
        <v>1</v>
      </c>
      <c r="I1072">
        <v>735</v>
      </c>
      <c r="J1072">
        <v>411041</v>
      </c>
    </row>
    <row r="1073" spans="1:10" x14ac:dyDescent="0.3">
      <c r="A1073" s="89">
        <v>44777</v>
      </c>
      <c r="B1073" t="s">
        <v>210</v>
      </c>
      <c r="C1073" t="s">
        <v>271</v>
      </c>
      <c r="D1073" t="s">
        <v>1537</v>
      </c>
      <c r="E1073" t="s">
        <v>1538</v>
      </c>
      <c r="F1073" t="s">
        <v>214</v>
      </c>
      <c r="G1073" t="s">
        <v>264</v>
      </c>
      <c r="H1073">
        <v>1</v>
      </c>
      <c r="I1073">
        <v>443</v>
      </c>
      <c r="J1073">
        <v>700135</v>
      </c>
    </row>
    <row r="1074" spans="1:10" x14ac:dyDescent="0.3">
      <c r="A1074" s="89">
        <v>44567</v>
      </c>
      <c r="B1074" t="s">
        <v>210</v>
      </c>
      <c r="C1074" t="s">
        <v>354</v>
      </c>
      <c r="D1074" t="s">
        <v>520</v>
      </c>
      <c r="E1074" t="s">
        <v>1539</v>
      </c>
      <c r="F1074" t="s">
        <v>214</v>
      </c>
      <c r="G1074" t="s">
        <v>237</v>
      </c>
      <c r="H1074">
        <v>1</v>
      </c>
      <c r="I1074">
        <v>735</v>
      </c>
      <c r="J1074">
        <v>412101</v>
      </c>
    </row>
    <row r="1075" spans="1:10" x14ac:dyDescent="0.3">
      <c r="A1075" s="89">
        <v>44567</v>
      </c>
      <c r="B1075" t="s">
        <v>210</v>
      </c>
      <c r="C1075" t="s">
        <v>354</v>
      </c>
      <c r="D1075" t="s">
        <v>520</v>
      </c>
      <c r="E1075" t="s">
        <v>1540</v>
      </c>
      <c r="F1075" t="s">
        <v>214</v>
      </c>
      <c r="G1075" t="s">
        <v>237</v>
      </c>
      <c r="H1075">
        <v>1</v>
      </c>
      <c r="I1075">
        <v>735</v>
      </c>
      <c r="J1075">
        <v>473660</v>
      </c>
    </row>
    <row r="1076" spans="1:10" x14ac:dyDescent="0.3">
      <c r="A1076" s="89">
        <v>44598</v>
      </c>
      <c r="B1076" t="s">
        <v>230</v>
      </c>
      <c r="C1076" t="s">
        <v>253</v>
      </c>
      <c r="D1076" t="s">
        <v>1541</v>
      </c>
      <c r="E1076" t="s">
        <v>1542</v>
      </c>
      <c r="F1076" t="s">
        <v>214</v>
      </c>
      <c r="G1076" t="s">
        <v>264</v>
      </c>
      <c r="H1076">
        <v>1</v>
      </c>
      <c r="I1076">
        <v>443</v>
      </c>
      <c r="J1076">
        <v>500007</v>
      </c>
    </row>
    <row r="1077" spans="1:10" x14ac:dyDescent="0.3">
      <c r="A1077" s="89">
        <v>44567</v>
      </c>
      <c r="B1077" t="s">
        <v>210</v>
      </c>
      <c r="C1077" t="s">
        <v>234</v>
      </c>
      <c r="D1077" t="s">
        <v>646</v>
      </c>
      <c r="E1077" t="s">
        <v>1543</v>
      </c>
      <c r="F1077" t="s">
        <v>214</v>
      </c>
      <c r="G1077" t="s">
        <v>219</v>
      </c>
      <c r="H1077">
        <v>1</v>
      </c>
      <c r="I1077">
        <v>842</v>
      </c>
      <c r="J1077">
        <v>600044</v>
      </c>
    </row>
    <row r="1078" spans="1:10" x14ac:dyDescent="0.3">
      <c r="A1078" s="89">
        <v>44567</v>
      </c>
      <c r="B1078" t="s">
        <v>210</v>
      </c>
      <c r="C1078" t="s">
        <v>271</v>
      </c>
      <c r="D1078" t="s">
        <v>272</v>
      </c>
      <c r="E1078" t="s">
        <v>1544</v>
      </c>
      <c r="F1078" t="s">
        <v>214</v>
      </c>
      <c r="G1078" t="s">
        <v>237</v>
      </c>
      <c r="H1078">
        <v>1</v>
      </c>
      <c r="I1078">
        <v>443</v>
      </c>
      <c r="J1078">
        <v>600077</v>
      </c>
    </row>
    <row r="1079" spans="1:10" x14ac:dyDescent="0.3">
      <c r="A1079" s="89">
        <v>44567</v>
      </c>
      <c r="B1079" t="s">
        <v>210</v>
      </c>
      <c r="C1079" t="s">
        <v>690</v>
      </c>
      <c r="D1079" t="s">
        <v>691</v>
      </c>
      <c r="E1079" t="s">
        <v>1545</v>
      </c>
      <c r="F1079" t="s">
        <v>214</v>
      </c>
      <c r="G1079" t="s">
        <v>215</v>
      </c>
      <c r="H1079">
        <v>1</v>
      </c>
      <c r="I1079">
        <v>599</v>
      </c>
      <c r="J1079">
        <v>795001</v>
      </c>
    </row>
    <row r="1080" spans="1:10" x14ac:dyDescent="0.3">
      <c r="A1080" s="89">
        <v>44778</v>
      </c>
      <c r="B1080" t="s">
        <v>210</v>
      </c>
      <c r="C1080" t="s">
        <v>271</v>
      </c>
      <c r="D1080" t="s">
        <v>1537</v>
      </c>
      <c r="E1080" t="s">
        <v>868</v>
      </c>
      <c r="F1080" t="s">
        <v>214</v>
      </c>
      <c r="G1080" t="s">
        <v>264</v>
      </c>
      <c r="H1080">
        <v>1</v>
      </c>
      <c r="I1080">
        <v>430</v>
      </c>
      <c r="J1080">
        <v>462016</v>
      </c>
    </row>
    <row r="1081" spans="1:10" x14ac:dyDescent="0.3">
      <c r="A1081" s="89">
        <v>44567</v>
      </c>
      <c r="B1081" t="s">
        <v>210</v>
      </c>
      <c r="C1081" t="s">
        <v>234</v>
      </c>
      <c r="D1081" t="s">
        <v>646</v>
      </c>
      <c r="E1081" t="s">
        <v>1546</v>
      </c>
      <c r="F1081" t="s">
        <v>214</v>
      </c>
      <c r="G1081" t="s">
        <v>219</v>
      </c>
      <c r="H1081">
        <v>1</v>
      </c>
      <c r="I1081">
        <v>842</v>
      </c>
      <c r="J1081">
        <v>522004</v>
      </c>
    </row>
    <row r="1082" spans="1:10" x14ac:dyDescent="0.3">
      <c r="A1082" s="89">
        <v>44567</v>
      </c>
      <c r="B1082" t="s">
        <v>210</v>
      </c>
      <c r="C1082" t="s">
        <v>354</v>
      </c>
      <c r="D1082" t="s">
        <v>357</v>
      </c>
      <c r="E1082" t="s">
        <v>1547</v>
      </c>
      <c r="F1082" t="s">
        <v>214</v>
      </c>
      <c r="G1082" t="s">
        <v>215</v>
      </c>
      <c r="H1082">
        <v>1</v>
      </c>
      <c r="I1082">
        <v>725</v>
      </c>
      <c r="J1082">
        <v>507002</v>
      </c>
    </row>
    <row r="1083" spans="1:10" x14ac:dyDescent="0.3">
      <c r="A1083" s="89">
        <v>44869</v>
      </c>
      <c r="B1083" t="s">
        <v>210</v>
      </c>
      <c r="C1083" t="s">
        <v>253</v>
      </c>
      <c r="D1083" t="s">
        <v>1541</v>
      </c>
      <c r="E1083" t="s">
        <v>1548</v>
      </c>
      <c r="F1083" t="s">
        <v>214</v>
      </c>
      <c r="G1083" t="s">
        <v>264</v>
      </c>
      <c r="H1083">
        <v>1</v>
      </c>
      <c r="I1083">
        <v>413</v>
      </c>
      <c r="J1083">
        <v>110027</v>
      </c>
    </row>
    <row r="1084" spans="1:10" x14ac:dyDescent="0.3">
      <c r="A1084" s="89">
        <v>44567</v>
      </c>
      <c r="B1084" t="s">
        <v>210</v>
      </c>
      <c r="C1084" t="s">
        <v>445</v>
      </c>
      <c r="D1084" t="s">
        <v>1333</v>
      </c>
      <c r="E1084" t="s">
        <v>1549</v>
      </c>
      <c r="F1084" t="s">
        <v>214</v>
      </c>
      <c r="G1084" t="s">
        <v>345</v>
      </c>
      <c r="H1084">
        <v>1</v>
      </c>
      <c r="I1084">
        <v>741</v>
      </c>
      <c r="J1084">
        <v>411001</v>
      </c>
    </row>
    <row r="1085" spans="1:10" x14ac:dyDescent="0.3">
      <c r="A1085" s="89">
        <v>44567</v>
      </c>
      <c r="B1085" t="s">
        <v>210</v>
      </c>
      <c r="C1085" t="s">
        <v>354</v>
      </c>
      <c r="D1085" t="s">
        <v>468</v>
      </c>
      <c r="E1085" t="s">
        <v>1550</v>
      </c>
      <c r="F1085" t="s">
        <v>214</v>
      </c>
      <c r="G1085" t="s">
        <v>345</v>
      </c>
      <c r="H1085">
        <v>1</v>
      </c>
      <c r="I1085">
        <v>735</v>
      </c>
      <c r="J1085">
        <v>451001</v>
      </c>
    </row>
    <row r="1086" spans="1:10" x14ac:dyDescent="0.3">
      <c r="A1086" s="89">
        <v>44567</v>
      </c>
      <c r="B1086" t="s">
        <v>210</v>
      </c>
      <c r="C1086" t="s">
        <v>256</v>
      </c>
      <c r="D1086" t="s">
        <v>1511</v>
      </c>
      <c r="E1086" t="s">
        <v>1551</v>
      </c>
      <c r="F1086" t="s">
        <v>214</v>
      </c>
      <c r="G1086" t="s">
        <v>241</v>
      </c>
      <c r="H1086">
        <v>1</v>
      </c>
      <c r="I1086">
        <v>885</v>
      </c>
      <c r="J1086">
        <v>641031</v>
      </c>
    </row>
    <row r="1087" spans="1:10" x14ac:dyDescent="0.3">
      <c r="A1087" s="89">
        <v>44567</v>
      </c>
      <c r="B1087" t="s">
        <v>210</v>
      </c>
      <c r="C1087" t="s">
        <v>690</v>
      </c>
      <c r="D1087" t="s">
        <v>1552</v>
      </c>
      <c r="E1087" t="s">
        <v>1553</v>
      </c>
      <c r="F1087" t="s">
        <v>214</v>
      </c>
      <c r="G1087" t="s">
        <v>241</v>
      </c>
      <c r="H1087">
        <v>1</v>
      </c>
      <c r="I1087">
        <v>599</v>
      </c>
      <c r="J1087">
        <v>400007</v>
      </c>
    </row>
    <row r="1088" spans="1:10" x14ac:dyDescent="0.3">
      <c r="A1088" s="89">
        <v>44838</v>
      </c>
      <c r="B1088" t="s">
        <v>210</v>
      </c>
      <c r="C1088" t="s">
        <v>253</v>
      </c>
      <c r="D1088" t="s">
        <v>1541</v>
      </c>
      <c r="E1088" t="s">
        <v>1554</v>
      </c>
      <c r="F1088" t="s">
        <v>214</v>
      </c>
      <c r="G1088" t="s">
        <v>264</v>
      </c>
      <c r="H1088">
        <v>1</v>
      </c>
      <c r="I1088">
        <v>413</v>
      </c>
      <c r="J1088">
        <v>695005</v>
      </c>
    </row>
    <row r="1089" spans="1:10" x14ac:dyDescent="0.3">
      <c r="A1089" s="89">
        <v>44685</v>
      </c>
      <c r="B1089" t="s">
        <v>210</v>
      </c>
      <c r="C1089" t="s">
        <v>253</v>
      </c>
      <c r="D1089" t="s">
        <v>1541</v>
      </c>
      <c r="E1089" t="s">
        <v>1555</v>
      </c>
      <c r="F1089" t="s">
        <v>214</v>
      </c>
      <c r="G1089" t="s">
        <v>264</v>
      </c>
      <c r="H1089">
        <v>1</v>
      </c>
      <c r="I1089">
        <v>399</v>
      </c>
      <c r="J1089">
        <v>395009</v>
      </c>
    </row>
    <row r="1090" spans="1:10" x14ac:dyDescent="0.3">
      <c r="A1090" s="89">
        <v>44567</v>
      </c>
      <c r="B1090" t="s">
        <v>230</v>
      </c>
      <c r="C1090" t="s">
        <v>719</v>
      </c>
      <c r="D1090" t="s">
        <v>1415</v>
      </c>
      <c r="E1090" t="s">
        <v>1556</v>
      </c>
      <c r="F1090" t="s">
        <v>214</v>
      </c>
      <c r="G1090" t="s">
        <v>345</v>
      </c>
      <c r="H1090">
        <v>1</v>
      </c>
      <c r="I1090">
        <v>792</v>
      </c>
      <c r="J1090">
        <v>683513</v>
      </c>
    </row>
    <row r="1091" spans="1:10" x14ac:dyDescent="0.3">
      <c r="A1091" s="89">
        <v>44567</v>
      </c>
      <c r="B1091" t="s">
        <v>210</v>
      </c>
      <c r="C1091" t="s">
        <v>498</v>
      </c>
      <c r="D1091" t="s">
        <v>499</v>
      </c>
      <c r="E1091" t="s">
        <v>1557</v>
      </c>
      <c r="F1091" t="s">
        <v>214</v>
      </c>
      <c r="G1091" t="s">
        <v>241</v>
      </c>
      <c r="H1091">
        <v>1</v>
      </c>
      <c r="I1091">
        <v>817</v>
      </c>
      <c r="J1091">
        <v>689597</v>
      </c>
    </row>
    <row r="1092" spans="1:10" x14ac:dyDescent="0.3">
      <c r="A1092" s="89">
        <v>44624</v>
      </c>
      <c r="B1092" t="s">
        <v>210</v>
      </c>
      <c r="C1092" t="s">
        <v>253</v>
      </c>
      <c r="D1092" t="s">
        <v>1541</v>
      </c>
      <c r="E1092" t="s">
        <v>1558</v>
      </c>
      <c r="F1092" t="s">
        <v>214</v>
      </c>
      <c r="G1092" t="s">
        <v>264</v>
      </c>
      <c r="H1092">
        <v>1</v>
      </c>
      <c r="I1092">
        <v>399</v>
      </c>
      <c r="J1092">
        <v>700042</v>
      </c>
    </row>
    <row r="1093" spans="1:10" x14ac:dyDescent="0.3">
      <c r="A1093" s="89">
        <v>44567</v>
      </c>
      <c r="B1093" t="s">
        <v>210</v>
      </c>
      <c r="C1093" t="s">
        <v>234</v>
      </c>
      <c r="D1093" t="s">
        <v>247</v>
      </c>
      <c r="E1093" t="s">
        <v>1559</v>
      </c>
      <c r="F1093" t="s">
        <v>214</v>
      </c>
      <c r="G1093" t="s">
        <v>241</v>
      </c>
      <c r="H1093">
        <v>1</v>
      </c>
      <c r="I1093">
        <v>842</v>
      </c>
      <c r="J1093">
        <v>560077</v>
      </c>
    </row>
    <row r="1094" spans="1:10" x14ac:dyDescent="0.3">
      <c r="A1094" s="89">
        <v>44567</v>
      </c>
      <c r="B1094" t="s">
        <v>210</v>
      </c>
      <c r="C1094" t="s">
        <v>216</v>
      </c>
      <c r="D1094" t="s">
        <v>1560</v>
      </c>
      <c r="E1094" t="s">
        <v>1561</v>
      </c>
      <c r="F1094" t="s">
        <v>214</v>
      </c>
      <c r="G1094" t="s">
        <v>345</v>
      </c>
      <c r="H1094">
        <v>1</v>
      </c>
      <c r="I1094">
        <v>690</v>
      </c>
      <c r="J1094">
        <v>533125</v>
      </c>
    </row>
    <row r="1095" spans="1:10" x14ac:dyDescent="0.3">
      <c r="A1095" s="89">
        <v>44567</v>
      </c>
      <c r="B1095" t="s">
        <v>210</v>
      </c>
      <c r="C1095" t="s">
        <v>650</v>
      </c>
      <c r="D1095" t="s">
        <v>671</v>
      </c>
      <c r="E1095" t="s">
        <v>1562</v>
      </c>
      <c r="F1095" t="s">
        <v>214</v>
      </c>
      <c r="G1095" t="s">
        <v>229</v>
      </c>
      <c r="H1095">
        <v>1</v>
      </c>
      <c r="I1095">
        <v>625</v>
      </c>
      <c r="J1095">
        <v>410210</v>
      </c>
    </row>
    <row r="1096" spans="1:10" x14ac:dyDescent="0.3">
      <c r="A1096" s="89">
        <v>44567</v>
      </c>
      <c r="B1096" t="s">
        <v>210</v>
      </c>
      <c r="C1096" t="s">
        <v>277</v>
      </c>
      <c r="D1096" t="s">
        <v>1563</v>
      </c>
      <c r="E1096" t="s">
        <v>1564</v>
      </c>
      <c r="F1096" t="s">
        <v>265</v>
      </c>
      <c r="G1096" t="s">
        <v>237</v>
      </c>
      <c r="H1096">
        <v>1</v>
      </c>
      <c r="I1096">
        <v>999</v>
      </c>
      <c r="J1096">
        <v>524315</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FE9CF-24EF-4B4E-8978-A0A1EC531A71}">
  <dimension ref="A1:H8"/>
  <sheetViews>
    <sheetView workbookViewId="0">
      <selection activeCell="L16" sqref="L16"/>
    </sheetView>
  </sheetViews>
  <sheetFormatPr defaultRowHeight="14.4" x14ac:dyDescent="0.3"/>
  <cols>
    <col min="1" max="1" width="13.109375" bestFit="1" customWidth="1"/>
    <col min="2" max="2" width="15.77734375" bestFit="1" customWidth="1"/>
    <col min="3" max="3" width="10.5546875" customWidth="1"/>
    <col min="4" max="4" width="14.44140625" customWidth="1"/>
    <col min="5" max="5" width="15.5546875" bestFit="1" customWidth="1"/>
    <col min="6" max="6" width="11.109375" bestFit="1" customWidth="1"/>
    <col min="7" max="7" width="12.88671875" bestFit="1" customWidth="1"/>
    <col min="8" max="8" width="10.77734375" bestFit="1" customWidth="1"/>
  </cols>
  <sheetData>
    <row r="1" spans="1:8" x14ac:dyDescent="0.3">
      <c r="A1" s="15" t="s">
        <v>1574</v>
      </c>
      <c r="B1" t="s">
        <v>80</v>
      </c>
    </row>
    <row r="3" spans="1:8" x14ac:dyDescent="0.3">
      <c r="A3" s="15" t="s">
        <v>35</v>
      </c>
      <c r="B3" s="103" t="s">
        <v>259</v>
      </c>
      <c r="D3" s="15" t="s">
        <v>259</v>
      </c>
      <c r="E3" s="15" t="s">
        <v>38</v>
      </c>
    </row>
    <row r="4" spans="1:8" x14ac:dyDescent="0.3">
      <c r="A4" s="16" t="s">
        <v>265</v>
      </c>
      <c r="B4" s="103">
        <v>2318</v>
      </c>
      <c r="D4" s="15" t="s">
        <v>35</v>
      </c>
      <c r="E4" t="s">
        <v>223</v>
      </c>
      <c r="F4" t="s">
        <v>265</v>
      </c>
      <c r="G4" t="s">
        <v>214</v>
      </c>
      <c r="H4" t="s">
        <v>36</v>
      </c>
    </row>
    <row r="5" spans="1:8" x14ac:dyDescent="0.3">
      <c r="A5" s="104" t="s">
        <v>1575</v>
      </c>
      <c r="B5" s="103">
        <v>1574</v>
      </c>
      <c r="D5" s="16" t="s">
        <v>241</v>
      </c>
      <c r="E5" s="105">
        <v>3793</v>
      </c>
      <c r="F5" s="105">
        <v>5051</v>
      </c>
      <c r="G5" s="105">
        <v>134846</v>
      </c>
      <c r="H5" s="105">
        <v>143690</v>
      </c>
    </row>
    <row r="6" spans="1:8" x14ac:dyDescent="0.3">
      <c r="A6" s="104" t="s">
        <v>1576</v>
      </c>
      <c r="B6" s="103">
        <v>744</v>
      </c>
      <c r="D6" s="16" t="s">
        <v>215</v>
      </c>
      <c r="E6" s="105">
        <v>3771</v>
      </c>
      <c r="F6" s="105">
        <v>2420</v>
      </c>
      <c r="G6" s="105">
        <v>137935</v>
      </c>
      <c r="H6" s="105">
        <v>144126</v>
      </c>
    </row>
    <row r="7" spans="1:8" x14ac:dyDescent="0.3">
      <c r="A7" s="16" t="s">
        <v>36</v>
      </c>
      <c r="B7" s="103">
        <v>2318</v>
      </c>
      <c r="D7" s="16" t="s">
        <v>264</v>
      </c>
      <c r="E7" s="105">
        <v>2434</v>
      </c>
      <c r="F7" s="105">
        <v>6976</v>
      </c>
      <c r="G7" s="105">
        <v>159410</v>
      </c>
      <c r="H7" s="105">
        <v>168820</v>
      </c>
    </row>
    <row r="8" spans="1:8" x14ac:dyDescent="0.3">
      <c r="D8" s="16" t="s">
        <v>36</v>
      </c>
      <c r="E8" s="105">
        <v>9998</v>
      </c>
      <c r="F8" s="105">
        <v>14447</v>
      </c>
      <c r="G8" s="105">
        <v>432191</v>
      </c>
      <c r="H8" s="105">
        <v>456636</v>
      </c>
    </row>
  </sheetData>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B52-0B1D-4B37-9D2A-DC6D5BFC1FBD}">
  <dimension ref="A6:G25"/>
  <sheetViews>
    <sheetView topLeftCell="A5" workbookViewId="0">
      <selection activeCell="J22" sqref="J22"/>
    </sheetView>
  </sheetViews>
  <sheetFormatPr defaultRowHeight="14.4" x14ac:dyDescent="0.3"/>
  <cols>
    <col min="6" max="6" width="11.5546875" bestFit="1" customWidth="1"/>
  </cols>
  <sheetData>
    <row r="6" spans="1:7" x14ac:dyDescent="0.3">
      <c r="A6" s="187" t="s">
        <v>1567</v>
      </c>
      <c r="B6" s="188"/>
      <c r="C6" s="188"/>
      <c r="D6" s="188"/>
      <c r="E6" s="188"/>
      <c r="F6" s="188"/>
      <c r="G6" s="188"/>
    </row>
    <row r="7" spans="1:7" x14ac:dyDescent="0.3">
      <c r="A7" s="188"/>
      <c r="B7" s="188"/>
      <c r="C7" s="188"/>
      <c r="D7" s="188"/>
      <c r="E7" s="188"/>
      <c r="F7" s="188"/>
      <c r="G7" s="188"/>
    </row>
    <row r="9" spans="1:7" x14ac:dyDescent="0.3">
      <c r="B9" s="93" t="s">
        <v>1568</v>
      </c>
    </row>
    <row r="10" spans="1:7" ht="15.6" x14ac:dyDescent="0.3">
      <c r="B10" s="90" t="s">
        <v>205</v>
      </c>
      <c r="C10" s="90" t="s">
        <v>1</v>
      </c>
      <c r="D10" s="90" t="s">
        <v>206</v>
      </c>
      <c r="E10" s="90" t="s">
        <v>207</v>
      </c>
      <c r="F10" s="90" t="s">
        <v>208</v>
      </c>
    </row>
    <row r="11" spans="1:7" ht="15.6" x14ac:dyDescent="0.3">
      <c r="B11" s="91" t="s">
        <v>1077</v>
      </c>
      <c r="C11" s="91" t="str">
        <f>VLOOKUP(B11,[3]DATASET!E:J,2,FALSE)</f>
        <v>Western Dress</v>
      </c>
      <c r="D11" s="91" t="str">
        <f>VLOOKUP(B11,[3]DATASET!E:J,3,FALSE)</f>
        <v>L</v>
      </c>
      <c r="E11" s="91">
        <f>VLOOKUP(B11,[3]DATASET!E:J,4,FALSE)</f>
        <v>1</v>
      </c>
      <c r="F11" s="94">
        <f>VLOOKUP(B11,[3]DATASET!E:J,5,FALSE)</f>
        <v>724</v>
      </c>
    </row>
    <row r="12" spans="1:7" ht="15.6" x14ac:dyDescent="0.3">
      <c r="B12" s="91" t="s">
        <v>252</v>
      </c>
      <c r="C12" s="91" t="str">
        <f>VLOOKUP(B12,[3]DATASET!E:J,2,FALSE)</f>
        <v>Western Dress</v>
      </c>
      <c r="D12" s="91" t="str">
        <f>VLOOKUP(B12,[3]DATASET!E:J,3,FALSE)</f>
        <v>3XL</v>
      </c>
      <c r="E12" s="91">
        <f>VLOOKUP(B12,[3]DATASET!E:J,4,FALSE)</f>
        <v>1</v>
      </c>
      <c r="F12" s="94">
        <f>VLOOKUP(B12,[3]DATASET!E:J,5,FALSE)</f>
        <v>825</v>
      </c>
    </row>
    <row r="13" spans="1:7" ht="15.6" x14ac:dyDescent="0.3">
      <c r="B13" s="91" t="s">
        <v>1351</v>
      </c>
      <c r="C13" s="91" t="str">
        <f>VLOOKUP(B13,[3]DATASET!E:J,2,FALSE)</f>
        <v>Western Dress</v>
      </c>
      <c r="D13" s="91" t="str">
        <f>VLOOKUP(B13,[3]DATASET!E:J,3,FALSE)</f>
        <v>L</v>
      </c>
      <c r="E13" s="91">
        <f>VLOOKUP(B13,[3]DATASET!E:J,4,FALSE)</f>
        <v>1</v>
      </c>
      <c r="F13" s="94">
        <f>VLOOKUP(B13,[3]DATASET!E:J,5,FALSE)</f>
        <v>771</v>
      </c>
    </row>
    <row r="14" spans="1:7" ht="15.6" x14ac:dyDescent="0.3">
      <c r="B14" s="91" t="s">
        <v>908</v>
      </c>
      <c r="C14" s="91" t="str">
        <f>VLOOKUP(B14,[3]DATASET!E:J,2,FALSE)</f>
        <v>Western Dress</v>
      </c>
      <c r="D14" s="91" t="str">
        <f>VLOOKUP(B14,[3]DATASET!E:J,3,FALSE)</f>
        <v>XL</v>
      </c>
      <c r="E14" s="91">
        <f>VLOOKUP(B14,[3]DATASET!E:J,4,FALSE)</f>
        <v>1</v>
      </c>
      <c r="F14" s="94">
        <f>VLOOKUP(B14,[3]DATASET!E:J,5,FALSE)</f>
        <v>771</v>
      </c>
    </row>
    <row r="15" spans="1:7" ht="15.6" x14ac:dyDescent="0.3">
      <c r="B15" s="91" t="s">
        <v>765</v>
      </c>
      <c r="C15" s="91" t="str">
        <f>VLOOKUP(B15,[3]DATASET!E:J,2,FALSE)</f>
        <v>Western Dress</v>
      </c>
      <c r="D15" s="91" t="str">
        <f>VLOOKUP(B15,[3]DATASET!E:J,3,FALSE)</f>
        <v>S</v>
      </c>
      <c r="E15" s="91">
        <f>VLOOKUP(B15,[3]DATASET!E:J,4,FALSE)</f>
        <v>1</v>
      </c>
      <c r="F15" s="94">
        <f>VLOOKUP(B15,[3]DATASET!E:J,5,FALSE)</f>
        <v>899</v>
      </c>
    </row>
    <row r="16" spans="1:7" ht="15.6" x14ac:dyDescent="0.3">
      <c r="B16" s="91" t="s">
        <v>735</v>
      </c>
      <c r="C16" s="91" t="str">
        <f>VLOOKUP(B16,[3]DATASET!E:J,2,FALSE)</f>
        <v>Western Dress</v>
      </c>
      <c r="D16" s="91" t="str">
        <f>VLOOKUP(B16,[3]DATASET!E:J,3,FALSE)</f>
        <v>XXL</v>
      </c>
      <c r="E16" s="91">
        <f>VLOOKUP(B16,[3]DATASET!E:J,4,FALSE)</f>
        <v>1</v>
      </c>
      <c r="F16" s="94">
        <f>VLOOKUP(B16,[3]DATASET!E:J,5,FALSE)</f>
        <v>625</v>
      </c>
    </row>
    <row r="18" spans="2:6" x14ac:dyDescent="0.3">
      <c r="B18" s="93" t="s">
        <v>1569</v>
      </c>
    </row>
    <row r="19" spans="2:6" ht="15.6" x14ac:dyDescent="0.3">
      <c r="B19" s="90" t="s">
        <v>1570</v>
      </c>
      <c r="C19" s="35" t="s">
        <v>235</v>
      </c>
      <c r="D19" s="35" t="s">
        <v>245</v>
      </c>
      <c r="E19" s="35" t="s">
        <v>251</v>
      </c>
      <c r="F19" s="35" t="s">
        <v>388</v>
      </c>
    </row>
    <row r="20" spans="2:6" ht="15.6" x14ac:dyDescent="0.3">
      <c r="B20" s="95" t="s">
        <v>1571</v>
      </c>
      <c r="C20" s="96">
        <v>0.03</v>
      </c>
      <c r="D20" s="96">
        <v>5.5E-2</v>
      </c>
      <c r="E20" s="96">
        <v>0.04</v>
      </c>
      <c r="F20" s="96">
        <v>0.06</v>
      </c>
    </row>
    <row r="22" spans="2:6" ht="62.4" x14ac:dyDescent="0.3">
      <c r="B22" s="97" t="s">
        <v>205</v>
      </c>
      <c r="C22" s="98" t="s">
        <v>204</v>
      </c>
      <c r="D22" s="98" t="s">
        <v>1571</v>
      </c>
      <c r="E22" s="99" t="s">
        <v>1572</v>
      </c>
      <c r="F22" s="100" t="s">
        <v>1573</v>
      </c>
    </row>
    <row r="23" spans="2:6" ht="15.6" x14ac:dyDescent="0.3">
      <c r="B23" s="101" t="s">
        <v>380</v>
      </c>
      <c r="C23" s="101" t="s">
        <v>235</v>
      </c>
      <c r="D23" s="91">
        <f>HLOOKUP(C23,Table615[[#All],[J0341-DR-S]:[JNE3870-DR-XL]],2,FALSE)*E23</f>
        <v>22.32</v>
      </c>
      <c r="E23" s="101">
        <v>744</v>
      </c>
      <c r="F23" s="94">
        <f>E23-D23</f>
        <v>721.68</v>
      </c>
    </row>
    <row r="24" spans="2:6" ht="15.6" x14ac:dyDescent="0.3">
      <c r="B24" s="101" t="s">
        <v>1220</v>
      </c>
      <c r="C24" s="101" t="s">
        <v>251</v>
      </c>
      <c r="D24" s="91">
        <f>HLOOKUP(C24,Table615[[#All],[J0341-DR-S]:[JNE3870-DR-XL]],2,FALSE)*E24</f>
        <v>35.4</v>
      </c>
      <c r="E24" s="101">
        <v>885</v>
      </c>
      <c r="F24" s="94">
        <f t="shared" ref="F24:F25" si="0">E24-D24</f>
        <v>849.6</v>
      </c>
    </row>
    <row r="25" spans="2:6" ht="15.6" x14ac:dyDescent="0.3">
      <c r="B25" s="101" t="s">
        <v>395</v>
      </c>
      <c r="C25" s="101" t="s">
        <v>388</v>
      </c>
      <c r="D25" s="91">
        <f>HLOOKUP(C25,Table615[[#All],[J0341-DR-S]:[JNE3870-DR-XL]],2,FALSE)*E25</f>
        <v>59.879999999999995</v>
      </c>
      <c r="E25" s="91">
        <v>998</v>
      </c>
      <c r="F25" s="94">
        <f t="shared" si="0"/>
        <v>938.12</v>
      </c>
    </row>
  </sheetData>
  <mergeCells count="1">
    <mergeCell ref="A6:G7"/>
  </mergeCells>
  <pageMargins left="0.7" right="0.7" top="0.75" bottom="0.75" header="0.3" footer="0.3"/>
  <pageSetup paperSize="9" orientation="portrait" r:id="rId1"/>
  <tableParts count="2">
    <tablePart r:id="rId2"/>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3F74-BA34-4412-9066-423A0C93FFD3}">
  <dimension ref="A14:O46"/>
  <sheetViews>
    <sheetView topLeftCell="A37" workbookViewId="0">
      <selection activeCell="G57" sqref="G57"/>
    </sheetView>
  </sheetViews>
  <sheetFormatPr defaultRowHeight="14.4" x14ac:dyDescent="0.3"/>
  <cols>
    <col min="14" max="14" width="25.6640625" customWidth="1"/>
    <col min="15" max="15" width="22.6640625" customWidth="1"/>
  </cols>
  <sheetData>
    <row r="14" spans="1:15" x14ac:dyDescent="0.3">
      <c r="A14" s="102"/>
      <c r="B14" s="102"/>
      <c r="C14" s="102"/>
      <c r="D14" s="102"/>
      <c r="E14" s="102"/>
      <c r="F14" s="102"/>
      <c r="G14" s="102"/>
      <c r="H14" s="102"/>
      <c r="I14" s="102"/>
      <c r="J14" s="102"/>
      <c r="K14" s="102"/>
      <c r="L14" s="102"/>
      <c r="M14" s="102"/>
      <c r="N14" s="102"/>
      <c r="O14" s="102"/>
    </row>
    <row r="15" spans="1:15" x14ac:dyDescent="0.3">
      <c r="A15" s="102"/>
      <c r="B15" s="102"/>
      <c r="C15" s="102"/>
      <c r="D15" s="102"/>
      <c r="E15" s="102"/>
      <c r="F15" s="102"/>
      <c r="G15" s="102"/>
      <c r="H15" s="102"/>
      <c r="I15" s="102"/>
      <c r="J15" s="102"/>
      <c r="K15" s="102"/>
      <c r="L15" s="102"/>
      <c r="M15" s="102"/>
      <c r="N15" s="102"/>
      <c r="O15" s="102"/>
    </row>
    <row r="16" spans="1:15" x14ac:dyDescent="0.3">
      <c r="A16" s="102"/>
      <c r="B16" s="102"/>
      <c r="C16" s="102"/>
      <c r="D16" s="102"/>
      <c r="E16" s="102"/>
      <c r="F16" s="102"/>
      <c r="G16" s="102"/>
      <c r="H16" s="102"/>
      <c r="I16" s="102"/>
      <c r="J16" s="102"/>
      <c r="K16" s="102"/>
      <c r="L16" s="102"/>
      <c r="M16" s="102"/>
      <c r="N16" s="102"/>
      <c r="O16" s="102"/>
    </row>
    <row r="17" spans="1:15" x14ac:dyDescent="0.3">
      <c r="A17" s="102"/>
      <c r="B17" s="102"/>
      <c r="C17" s="102"/>
      <c r="D17" s="102"/>
      <c r="E17" s="102"/>
      <c r="F17" s="102"/>
      <c r="G17" s="102"/>
      <c r="H17" s="102"/>
      <c r="I17" s="102"/>
      <c r="J17" s="102"/>
      <c r="K17" s="102"/>
      <c r="L17" s="102"/>
      <c r="M17" s="102"/>
      <c r="N17" s="102"/>
      <c r="O17" s="102"/>
    </row>
    <row r="18" spans="1:15" x14ac:dyDescent="0.3">
      <c r="A18" s="102"/>
      <c r="B18" s="102"/>
      <c r="C18" s="102"/>
      <c r="D18" s="102"/>
      <c r="E18" s="102"/>
      <c r="F18" s="102"/>
      <c r="G18" s="102"/>
      <c r="H18" s="102"/>
      <c r="I18" s="102"/>
      <c r="J18" s="102"/>
      <c r="K18" s="102"/>
      <c r="L18" s="102"/>
      <c r="M18" s="102"/>
      <c r="N18" s="102"/>
      <c r="O18" s="102"/>
    </row>
    <row r="19" spans="1:15" x14ac:dyDescent="0.3">
      <c r="A19" s="102"/>
      <c r="B19" s="102"/>
      <c r="C19" s="102"/>
      <c r="D19" s="102"/>
      <c r="E19" s="102"/>
      <c r="F19" s="102"/>
      <c r="G19" s="102"/>
      <c r="H19" s="102"/>
      <c r="I19" s="102"/>
      <c r="J19" s="102"/>
      <c r="K19" s="102"/>
      <c r="L19" s="102"/>
      <c r="M19" s="102"/>
      <c r="N19" s="102"/>
      <c r="O19" s="102"/>
    </row>
    <row r="20" spans="1:15" x14ac:dyDescent="0.3">
      <c r="A20" s="102"/>
      <c r="B20" s="102"/>
      <c r="C20" s="102"/>
      <c r="D20" s="102"/>
      <c r="E20" s="102"/>
      <c r="F20" s="102"/>
      <c r="G20" s="102"/>
      <c r="H20" s="102"/>
      <c r="I20" s="102"/>
      <c r="J20" s="102"/>
      <c r="K20" s="102"/>
      <c r="L20" s="102"/>
      <c r="M20" s="102"/>
      <c r="N20" s="102"/>
      <c r="O20" s="102"/>
    </row>
    <row r="21" spans="1:15" x14ac:dyDescent="0.3">
      <c r="A21" s="102"/>
      <c r="B21" s="102"/>
      <c r="C21" s="102"/>
      <c r="D21" s="102"/>
      <c r="E21" s="102"/>
      <c r="F21" s="102"/>
      <c r="G21" s="102"/>
      <c r="H21" s="102"/>
      <c r="I21" s="102"/>
      <c r="J21" s="102"/>
      <c r="K21" s="102"/>
      <c r="L21" s="102"/>
      <c r="M21" s="102"/>
      <c r="N21" s="102"/>
      <c r="O21" s="102"/>
    </row>
    <row r="22" spans="1:15" x14ac:dyDescent="0.3">
      <c r="A22" s="102"/>
      <c r="B22" s="102"/>
      <c r="C22" s="102"/>
      <c r="D22" s="102"/>
      <c r="E22" s="102"/>
      <c r="F22" s="102"/>
      <c r="G22" s="102"/>
      <c r="H22" s="102"/>
      <c r="I22" s="102"/>
      <c r="J22" s="102"/>
      <c r="K22" s="102"/>
      <c r="L22" s="102"/>
      <c r="M22" s="102"/>
      <c r="N22" s="102"/>
      <c r="O22" s="102"/>
    </row>
    <row r="23" spans="1:15" x14ac:dyDescent="0.3">
      <c r="A23" s="102"/>
      <c r="B23" s="102"/>
      <c r="C23" s="102"/>
      <c r="D23" s="102"/>
      <c r="E23" s="102"/>
      <c r="F23" s="102"/>
      <c r="G23" s="102"/>
      <c r="H23" s="102"/>
      <c r="I23" s="102"/>
      <c r="J23" s="102"/>
      <c r="K23" s="102"/>
      <c r="L23" s="102"/>
      <c r="M23" s="102"/>
      <c r="N23" s="102"/>
      <c r="O23" s="102"/>
    </row>
    <row r="24" spans="1:15" x14ac:dyDescent="0.3">
      <c r="A24" s="102"/>
      <c r="B24" s="102"/>
      <c r="C24" s="102"/>
      <c r="D24" s="102"/>
      <c r="E24" s="102"/>
      <c r="F24" s="102"/>
      <c r="G24" s="102"/>
      <c r="H24" s="102"/>
      <c r="I24" s="102"/>
      <c r="J24" s="102"/>
      <c r="K24" s="102"/>
      <c r="L24" s="102"/>
      <c r="M24" s="102"/>
      <c r="N24" s="102"/>
      <c r="O24" s="102"/>
    </row>
    <row r="25" spans="1:15" x14ac:dyDescent="0.3">
      <c r="A25" s="102"/>
      <c r="B25" s="102"/>
      <c r="C25" s="102"/>
      <c r="D25" s="102"/>
      <c r="E25" s="102"/>
      <c r="F25" s="102"/>
      <c r="G25" s="102"/>
      <c r="H25" s="102"/>
      <c r="I25" s="102"/>
      <c r="J25" s="102"/>
      <c r="K25" s="102"/>
      <c r="L25" s="102"/>
      <c r="M25" s="102"/>
      <c r="N25" s="102"/>
      <c r="O25" s="102"/>
    </row>
    <row r="26" spans="1:15" x14ac:dyDescent="0.3">
      <c r="A26" s="102"/>
      <c r="B26" s="102"/>
      <c r="C26" s="102"/>
      <c r="D26" s="102"/>
      <c r="E26" s="102"/>
      <c r="F26" s="102"/>
      <c r="G26" s="102"/>
      <c r="H26" s="102"/>
      <c r="I26" s="102"/>
      <c r="J26" s="102"/>
      <c r="K26" s="102"/>
      <c r="L26" s="102"/>
      <c r="M26" s="102"/>
      <c r="N26" s="102"/>
      <c r="O26" s="102"/>
    </row>
    <row r="27" spans="1:15" x14ac:dyDescent="0.3">
      <c r="A27" s="102"/>
      <c r="B27" s="102"/>
      <c r="C27" s="102"/>
      <c r="D27" s="102"/>
      <c r="E27" s="102"/>
      <c r="F27" s="102"/>
      <c r="G27" s="102"/>
      <c r="H27" s="102"/>
      <c r="I27" s="102"/>
      <c r="J27" s="102"/>
      <c r="K27" s="102"/>
      <c r="L27" s="102"/>
      <c r="M27" s="102"/>
      <c r="N27" s="102"/>
      <c r="O27" s="102"/>
    </row>
    <row r="28" spans="1:15" x14ac:dyDescent="0.3">
      <c r="A28" s="102"/>
      <c r="B28" s="102"/>
      <c r="C28" s="102"/>
      <c r="D28" s="102"/>
      <c r="E28" s="102"/>
      <c r="F28" s="102"/>
      <c r="G28" s="102"/>
      <c r="H28" s="102"/>
      <c r="I28" s="102"/>
      <c r="J28" s="102"/>
      <c r="K28" s="102"/>
      <c r="L28" s="102"/>
      <c r="M28" s="102"/>
      <c r="N28" s="102"/>
      <c r="O28" s="102"/>
    </row>
    <row r="29" spans="1:15" x14ac:dyDescent="0.3">
      <c r="A29" s="102"/>
      <c r="B29" s="102"/>
      <c r="C29" s="102"/>
      <c r="D29" s="102"/>
      <c r="E29" s="102"/>
      <c r="F29" s="102"/>
      <c r="G29" s="102"/>
      <c r="H29" s="102"/>
      <c r="I29" s="102"/>
      <c r="J29" s="102"/>
      <c r="K29" s="102"/>
      <c r="L29" s="102"/>
      <c r="M29" s="102"/>
      <c r="N29" s="102"/>
      <c r="O29" s="102"/>
    </row>
    <row r="30" spans="1:15" x14ac:dyDescent="0.3">
      <c r="A30" s="102"/>
      <c r="B30" s="102"/>
      <c r="C30" s="102"/>
      <c r="D30" s="102"/>
      <c r="E30" s="102"/>
      <c r="F30" s="102"/>
      <c r="G30" s="102"/>
      <c r="H30" s="102"/>
      <c r="I30" s="102"/>
      <c r="J30" s="102"/>
      <c r="K30" s="102"/>
      <c r="L30" s="102"/>
      <c r="M30" s="102"/>
      <c r="N30" s="102"/>
      <c r="O30" s="102"/>
    </row>
    <row r="31" spans="1:15" x14ac:dyDescent="0.3">
      <c r="A31" s="102"/>
      <c r="B31" s="102"/>
      <c r="C31" s="102"/>
      <c r="D31" s="102"/>
      <c r="E31" s="102"/>
      <c r="F31" s="102"/>
      <c r="G31" s="102"/>
      <c r="H31" s="102"/>
      <c r="I31" s="102"/>
      <c r="J31" s="102"/>
      <c r="K31" s="102"/>
      <c r="L31" s="102"/>
      <c r="M31" s="102"/>
      <c r="N31" s="102"/>
      <c r="O31" s="102"/>
    </row>
    <row r="32" spans="1:15" x14ac:dyDescent="0.3">
      <c r="A32" s="102"/>
      <c r="B32" s="102"/>
      <c r="C32" s="102"/>
      <c r="D32" s="102"/>
      <c r="E32" s="102"/>
      <c r="F32" s="102"/>
      <c r="G32" s="102"/>
      <c r="H32" s="102"/>
      <c r="I32" s="102"/>
      <c r="J32" s="102"/>
      <c r="K32" s="102"/>
      <c r="L32" s="102"/>
      <c r="M32" s="102"/>
      <c r="N32" s="102"/>
      <c r="O32" s="102"/>
    </row>
    <row r="33" spans="1:15" x14ac:dyDescent="0.3">
      <c r="A33" s="102"/>
      <c r="B33" s="102"/>
      <c r="C33" s="102"/>
      <c r="D33" s="102"/>
      <c r="E33" s="102"/>
      <c r="F33" s="102"/>
      <c r="G33" s="102"/>
      <c r="H33" s="102"/>
      <c r="I33" s="102"/>
      <c r="J33" s="102"/>
      <c r="K33" s="102"/>
      <c r="L33" s="102"/>
      <c r="M33" s="102"/>
      <c r="N33" s="102"/>
      <c r="O33" s="102"/>
    </row>
    <row r="34" spans="1:15" x14ac:dyDescent="0.3">
      <c r="A34" s="102"/>
      <c r="B34" s="102"/>
      <c r="C34" s="102"/>
      <c r="D34" s="102"/>
      <c r="E34" s="102"/>
      <c r="F34" s="102"/>
      <c r="G34" s="102"/>
      <c r="H34" s="102"/>
      <c r="I34" s="102"/>
      <c r="J34" s="102"/>
      <c r="K34" s="102"/>
      <c r="L34" s="102"/>
      <c r="M34" s="102"/>
      <c r="N34" s="102"/>
      <c r="O34" s="102"/>
    </row>
    <row r="35" spans="1:15" x14ac:dyDescent="0.3">
      <c r="A35" s="102"/>
      <c r="B35" s="102"/>
      <c r="C35" s="102"/>
      <c r="D35" s="102"/>
      <c r="E35" s="102"/>
      <c r="F35" s="102"/>
      <c r="G35" s="102"/>
      <c r="H35" s="102"/>
      <c r="I35" s="102"/>
      <c r="J35" s="102"/>
      <c r="K35" s="102"/>
      <c r="L35" s="102"/>
      <c r="M35" s="102"/>
      <c r="N35" s="102"/>
      <c r="O35" s="102"/>
    </row>
    <row r="36" spans="1:15" x14ac:dyDescent="0.3">
      <c r="A36" s="102"/>
      <c r="B36" s="102"/>
      <c r="C36" s="102"/>
      <c r="D36" s="102"/>
      <c r="E36" s="102"/>
      <c r="F36" s="102"/>
      <c r="G36" s="102"/>
      <c r="H36" s="102"/>
      <c r="I36" s="102"/>
      <c r="J36" s="102"/>
      <c r="K36" s="102"/>
      <c r="L36" s="102"/>
      <c r="M36" s="102"/>
      <c r="N36" s="102"/>
      <c r="O36" s="102"/>
    </row>
    <row r="37" spans="1:15" x14ac:dyDescent="0.3">
      <c r="A37" s="102"/>
      <c r="B37" s="102"/>
      <c r="C37" s="102"/>
      <c r="D37" s="102"/>
      <c r="E37" s="102"/>
      <c r="F37" s="102"/>
      <c r="G37" s="102"/>
      <c r="H37" s="102"/>
      <c r="I37" s="102"/>
      <c r="J37" s="102"/>
      <c r="K37" s="102"/>
      <c r="L37" s="102"/>
      <c r="M37" s="102"/>
      <c r="N37" s="102"/>
      <c r="O37" s="102"/>
    </row>
    <row r="38" spans="1:15" x14ac:dyDescent="0.3">
      <c r="A38" s="102"/>
      <c r="B38" s="102"/>
      <c r="C38" s="102"/>
      <c r="D38" s="102"/>
      <c r="E38" s="102"/>
      <c r="F38" s="102"/>
      <c r="G38" s="102"/>
      <c r="H38" s="102"/>
      <c r="I38" s="102"/>
      <c r="J38" s="102"/>
      <c r="K38" s="102"/>
      <c r="L38" s="102"/>
      <c r="M38" s="102"/>
      <c r="N38" s="102"/>
      <c r="O38" s="102"/>
    </row>
    <row r="39" spans="1:15" x14ac:dyDescent="0.3">
      <c r="A39" s="102"/>
      <c r="B39" s="102"/>
      <c r="C39" s="102"/>
      <c r="D39" s="102"/>
      <c r="E39" s="102"/>
      <c r="F39" s="102"/>
      <c r="G39" s="102"/>
      <c r="H39" s="102"/>
      <c r="I39" s="102"/>
      <c r="J39" s="102"/>
      <c r="K39" s="102"/>
      <c r="L39" s="102"/>
      <c r="M39" s="102"/>
      <c r="N39" s="102"/>
      <c r="O39" s="102"/>
    </row>
    <row r="40" spans="1:15" x14ac:dyDescent="0.3">
      <c r="A40" s="102"/>
      <c r="B40" s="102"/>
      <c r="C40" s="102"/>
      <c r="D40" s="102"/>
      <c r="E40" s="102"/>
      <c r="F40" s="102"/>
      <c r="G40" s="102"/>
      <c r="H40" s="102"/>
      <c r="I40" s="102"/>
      <c r="J40" s="102"/>
      <c r="K40" s="102"/>
      <c r="L40" s="102"/>
      <c r="M40" s="102"/>
      <c r="N40" s="102"/>
      <c r="O40" s="102"/>
    </row>
    <row r="41" spans="1:15" x14ac:dyDescent="0.3">
      <c r="A41" s="102"/>
      <c r="B41" s="102"/>
      <c r="C41" s="102"/>
      <c r="D41" s="102"/>
      <c r="E41" s="102"/>
      <c r="F41" s="102"/>
      <c r="G41" s="102"/>
      <c r="H41" s="102"/>
      <c r="I41" s="102"/>
      <c r="J41" s="102"/>
      <c r="K41" s="102"/>
      <c r="L41" s="102"/>
      <c r="M41" s="102"/>
      <c r="N41" s="102"/>
      <c r="O41" s="102"/>
    </row>
    <row r="42" spans="1:15" x14ac:dyDescent="0.3">
      <c r="A42" s="102"/>
      <c r="B42" s="102"/>
      <c r="C42" s="102"/>
      <c r="D42" s="102"/>
      <c r="E42" s="102"/>
      <c r="F42" s="102"/>
      <c r="G42" s="102"/>
      <c r="H42" s="102"/>
      <c r="I42" s="102"/>
      <c r="J42" s="102"/>
      <c r="K42" s="102"/>
      <c r="L42" s="102"/>
      <c r="M42" s="102"/>
      <c r="N42" s="102"/>
      <c r="O42" s="102"/>
    </row>
    <row r="43" spans="1:15" x14ac:dyDescent="0.3">
      <c r="A43" s="102"/>
      <c r="B43" s="102"/>
      <c r="C43" s="102"/>
      <c r="D43" s="102"/>
      <c r="E43" s="102"/>
      <c r="F43" s="102"/>
      <c r="G43" s="102"/>
      <c r="H43" s="102"/>
      <c r="I43" s="102"/>
      <c r="J43" s="102"/>
      <c r="K43" s="102"/>
      <c r="L43" s="102"/>
      <c r="M43" s="102"/>
      <c r="N43" s="102"/>
      <c r="O43" s="102"/>
    </row>
    <row r="44" spans="1:15" x14ac:dyDescent="0.3">
      <c r="A44" s="102"/>
      <c r="B44" s="102"/>
      <c r="C44" s="102"/>
      <c r="D44" s="102"/>
      <c r="E44" s="102"/>
      <c r="F44" s="102"/>
      <c r="G44" s="102"/>
      <c r="H44" s="102"/>
      <c r="I44" s="102"/>
      <c r="J44" s="102"/>
      <c r="K44" s="102"/>
      <c r="L44" s="102"/>
      <c r="M44" s="102"/>
      <c r="N44" s="102"/>
      <c r="O44" s="102"/>
    </row>
    <row r="45" spans="1:15" x14ac:dyDescent="0.3">
      <c r="A45" s="102"/>
      <c r="B45" s="102"/>
      <c r="C45" s="102"/>
      <c r="D45" s="102"/>
      <c r="E45" s="102"/>
      <c r="F45" s="102"/>
      <c r="G45" s="102"/>
      <c r="H45" s="102"/>
      <c r="I45" s="102"/>
      <c r="J45" s="102"/>
      <c r="K45" s="102"/>
      <c r="L45" s="102"/>
      <c r="M45" s="102"/>
      <c r="N45" s="102"/>
      <c r="O45" s="102"/>
    </row>
    <row r="46" spans="1:15" x14ac:dyDescent="0.3">
      <c r="A46" s="102"/>
      <c r="B46" s="102"/>
      <c r="C46" s="102"/>
      <c r="D46" s="102"/>
      <c r="E46" s="102"/>
      <c r="F46" s="102"/>
      <c r="G46" s="102"/>
      <c r="H46" s="102"/>
      <c r="I46" s="102"/>
      <c r="J46" s="102"/>
      <c r="K46" s="102"/>
      <c r="L46" s="102"/>
      <c r="M46" s="102"/>
      <c r="N46" s="102"/>
      <c r="O46" s="102"/>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3EF8-31CB-43A3-A4BC-D6C35EE35CCF}">
  <dimension ref="A1:F16"/>
  <sheetViews>
    <sheetView workbookViewId="0">
      <selection activeCell="E16" sqref="E16"/>
    </sheetView>
  </sheetViews>
  <sheetFormatPr defaultRowHeight="14.4" x14ac:dyDescent="0.3"/>
  <cols>
    <col min="1" max="1" width="12" customWidth="1"/>
    <col min="2" max="2" width="23.88671875" customWidth="1"/>
    <col min="3" max="3" width="13.6640625" customWidth="1"/>
    <col min="4" max="4" width="17" customWidth="1"/>
    <col min="5" max="5" width="27.88671875" customWidth="1"/>
    <col min="6" max="6" width="27.21875" customWidth="1"/>
  </cols>
  <sheetData>
    <row r="1" spans="1:6" x14ac:dyDescent="0.3">
      <c r="A1" s="187" t="s">
        <v>1565</v>
      </c>
      <c r="B1" s="188"/>
      <c r="C1" s="188"/>
      <c r="D1" s="188"/>
      <c r="E1" s="188"/>
      <c r="F1" s="188"/>
    </row>
    <row r="2" spans="1:6" ht="36.75" customHeight="1" x14ac:dyDescent="0.3">
      <c r="A2" s="188"/>
      <c r="B2" s="188"/>
      <c r="C2" s="188"/>
      <c r="D2" s="188"/>
      <c r="E2" s="188"/>
      <c r="F2" s="188"/>
    </row>
    <row r="4" spans="1:6" ht="15.6" x14ac:dyDescent="0.3">
      <c r="B4" s="90" t="s">
        <v>205</v>
      </c>
      <c r="C4" s="90" t="s">
        <v>201</v>
      </c>
      <c r="D4" s="90" t="s">
        <v>204</v>
      </c>
      <c r="E4" s="90" t="s">
        <v>203</v>
      </c>
      <c r="F4" s="90" t="s">
        <v>202</v>
      </c>
    </row>
    <row r="5" spans="1:6" ht="15.6" x14ac:dyDescent="0.3">
      <c r="B5" s="91" t="s">
        <v>1077</v>
      </c>
      <c r="C5" s="92">
        <f>INDEX([3]DATASET!A:A,MATCH(B5,[3]DATASET!E:E,0))</f>
        <v>44625</v>
      </c>
      <c r="D5" s="91" t="str">
        <f>INDEX([3]DATASET!D:D,MATCH(B5,[3]DATASET!E:E,0))</f>
        <v>JNE3798-KR-L</v>
      </c>
      <c r="E5" s="91" t="str">
        <f>INDEX([3]DATASET!C:C,MATCH(B5,[3]DATASET!E:E,0))</f>
        <v>JNE3798</v>
      </c>
      <c r="F5" s="91" t="str">
        <f>INDEX([3]DATASET!B:B,MATCH(B5,[3]DATASET!E:E,0))</f>
        <v>Shipped - Delivered to Buyer</v>
      </c>
    </row>
    <row r="6" spans="1:6" ht="15.6" x14ac:dyDescent="0.3">
      <c r="B6" s="91" t="s">
        <v>252</v>
      </c>
      <c r="C6" s="92">
        <f>INDEX([3]DATASET!A:A,MATCH(B6,[3]DATASET!E:E,0))</f>
        <v>44899</v>
      </c>
      <c r="D6" s="91" t="str">
        <f>INDEX([3]DATASET!D:D,MATCH(B6,[3]DATASET!E:E,0))</f>
        <v>J0333-DR-XXXL</v>
      </c>
      <c r="E6" s="91" t="str">
        <f>INDEX([3]DATASET!C:C,MATCH(B6,[3]DATASET!E:E,0))</f>
        <v>J0333</v>
      </c>
      <c r="F6" s="91" t="str">
        <f>INDEX([3]DATASET!B:B,MATCH(B6,[3]DATASET!E:E,0))</f>
        <v>Shipped - Delivered to Buyer</v>
      </c>
    </row>
    <row r="7" spans="1:6" ht="15.6" x14ac:dyDescent="0.3">
      <c r="B7" s="91" t="s">
        <v>1351</v>
      </c>
      <c r="C7" s="92">
        <f>INDEX([3]DATASET!A:A,MATCH(B7,[3]DATASET!E:E,0))</f>
        <v>44748</v>
      </c>
      <c r="D7" s="91" t="str">
        <f>INDEX([3]DATASET!D:D,MATCH(B7,[3]DATASET!E:E,0))</f>
        <v>JNE3798-KR-A-L</v>
      </c>
      <c r="E7" s="91" t="str">
        <f>INDEX([3]DATASET!C:C,MATCH(B7,[3]DATASET!E:E,0))</f>
        <v>JNE3798</v>
      </c>
      <c r="F7" s="91" t="str">
        <f>INDEX([3]DATASET!B:B,MATCH(B7,[3]DATASET!E:E,0))</f>
        <v>Shipped - Returned to Seller</v>
      </c>
    </row>
    <row r="8" spans="1:6" ht="15.6" x14ac:dyDescent="0.3">
      <c r="B8" s="91" t="s">
        <v>908</v>
      </c>
      <c r="C8" s="92">
        <f>INDEX([3]DATASET!A:A,MATCH(B8,[3]DATASET!E:E,0))</f>
        <v>44809</v>
      </c>
      <c r="D8" s="91" t="str">
        <f>INDEX([3]DATASET!D:D,MATCH(B8,[3]DATASET!E:E,0))</f>
        <v>JNE3798-KR-XL</v>
      </c>
      <c r="E8" s="91" t="str">
        <f>INDEX([3]DATASET!C:C,MATCH(B8,[3]DATASET!E:E,0))</f>
        <v>JNE3798</v>
      </c>
      <c r="F8" s="91" t="str">
        <f>INDEX([3]DATASET!B:B,MATCH(B8,[3]DATASET!E:E,0))</f>
        <v>Shipped - Delivered to Buyer</v>
      </c>
    </row>
    <row r="9" spans="1:6" ht="15.6" x14ac:dyDescent="0.3">
      <c r="B9" s="91" t="s">
        <v>765</v>
      </c>
      <c r="C9" s="92">
        <f>INDEX([3]DATASET!A:A,MATCH(B9,[3]DATASET!E:E,0))</f>
        <v>44839</v>
      </c>
      <c r="D9" s="91" t="str">
        <f>INDEX([3]DATASET!D:D,MATCH(B9,[3]DATASET!E:E,0))</f>
        <v>J0005-DR-S</v>
      </c>
      <c r="E9" s="91" t="str">
        <f>INDEX([3]DATASET!C:C,MATCH(B9,[3]DATASET!E:E,0))</f>
        <v>J0005</v>
      </c>
      <c r="F9" s="91" t="str">
        <f>INDEX([3]DATASET!B:B,MATCH(B9,[3]DATASET!E:E,0))</f>
        <v>Shipped - Delivered to Buyer</v>
      </c>
    </row>
    <row r="10" spans="1:6" ht="15.6" x14ac:dyDescent="0.3">
      <c r="B10" s="91" t="s">
        <v>735</v>
      </c>
      <c r="C10" s="92">
        <f>INDEX([3]DATASET!A:A,MATCH(B10,[3]DATASET!E:E,0))</f>
        <v>44870</v>
      </c>
      <c r="D10" s="91" t="str">
        <f>INDEX([3]DATASET!D:D,MATCH(B10,[3]DATASET!E:E,0))</f>
        <v>JNE3905-DR-XXL</v>
      </c>
      <c r="E10" s="91" t="str">
        <f>INDEX([3]DATASET!C:C,MATCH(B10,[3]DATASET!E:E,0))</f>
        <v>JNE3905</v>
      </c>
      <c r="F10" s="91" t="str">
        <f>INDEX([3]DATASET!B:B,MATCH(B10,[3]DATASET!E:E,0))</f>
        <v>Shipped - Delivered to Buyer</v>
      </c>
    </row>
    <row r="11" spans="1:6" ht="15.6" x14ac:dyDescent="0.3">
      <c r="B11" s="91" t="s">
        <v>1399</v>
      </c>
      <c r="C11" s="92">
        <f>INDEX([3]DATASET!A:A,MATCH(B11,[3]DATASET!E:E,0))</f>
        <v>44657</v>
      </c>
      <c r="D11" s="91" t="str">
        <f>INDEX([3]DATASET!D:D,MATCH(B11,[3]DATASET!E:E,0))</f>
        <v>JNE3800-KR-A-M</v>
      </c>
      <c r="E11" s="91" t="str">
        <f>INDEX([3]DATASET!C:C,MATCH(B11,[3]DATASET!E:E,0))</f>
        <v>JNE3800</v>
      </c>
      <c r="F11" s="91" t="str">
        <f>INDEX([3]DATASET!B:B,MATCH(B11,[3]DATASET!E:E,0))</f>
        <v>Shipped - Delivered to Buyer</v>
      </c>
    </row>
    <row r="12" spans="1:6" ht="15.6" x14ac:dyDescent="0.3">
      <c r="B12" s="91" t="s">
        <v>1468</v>
      </c>
      <c r="C12" s="92">
        <f>INDEX([3]DATASET!A:A,MATCH(B12,[3]DATASET!E:E,0))</f>
        <v>44598</v>
      </c>
      <c r="D12" s="91" t="str">
        <f>INDEX([3]DATASET!D:D,MATCH(B12,[3]DATASET!E:E,0))</f>
        <v>J0105-KR-L</v>
      </c>
      <c r="E12" s="91" t="str">
        <f>INDEX([3]DATASET!C:C,MATCH(B12,[3]DATASET!E:E,0))</f>
        <v>J0105</v>
      </c>
      <c r="F12" s="91" t="str">
        <f>INDEX([3]DATASET!B:B,MATCH(B12,[3]DATASET!E:E,0))</f>
        <v>Shipped - Delivered to Buyer</v>
      </c>
    </row>
    <row r="13" spans="1:6" ht="15.6" x14ac:dyDescent="0.3">
      <c r="B13" s="91" t="s">
        <v>872</v>
      </c>
      <c r="C13" s="92">
        <f>INDEX([3]DATASET!A:A,MATCH(B13,[3]DATASET!E:E,0))</f>
        <v>44778</v>
      </c>
      <c r="D13" s="91" t="str">
        <f>INDEX([3]DATASET!D:D,MATCH(B13,[3]DATASET!E:E,0))</f>
        <v>JNE3710-DR-XXL</v>
      </c>
      <c r="E13" s="91" t="str">
        <f>INDEX([3]DATASET!C:C,MATCH(B13,[3]DATASET!E:E,0))</f>
        <v>JNE3710</v>
      </c>
      <c r="F13" s="91" t="str">
        <f>INDEX([3]DATASET!B:B,MATCH(B13,[3]DATASET!E:E,0))</f>
        <v>Shipped - Delivered to Buyer</v>
      </c>
    </row>
    <row r="14" spans="1:6" ht="15.6" x14ac:dyDescent="0.3">
      <c r="B14" s="91" t="s">
        <v>1330</v>
      </c>
      <c r="C14" s="92">
        <f>INDEX([3]DATASET!A:A,MATCH(B14,[3]DATASET!E:E,0))</f>
        <v>44779</v>
      </c>
      <c r="D14" s="91" t="str">
        <f>INDEX([3]DATASET!D:D,MATCH(B14,[3]DATASET!E:E,0))</f>
        <v>JNE3800-KR-L</v>
      </c>
      <c r="E14" s="91" t="str">
        <f>INDEX([3]DATASET!C:C,MATCH(B14,[3]DATASET!E:E,0))</f>
        <v>JNE3800</v>
      </c>
      <c r="F14" s="91" t="str">
        <f>INDEX([3]DATASET!B:B,MATCH(B14,[3]DATASET!E:E,0))</f>
        <v>Shipped - Delivered to Buyer</v>
      </c>
    </row>
    <row r="15" spans="1:6" ht="15.6" x14ac:dyDescent="0.3">
      <c r="B15" s="91" t="s">
        <v>852</v>
      </c>
      <c r="C15" s="92">
        <f>INDEX([3]DATASET!A:A,MATCH(B15,[3]DATASET!E:E,0))</f>
        <v>44778</v>
      </c>
      <c r="D15" s="91" t="str">
        <f>INDEX([3]DATASET!D:D,MATCH(B15,[3]DATASET!E:E,0))</f>
        <v>J0341-DR-M</v>
      </c>
      <c r="E15" s="91" t="str">
        <f>INDEX([3]DATASET!C:C,MATCH(B15,[3]DATASET!E:E,0))</f>
        <v>J0341</v>
      </c>
      <c r="F15" s="91" t="str">
        <f>INDEX([3]DATASET!B:B,MATCH(B15,[3]DATASET!E:E,0))</f>
        <v>Shipped - Delivered to Buyer</v>
      </c>
    </row>
    <row r="16" spans="1:6" ht="15.6" x14ac:dyDescent="0.3">
      <c r="B16" s="91" t="s">
        <v>1566</v>
      </c>
      <c r="C16" s="91" t="e">
        <f>INDEX([3]DATASET!A:A,MATCH(B16,[3]DATASET!E:E,0))</f>
        <v>#N/A</v>
      </c>
      <c r="D16" s="91" t="e">
        <f>INDEX([3]DATASET!D:D,MATCH(B16,[3]DATASET!E:E,0))</f>
        <v>#N/A</v>
      </c>
      <c r="E16" s="91" t="e">
        <f>INDEX([3]DATASET!C:C,MATCH(B16,[3]DATASET!E:E,0))</f>
        <v>#N/A</v>
      </c>
      <c r="F16" s="91" t="e">
        <f>INDEX([3]DATASET!B:B,MATCH(B16,[3]DATASET!E:E,0))</f>
        <v>#N/A</v>
      </c>
    </row>
  </sheetData>
  <mergeCells count="1">
    <mergeCell ref="A1:F2"/>
  </mergeCells>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7552-4CAA-4E3B-A5CE-9C872F3114DD}">
  <dimension ref="A1:L3063"/>
  <sheetViews>
    <sheetView workbookViewId="0">
      <selection activeCell="N9" sqref="N9"/>
    </sheetView>
  </sheetViews>
  <sheetFormatPr defaultColWidth="14.21875" defaultRowHeight="14.4" x14ac:dyDescent="0.3"/>
  <cols>
    <col min="11" max="11" width="18.77734375" customWidth="1"/>
  </cols>
  <sheetData>
    <row r="1" spans="1:12" ht="36" customHeight="1" x14ac:dyDescent="0.3">
      <c r="A1" t="s">
        <v>1587</v>
      </c>
      <c r="B1" t="s">
        <v>1588</v>
      </c>
      <c r="C1" t="s">
        <v>82</v>
      </c>
      <c r="D1" t="s">
        <v>1589</v>
      </c>
      <c r="E1" t="s">
        <v>1590</v>
      </c>
      <c r="F1" t="s">
        <v>1591</v>
      </c>
      <c r="G1" t="s">
        <v>1592</v>
      </c>
      <c r="H1" t="s">
        <v>1593</v>
      </c>
      <c r="I1" t="s">
        <v>1594</v>
      </c>
      <c r="J1" t="s">
        <v>1595</v>
      </c>
      <c r="K1" t="s">
        <v>1596</v>
      </c>
      <c r="L1" t="s">
        <v>1597</v>
      </c>
    </row>
    <row r="2" spans="1:12" x14ac:dyDescent="0.3">
      <c r="A2">
        <v>23</v>
      </c>
      <c r="B2" s="109" t="s">
        <v>1598</v>
      </c>
      <c r="C2" s="109" t="s">
        <v>97</v>
      </c>
      <c r="D2">
        <v>23</v>
      </c>
      <c r="E2">
        <v>2</v>
      </c>
      <c r="F2" t="s">
        <v>1599</v>
      </c>
      <c r="G2">
        <v>2834.16</v>
      </c>
      <c r="H2">
        <v>29</v>
      </c>
      <c r="I2" t="s">
        <v>1600</v>
      </c>
      <c r="J2" t="s">
        <v>1601</v>
      </c>
      <c r="K2">
        <v>4</v>
      </c>
      <c r="L2">
        <v>141.31</v>
      </c>
    </row>
    <row r="3" spans="1:12" x14ac:dyDescent="0.3">
      <c r="A3">
        <v>54</v>
      </c>
      <c r="B3" s="109" t="s">
        <v>1598</v>
      </c>
      <c r="C3" s="109" t="s">
        <v>97</v>
      </c>
      <c r="D3">
        <v>133</v>
      </c>
      <c r="E3">
        <v>2</v>
      </c>
      <c r="F3" t="s">
        <v>1599</v>
      </c>
      <c r="G3">
        <v>2821.9199999999901</v>
      </c>
      <c r="H3">
        <v>29</v>
      </c>
      <c r="I3" t="s">
        <v>1600</v>
      </c>
      <c r="J3" t="s">
        <v>1601</v>
      </c>
      <c r="K3">
        <v>4</v>
      </c>
      <c r="L3">
        <v>135.87</v>
      </c>
    </row>
    <row r="4" spans="1:12" x14ac:dyDescent="0.3">
      <c r="A4">
        <v>59</v>
      </c>
      <c r="B4" s="109" t="s">
        <v>1602</v>
      </c>
      <c r="C4" s="109" t="s">
        <v>97</v>
      </c>
      <c r="D4">
        <v>37</v>
      </c>
      <c r="E4">
        <v>1</v>
      </c>
      <c r="F4" t="s">
        <v>215</v>
      </c>
      <c r="G4">
        <v>4418.24</v>
      </c>
      <c r="H4">
        <v>29</v>
      </c>
      <c r="I4" t="s">
        <v>1600</v>
      </c>
      <c r="J4" t="s">
        <v>1603</v>
      </c>
      <c r="K4">
        <v>1</v>
      </c>
      <c r="L4">
        <v>62.57</v>
      </c>
    </row>
    <row r="5" spans="1:12" x14ac:dyDescent="0.3">
      <c r="A5">
        <v>63</v>
      </c>
      <c r="B5" s="109" t="s">
        <v>1602</v>
      </c>
      <c r="C5" s="109" t="s">
        <v>97</v>
      </c>
      <c r="D5">
        <v>154</v>
      </c>
      <c r="E5">
        <v>1</v>
      </c>
      <c r="F5" t="s">
        <v>215</v>
      </c>
      <c r="G5">
        <v>1976.4399999999901</v>
      </c>
      <c r="H5">
        <v>29</v>
      </c>
      <c r="I5" t="s">
        <v>1600</v>
      </c>
      <c r="J5" t="s">
        <v>1603</v>
      </c>
      <c r="K5">
        <v>1</v>
      </c>
      <c r="L5">
        <v>23.32</v>
      </c>
    </row>
    <row r="6" spans="1:12" x14ac:dyDescent="0.3">
      <c r="A6">
        <v>68</v>
      </c>
      <c r="B6" s="109" t="s">
        <v>1604</v>
      </c>
      <c r="C6" s="109" t="s">
        <v>97</v>
      </c>
      <c r="D6">
        <v>135</v>
      </c>
      <c r="E6">
        <v>2</v>
      </c>
      <c r="F6" t="s">
        <v>1599</v>
      </c>
      <c r="G6">
        <v>2277.89</v>
      </c>
      <c r="H6">
        <v>29</v>
      </c>
      <c r="I6" t="s">
        <v>1600</v>
      </c>
      <c r="J6" t="s">
        <v>1605</v>
      </c>
      <c r="K6">
        <v>2</v>
      </c>
      <c r="L6">
        <v>127.9</v>
      </c>
    </row>
    <row r="7" spans="1:12" x14ac:dyDescent="0.3">
      <c r="A7">
        <v>143</v>
      </c>
      <c r="B7" s="109" t="s">
        <v>1604</v>
      </c>
      <c r="C7" s="109" t="s">
        <v>97</v>
      </c>
      <c r="D7">
        <v>33</v>
      </c>
      <c r="E7">
        <v>2</v>
      </c>
      <c r="F7" t="s">
        <v>1599</v>
      </c>
      <c r="G7">
        <v>2041.21999999999</v>
      </c>
      <c r="H7">
        <v>29</v>
      </c>
      <c r="I7" t="s">
        <v>1600</v>
      </c>
      <c r="J7" t="s">
        <v>1606</v>
      </c>
      <c r="K7">
        <v>3</v>
      </c>
      <c r="L7">
        <v>155.22</v>
      </c>
    </row>
    <row r="8" spans="1:12" x14ac:dyDescent="0.3">
      <c r="A8">
        <v>174</v>
      </c>
      <c r="B8" s="109" t="s">
        <v>1607</v>
      </c>
      <c r="C8" s="109" t="s">
        <v>97</v>
      </c>
      <c r="D8">
        <v>16</v>
      </c>
      <c r="E8">
        <v>2</v>
      </c>
      <c r="F8" t="s">
        <v>1599</v>
      </c>
      <c r="G8">
        <v>3561.98</v>
      </c>
      <c r="H8">
        <v>29</v>
      </c>
      <c r="I8" t="s">
        <v>1600</v>
      </c>
      <c r="J8" t="s">
        <v>1606</v>
      </c>
      <c r="K8">
        <v>3</v>
      </c>
      <c r="L8">
        <v>81.650000000000006</v>
      </c>
    </row>
    <row r="9" spans="1:12" x14ac:dyDescent="0.3">
      <c r="A9">
        <v>195</v>
      </c>
      <c r="B9" s="109" t="s">
        <v>1608</v>
      </c>
      <c r="C9" s="109" t="s">
        <v>97</v>
      </c>
      <c r="D9">
        <v>106</v>
      </c>
      <c r="E9">
        <v>1</v>
      </c>
      <c r="F9" t="s">
        <v>215</v>
      </c>
      <c r="G9">
        <v>2859.99999999999</v>
      </c>
      <c r="H9">
        <v>29</v>
      </c>
      <c r="I9" t="s">
        <v>1600</v>
      </c>
      <c r="J9" t="s">
        <v>1606</v>
      </c>
      <c r="K9">
        <v>3</v>
      </c>
      <c r="L9">
        <v>118.72999999999999</v>
      </c>
    </row>
    <row r="10" spans="1:12" x14ac:dyDescent="0.3">
      <c r="A10">
        <v>204</v>
      </c>
      <c r="B10" s="109" t="s">
        <v>1608</v>
      </c>
      <c r="C10" s="109" t="s">
        <v>97</v>
      </c>
      <c r="D10">
        <v>174</v>
      </c>
      <c r="E10">
        <v>2</v>
      </c>
      <c r="F10" t="s">
        <v>1599</v>
      </c>
      <c r="G10">
        <v>3536.94</v>
      </c>
      <c r="H10">
        <v>29</v>
      </c>
      <c r="I10" t="s">
        <v>1600</v>
      </c>
      <c r="J10" t="s">
        <v>1605</v>
      </c>
      <c r="K10">
        <v>2</v>
      </c>
      <c r="L10">
        <v>46.64</v>
      </c>
    </row>
    <row r="11" spans="1:12" x14ac:dyDescent="0.3">
      <c r="A11">
        <v>305</v>
      </c>
      <c r="B11" s="109" t="s">
        <v>1608</v>
      </c>
      <c r="C11" s="109" t="s">
        <v>97</v>
      </c>
      <c r="D11">
        <v>100</v>
      </c>
      <c r="E11">
        <v>1</v>
      </c>
      <c r="F11" t="s">
        <v>215</v>
      </c>
      <c r="G11">
        <v>3062.92</v>
      </c>
      <c r="H11">
        <v>29</v>
      </c>
      <c r="I11" t="s">
        <v>1600</v>
      </c>
      <c r="J11" t="s">
        <v>1601</v>
      </c>
      <c r="K11">
        <v>4</v>
      </c>
      <c r="L11">
        <v>172.95</v>
      </c>
    </row>
    <row r="12" spans="1:12" x14ac:dyDescent="0.3">
      <c r="A12">
        <v>376</v>
      </c>
      <c r="B12" s="109" t="s">
        <v>1609</v>
      </c>
      <c r="C12" s="109" t="s">
        <v>97</v>
      </c>
      <c r="D12">
        <v>68</v>
      </c>
      <c r="E12">
        <v>1</v>
      </c>
      <c r="F12" t="s">
        <v>215</v>
      </c>
      <c r="G12">
        <v>2286.5299999999902</v>
      </c>
      <c r="H12">
        <v>29</v>
      </c>
      <c r="I12" t="s">
        <v>1600</v>
      </c>
      <c r="J12" t="s">
        <v>1606</v>
      </c>
      <c r="K12">
        <v>3</v>
      </c>
      <c r="L12">
        <v>93.85</v>
      </c>
    </row>
    <row r="13" spans="1:12" x14ac:dyDescent="0.3">
      <c r="A13">
        <v>467</v>
      </c>
      <c r="B13" s="109" t="s">
        <v>1610</v>
      </c>
      <c r="C13" s="109" t="s">
        <v>97</v>
      </c>
      <c r="D13">
        <v>151</v>
      </c>
      <c r="E13">
        <v>2</v>
      </c>
      <c r="F13" t="s">
        <v>1599</v>
      </c>
      <c r="G13">
        <v>4000.7999999999902</v>
      </c>
      <c r="H13">
        <v>29</v>
      </c>
      <c r="I13" t="s">
        <v>1600</v>
      </c>
      <c r="J13" t="s">
        <v>1606</v>
      </c>
      <c r="K13">
        <v>3</v>
      </c>
      <c r="L13">
        <v>153.38999999999999</v>
      </c>
    </row>
    <row r="14" spans="1:12" x14ac:dyDescent="0.3">
      <c r="A14">
        <v>493</v>
      </c>
      <c r="B14" s="109" t="s">
        <v>1611</v>
      </c>
      <c r="C14" s="109" t="s">
        <v>97</v>
      </c>
      <c r="D14">
        <v>23</v>
      </c>
      <c r="E14">
        <v>2</v>
      </c>
      <c r="F14" t="s">
        <v>1599</v>
      </c>
      <c r="G14">
        <v>2834.16</v>
      </c>
      <c r="H14">
        <v>29</v>
      </c>
      <c r="I14" t="s">
        <v>1600</v>
      </c>
      <c r="J14" t="s">
        <v>1606</v>
      </c>
      <c r="K14">
        <v>3</v>
      </c>
      <c r="L14">
        <v>79.819999999999993</v>
      </c>
    </row>
    <row r="15" spans="1:12" x14ac:dyDescent="0.3">
      <c r="A15">
        <v>499</v>
      </c>
      <c r="B15" s="109" t="s">
        <v>1612</v>
      </c>
      <c r="C15" s="109" t="s">
        <v>97</v>
      </c>
      <c r="D15">
        <v>174</v>
      </c>
      <c r="E15">
        <v>2</v>
      </c>
      <c r="F15" t="s">
        <v>1599</v>
      </c>
      <c r="G15">
        <v>3536.94</v>
      </c>
      <c r="H15">
        <v>29</v>
      </c>
      <c r="I15" t="s">
        <v>1600</v>
      </c>
      <c r="J15" t="s">
        <v>1605</v>
      </c>
      <c r="K15">
        <v>2</v>
      </c>
      <c r="L15">
        <v>58.33</v>
      </c>
    </row>
    <row r="16" spans="1:12" x14ac:dyDescent="0.3">
      <c r="A16">
        <v>530</v>
      </c>
      <c r="B16" s="109" t="s">
        <v>1613</v>
      </c>
      <c r="C16" s="109" t="s">
        <v>97</v>
      </c>
      <c r="D16">
        <v>158</v>
      </c>
      <c r="E16">
        <v>1</v>
      </c>
      <c r="F16" t="s">
        <v>215</v>
      </c>
      <c r="G16">
        <v>3177.49</v>
      </c>
      <c r="H16">
        <v>29</v>
      </c>
      <c r="I16" t="s">
        <v>1600</v>
      </c>
      <c r="J16" t="s">
        <v>1606</v>
      </c>
      <c r="K16">
        <v>3</v>
      </c>
      <c r="L16">
        <v>87.09</v>
      </c>
    </row>
    <row r="17" spans="1:12" x14ac:dyDescent="0.3">
      <c r="A17">
        <v>552</v>
      </c>
      <c r="B17" s="109" t="s">
        <v>1614</v>
      </c>
      <c r="C17" s="109" t="s">
        <v>97</v>
      </c>
      <c r="D17">
        <v>94</v>
      </c>
      <c r="E17">
        <v>1</v>
      </c>
      <c r="F17" t="s">
        <v>215</v>
      </c>
      <c r="G17">
        <v>2209.74999999999</v>
      </c>
      <c r="H17">
        <v>29</v>
      </c>
      <c r="I17" t="s">
        <v>1600</v>
      </c>
      <c r="J17" t="s">
        <v>1605</v>
      </c>
      <c r="K17">
        <v>2</v>
      </c>
      <c r="L17">
        <v>51.57</v>
      </c>
    </row>
    <row r="18" spans="1:12" x14ac:dyDescent="0.3">
      <c r="A18">
        <v>583</v>
      </c>
      <c r="B18" s="109" t="s">
        <v>1615</v>
      </c>
      <c r="C18" s="109" t="s">
        <v>97</v>
      </c>
      <c r="D18">
        <v>144</v>
      </c>
      <c r="E18">
        <v>1</v>
      </c>
      <c r="F18" t="s">
        <v>215</v>
      </c>
      <c r="G18">
        <v>2504.1999999999998</v>
      </c>
      <c r="H18">
        <v>29</v>
      </c>
      <c r="I18" t="s">
        <v>1600</v>
      </c>
      <c r="J18" t="s">
        <v>1606</v>
      </c>
      <c r="K18">
        <v>3</v>
      </c>
      <c r="L18">
        <v>151.22</v>
      </c>
    </row>
    <row r="19" spans="1:12" x14ac:dyDescent="0.3">
      <c r="A19">
        <v>605</v>
      </c>
      <c r="B19" s="109" t="s">
        <v>1616</v>
      </c>
      <c r="C19" s="109" t="s">
        <v>97</v>
      </c>
      <c r="D19">
        <v>37</v>
      </c>
      <c r="E19">
        <v>1</v>
      </c>
      <c r="F19" t="s">
        <v>215</v>
      </c>
      <c r="G19">
        <v>4418.24</v>
      </c>
      <c r="H19">
        <v>29</v>
      </c>
      <c r="I19" t="s">
        <v>1600</v>
      </c>
      <c r="J19" t="s">
        <v>1603</v>
      </c>
      <c r="K19">
        <v>1</v>
      </c>
      <c r="L19">
        <v>40.450000000000003</v>
      </c>
    </row>
    <row r="20" spans="1:12" x14ac:dyDescent="0.3">
      <c r="A20">
        <v>669</v>
      </c>
      <c r="B20" s="109" t="s">
        <v>1617</v>
      </c>
      <c r="C20" s="109" t="s">
        <v>97</v>
      </c>
      <c r="D20">
        <v>67</v>
      </c>
      <c r="E20">
        <v>1</v>
      </c>
      <c r="F20" t="s">
        <v>215</v>
      </c>
      <c r="G20">
        <v>2962.03</v>
      </c>
      <c r="H20">
        <v>29</v>
      </c>
      <c r="I20" t="s">
        <v>1600</v>
      </c>
      <c r="J20" t="s">
        <v>1603</v>
      </c>
      <c r="K20">
        <v>1</v>
      </c>
      <c r="L20">
        <v>62.57</v>
      </c>
    </row>
    <row r="21" spans="1:12" x14ac:dyDescent="0.3">
      <c r="A21">
        <v>673</v>
      </c>
      <c r="B21" s="109" t="s">
        <v>1617</v>
      </c>
      <c r="C21" s="109" t="s">
        <v>97</v>
      </c>
      <c r="D21">
        <v>63</v>
      </c>
      <c r="E21">
        <v>1</v>
      </c>
      <c r="F21" t="s">
        <v>215</v>
      </c>
      <c r="G21">
        <v>2982.45</v>
      </c>
      <c r="H21">
        <v>29</v>
      </c>
      <c r="I21" t="s">
        <v>1600</v>
      </c>
      <c r="J21" t="s">
        <v>1605</v>
      </c>
      <c r="K21">
        <v>2</v>
      </c>
      <c r="L21">
        <v>94.92</v>
      </c>
    </row>
    <row r="22" spans="1:12" x14ac:dyDescent="0.3">
      <c r="A22">
        <v>677</v>
      </c>
      <c r="B22" s="109" t="s">
        <v>1618</v>
      </c>
      <c r="C22" s="109" t="s">
        <v>97</v>
      </c>
      <c r="D22">
        <v>146</v>
      </c>
      <c r="E22">
        <v>2</v>
      </c>
      <c r="F22" t="s">
        <v>1599</v>
      </c>
      <c r="G22">
        <v>2817.9299999999898</v>
      </c>
      <c r="H22">
        <v>29</v>
      </c>
      <c r="I22" t="s">
        <v>1600</v>
      </c>
      <c r="J22" t="s">
        <v>1605</v>
      </c>
      <c r="K22">
        <v>2</v>
      </c>
      <c r="L22">
        <v>63.77</v>
      </c>
    </row>
    <row r="23" spans="1:12" x14ac:dyDescent="0.3">
      <c r="A23">
        <v>723</v>
      </c>
      <c r="B23" s="109" t="s">
        <v>1619</v>
      </c>
      <c r="C23" s="109" t="s">
        <v>97</v>
      </c>
      <c r="D23">
        <v>166</v>
      </c>
      <c r="E23">
        <v>2</v>
      </c>
      <c r="F23" t="s">
        <v>1599</v>
      </c>
      <c r="G23">
        <v>3257.91</v>
      </c>
      <c r="H23">
        <v>29</v>
      </c>
      <c r="I23" t="s">
        <v>1600</v>
      </c>
      <c r="J23" t="s">
        <v>1603</v>
      </c>
      <c r="K23">
        <v>1</v>
      </c>
      <c r="L23">
        <v>65.33</v>
      </c>
    </row>
    <row r="24" spans="1:12" x14ac:dyDescent="0.3">
      <c r="A24">
        <v>724</v>
      </c>
      <c r="B24" s="109" t="s">
        <v>1620</v>
      </c>
      <c r="C24" s="109" t="s">
        <v>97</v>
      </c>
      <c r="D24">
        <v>65</v>
      </c>
      <c r="E24">
        <v>2</v>
      </c>
      <c r="F24" t="s">
        <v>1599</v>
      </c>
      <c r="G24">
        <v>2807.0899999999901</v>
      </c>
      <c r="H24">
        <v>29</v>
      </c>
      <c r="I24" t="s">
        <v>1600</v>
      </c>
      <c r="J24" t="s">
        <v>1603</v>
      </c>
      <c r="K24">
        <v>1</v>
      </c>
      <c r="L24">
        <v>62.57</v>
      </c>
    </row>
    <row r="25" spans="1:12" x14ac:dyDescent="0.3">
      <c r="A25">
        <v>735</v>
      </c>
      <c r="B25" s="109" t="s">
        <v>1620</v>
      </c>
      <c r="C25" s="109" t="s">
        <v>97</v>
      </c>
      <c r="D25">
        <v>134</v>
      </c>
      <c r="E25">
        <v>2</v>
      </c>
      <c r="F25" t="s">
        <v>1599</v>
      </c>
      <c r="G25">
        <v>3404.45999999999</v>
      </c>
      <c r="H25">
        <v>29</v>
      </c>
      <c r="I25" t="s">
        <v>1600</v>
      </c>
      <c r="J25" t="s">
        <v>1603</v>
      </c>
      <c r="K25">
        <v>1</v>
      </c>
      <c r="L25">
        <v>62.57</v>
      </c>
    </row>
    <row r="26" spans="1:12" x14ac:dyDescent="0.3">
      <c r="A26">
        <v>762</v>
      </c>
      <c r="B26" s="109" t="s">
        <v>1621</v>
      </c>
      <c r="C26" s="109" t="s">
        <v>97</v>
      </c>
      <c r="D26">
        <v>196</v>
      </c>
      <c r="E26">
        <v>1</v>
      </c>
      <c r="F26" t="s">
        <v>215</v>
      </c>
      <c r="G26">
        <v>2714.1099999999901</v>
      </c>
      <c r="H26">
        <v>29</v>
      </c>
      <c r="I26" t="s">
        <v>1600</v>
      </c>
      <c r="J26" t="s">
        <v>1606</v>
      </c>
      <c r="K26">
        <v>3</v>
      </c>
      <c r="L26">
        <v>193.23000000000002</v>
      </c>
    </row>
    <row r="27" spans="1:12" x14ac:dyDescent="0.3">
      <c r="A27">
        <v>776</v>
      </c>
      <c r="B27" s="109" t="s">
        <v>1621</v>
      </c>
      <c r="C27" s="109" t="s">
        <v>97</v>
      </c>
      <c r="D27">
        <v>186</v>
      </c>
      <c r="E27">
        <v>2</v>
      </c>
      <c r="F27" t="s">
        <v>1599</v>
      </c>
      <c r="G27">
        <v>2509.77</v>
      </c>
      <c r="H27">
        <v>29</v>
      </c>
      <c r="I27" t="s">
        <v>1600</v>
      </c>
      <c r="J27" t="s">
        <v>1606</v>
      </c>
      <c r="K27">
        <v>3</v>
      </c>
      <c r="L27">
        <v>126.34</v>
      </c>
    </row>
    <row r="28" spans="1:12" x14ac:dyDescent="0.3">
      <c r="A28">
        <v>792</v>
      </c>
      <c r="B28" s="109" t="s">
        <v>1621</v>
      </c>
      <c r="C28" s="109" t="s">
        <v>97</v>
      </c>
      <c r="D28">
        <v>28</v>
      </c>
      <c r="E28">
        <v>2</v>
      </c>
      <c r="F28" t="s">
        <v>1599</v>
      </c>
      <c r="G28">
        <v>1731.43</v>
      </c>
      <c r="H28">
        <v>29</v>
      </c>
      <c r="I28" t="s">
        <v>1600</v>
      </c>
      <c r="J28" t="s">
        <v>1606</v>
      </c>
      <c r="K28">
        <v>3</v>
      </c>
      <c r="L28">
        <v>143.47000000000003</v>
      </c>
    </row>
    <row r="29" spans="1:12" x14ac:dyDescent="0.3">
      <c r="A29">
        <v>1165</v>
      </c>
      <c r="B29" s="109" t="s">
        <v>1621</v>
      </c>
      <c r="C29" s="109" t="s">
        <v>97</v>
      </c>
      <c r="D29">
        <v>7</v>
      </c>
      <c r="E29">
        <v>2</v>
      </c>
      <c r="F29" t="s">
        <v>1599</v>
      </c>
      <c r="G29">
        <v>2981.51999999999</v>
      </c>
      <c r="H29">
        <v>29</v>
      </c>
      <c r="I29" t="s">
        <v>1600</v>
      </c>
      <c r="J29" t="s">
        <v>1605</v>
      </c>
      <c r="K29">
        <v>2</v>
      </c>
      <c r="L29">
        <v>125.14</v>
      </c>
    </row>
    <row r="30" spans="1:12" x14ac:dyDescent="0.3">
      <c r="A30">
        <v>1208</v>
      </c>
      <c r="B30" s="109" t="s">
        <v>1622</v>
      </c>
      <c r="C30" s="109" t="s">
        <v>97</v>
      </c>
      <c r="D30">
        <v>102</v>
      </c>
      <c r="E30">
        <v>2</v>
      </c>
      <c r="F30" t="s">
        <v>1599</v>
      </c>
      <c r="G30">
        <v>3813.69</v>
      </c>
      <c r="H30">
        <v>29</v>
      </c>
      <c r="I30" t="s">
        <v>1600</v>
      </c>
      <c r="J30" t="s">
        <v>1605</v>
      </c>
      <c r="K30">
        <v>2</v>
      </c>
      <c r="L30">
        <v>53.4</v>
      </c>
    </row>
    <row r="31" spans="1:12" x14ac:dyDescent="0.3">
      <c r="A31">
        <v>1301</v>
      </c>
      <c r="B31" s="109" t="s">
        <v>1622</v>
      </c>
      <c r="C31" s="109" t="s">
        <v>97</v>
      </c>
      <c r="D31">
        <v>154</v>
      </c>
      <c r="E31">
        <v>1</v>
      </c>
      <c r="F31" t="s">
        <v>215</v>
      </c>
      <c r="G31">
        <v>1976.4399999999901</v>
      </c>
      <c r="H31">
        <v>29</v>
      </c>
      <c r="I31" t="s">
        <v>1600</v>
      </c>
      <c r="J31" t="s">
        <v>1603</v>
      </c>
      <c r="K31">
        <v>1</v>
      </c>
      <c r="L31">
        <v>28.25</v>
      </c>
    </row>
    <row r="32" spans="1:12" x14ac:dyDescent="0.3">
      <c r="A32">
        <v>1309</v>
      </c>
      <c r="B32" s="109" t="s">
        <v>1622</v>
      </c>
      <c r="C32" s="109" t="s">
        <v>97</v>
      </c>
      <c r="D32">
        <v>120</v>
      </c>
      <c r="E32">
        <v>2</v>
      </c>
      <c r="F32" t="s">
        <v>1599</v>
      </c>
      <c r="G32">
        <v>2565.61</v>
      </c>
      <c r="H32">
        <v>29</v>
      </c>
      <c r="I32" t="s">
        <v>1600</v>
      </c>
      <c r="J32" t="s">
        <v>1623</v>
      </c>
      <c r="K32">
        <v>5</v>
      </c>
      <c r="L32">
        <v>206.64</v>
      </c>
    </row>
    <row r="33" spans="1:12" x14ac:dyDescent="0.3">
      <c r="A33">
        <v>1320</v>
      </c>
      <c r="B33" s="109" t="s">
        <v>1624</v>
      </c>
      <c r="C33" s="109" t="s">
        <v>97</v>
      </c>
      <c r="D33">
        <v>5</v>
      </c>
      <c r="E33">
        <v>2</v>
      </c>
      <c r="F33" t="s">
        <v>1599</v>
      </c>
      <c r="G33">
        <v>2727.48</v>
      </c>
      <c r="H33">
        <v>29</v>
      </c>
      <c r="I33" t="s">
        <v>1600</v>
      </c>
      <c r="J33" t="s">
        <v>1605</v>
      </c>
      <c r="K33">
        <v>2</v>
      </c>
      <c r="L33">
        <v>94.92</v>
      </c>
    </row>
    <row r="34" spans="1:12" x14ac:dyDescent="0.3">
      <c r="A34">
        <v>1363</v>
      </c>
      <c r="B34" s="109" t="s">
        <v>1624</v>
      </c>
      <c r="C34" s="109" t="s">
        <v>97</v>
      </c>
      <c r="D34">
        <v>114</v>
      </c>
      <c r="E34">
        <v>1</v>
      </c>
      <c r="F34" t="s">
        <v>215</v>
      </c>
      <c r="G34">
        <v>2891.3199999999902</v>
      </c>
      <c r="H34">
        <v>29</v>
      </c>
      <c r="I34" t="s">
        <v>1600</v>
      </c>
      <c r="J34" t="s">
        <v>1606</v>
      </c>
      <c r="K34">
        <v>3</v>
      </c>
      <c r="L34">
        <v>134.03</v>
      </c>
    </row>
    <row r="35" spans="1:12" x14ac:dyDescent="0.3">
      <c r="A35">
        <v>1404</v>
      </c>
      <c r="B35" s="109" t="s">
        <v>1625</v>
      </c>
      <c r="C35" s="109" t="s">
        <v>97</v>
      </c>
      <c r="D35">
        <v>180</v>
      </c>
      <c r="E35">
        <v>1</v>
      </c>
      <c r="F35" t="s">
        <v>215</v>
      </c>
      <c r="G35">
        <v>2710.77</v>
      </c>
      <c r="H35">
        <v>29</v>
      </c>
      <c r="I35" t="s">
        <v>1600</v>
      </c>
      <c r="J35" t="s">
        <v>1605</v>
      </c>
      <c r="K35">
        <v>2</v>
      </c>
      <c r="L35">
        <v>93.58</v>
      </c>
    </row>
    <row r="36" spans="1:12" x14ac:dyDescent="0.3">
      <c r="A36">
        <v>1446</v>
      </c>
      <c r="B36" s="109" t="s">
        <v>1625</v>
      </c>
      <c r="C36" s="109" t="s">
        <v>97</v>
      </c>
      <c r="D36">
        <v>144</v>
      </c>
      <c r="E36">
        <v>1</v>
      </c>
      <c r="F36" t="s">
        <v>215</v>
      </c>
      <c r="G36">
        <v>2504.1999999999998</v>
      </c>
      <c r="H36">
        <v>29</v>
      </c>
      <c r="I36" t="s">
        <v>1600</v>
      </c>
      <c r="J36" t="s">
        <v>1603</v>
      </c>
      <c r="K36">
        <v>1</v>
      </c>
      <c r="L36">
        <v>30.08</v>
      </c>
    </row>
    <row r="37" spans="1:12" x14ac:dyDescent="0.3">
      <c r="A37">
        <v>1478</v>
      </c>
      <c r="B37" s="109" t="s">
        <v>1626</v>
      </c>
      <c r="C37" s="109" t="s">
        <v>97</v>
      </c>
      <c r="D37">
        <v>8</v>
      </c>
      <c r="E37">
        <v>2</v>
      </c>
      <c r="F37" t="s">
        <v>1599</v>
      </c>
      <c r="G37">
        <v>1768.5999999999899</v>
      </c>
      <c r="H37">
        <v>29</v>
      </c>
      <c r="I37" t="s">
        <v>1600</v>
      </c>
      <c r="J37" t="s">
        <v>1605</v>
      </c>
      <c r="K37">
        <v>2</v>
      </c>
      <c r="L37">
        <v>95.41</v>
      </c>
    </row>
    <row r="38" spans="1:12" x14ac:dyDescent="0.3">
      <c r="A38">
        <v>1485</v>
      </c>
      <c r="B38" s="109" t="s">
        <v>1627</v>
      </c>
      <c r="C38" s="109" t="s">
        <v>97</v>
      </c>
      <c r="D38">
        <v>112</v>
      </c>
      <c r="E38">
        <v>2</v>
      </c>
      <c r="F38" t="s">
        <v>1599</v>
      </c>
      <c r="G38">
        <v>2059.8399999999901</v>
      </c>
      <c r="H38">
        <v>29</v>
      </c>
      <c r="I38" t="s">
        <v>1600</v>
      </c>
      <c r="J38" t="s">
        <v>1606</v>
      </c>
      <c r="K38">
        <v>3</v>
      </c>
      <c r="L38">
        <v>79.819999999999993</v>
      </c>
    </row>
    <row r="39" spans="1:12" x14ac:dyDescent="0.3">
      <c r="A39">
        <v>1517</v>
      </c>
      <c r="B39" s="109" t="s">
        <v>1628</v>
      </c>
      <c r="C39" s="109" t="s">
        <v>98</v>
      </c>
      <c r="D39">
        <v>124</v>
      </c>
      <c r="E39">
        <v>2</v>
      </c>
      <c r="F39" t="s">
        <v>1599</v>
      </c>
      <c r="G39">
        <v>3331.35</v>
      </c>
      <c r="H39">
        <v>29</v>
      </c>
      <c r="I39" t="s">
        <v>1600</v>
      </c>
      <c r="J39" t="s">
        <v>1605</v>
      </c>
      <c r="K39">
        <v>2</v>
      </c>
      <c r="L39">
        <v>85.89</v>
      </c>
    </row>
    <row r="40" spans="1:12" x14ac:dyDescent="0.3">
      <c r="A40">
        <v>1549</v>
      </c>
      <c r="B40" s="109" t="s">
        <v>1629</v>
      </c>
      <c r="C40" s="109" t="s">
        <v>98</v>
      </c>
      <c r="D40">
        <v>79</v>
      </c>
      <c r="E40">
        <v>1</v>
      </c>
      <c r="F40" t="s">
        <v>215</v>
      </c>
      <c r="G40">
        <v>3197.95999999999</v>
      </c>
      <c r="H40">
        <v>29</v>
      </c>
      <c r="I40" t="s">
        <v>1600</v>
      </c>
      <c r="J40" t="s">
        <v>1601</v>
      </c>
      <c r="K40">
        <v>4</v>
      </c>
      <c r="L40">
        <v>156.61000000000001</v>
      </c>
    </row>
    <row r="41" spans="1:12" x14ac:dyDescent="0.3">
      <c r="A41">
        <v>1577</v>
      </c>
      <c r="B41" s="109" t="s">
        <v>1630</v>
      </c>
      <c r="C41" s="109" t="s">
        <v>98</v>
      </c>
      <c r="D41">
        <v>152</v>
      </c>
      <c r="E41">
        <v>2</v>
      </c>
      <c r="F41" t="s">
        <v>1599</v>
      </c>
      <c r="G41">
        <v>3049.8199999999902</v>
      </c>
      <c r="H41">
        <v>29</v>
      </c>
      <c r="I41" t="s">
        <v>1600</v>
      </c>
      <c r="J41" t="s">
        <v>1605</v>
      </c>
      <c r="K41">
        <v>2</v>
      </c>
      <c r="L41">
        <v>112.78999999999999</v>
      </c>
    </row>
    <row r="42" spans="1:12" x14ac:dyDescent="0.3">
      <c r="A42">
        <v>1608</v>
      </c>
      <c r="B42" s="109" t="s">
        <v>1631</v>
      </c>
      <c r="C42" s="109" t="s">
        <v>98</v>
      </c>
      <c r="D42">
        <v>188</v>
      </c>
      <c r="E42">
        <v>2</v>
      </c>
      <c r="F42" t="s">
        <v>1599</v>
      </c>
      <c r="G42">
        <v>2797.5499999999902</v>
      </c>
      <c r="H42">
        <v>29</v>
      </c>
      <c r="I42" t="s">
        <v>1600</v>
      </c>
      <c r="J42" t="s">
        <v>1603</v>
      </c>
      <c r="K42">
        <v>1</v>
      </c>
      <c r="L42">
        <v>23.32</v>
      </c>
    </row>
    <row r="43" spans="1:12" x14ac:dyDescent="0.3">
      <c r="A43">
        <v>1613</v>
      </c>
      <c r="B43" s="109" t="s">
        <v>1632</v>
      </c>
      <c r="C43" s="109" t="s">
        <v>98</v>
      </c>
      <c r="D43">
        <v>187</v>
      </c>
      <c r="E43">
        <v>1</v>
      </c>
      <c r="F43" t="s">
        <v>215</v>
      </c>
      <c r="G43">
        <v>2831.08</v>
      </c>
      <c r="H43">
        <v>29</v>
      </c>
      <c r="I43" t="s">
        <v>1600</v>
      </c>
      <c r="J43" t="s">
        <v>1603</v>
      </c>
      <c r="K43">
        <v>1</v>
      </c>
      <c r="L43">
        <v>28.25</v>
      </c>
    </row>
    <row r="44" spans="1:12" x14ac:dyDescent="0.3">
      <c r="A44">
        <v>1629</v>
      </c>
      <c r="B44" s="109" t="s">
        <v>1633</v>
      </c>
      <c r="C44" s="109" t="s">
        <v>98</v>
      </c>
      <c r="D44">
        <v>161</v>
      </c>
      <c r="E44">
        <v>1</v>
      </c>
      <c r="F44" t="s">
        <v>215</v>
      </c>
      <c r="G44">
        <v>2630.04</v>
      </c>
      <c r="H44">
        <v>29</v>
      </c>
      <c r="I44" t="s">
        <v>1600</v>
      </c>
      <c r="J44" t="s">
        <v>1606</v>
      </c>
      <c r="K44">
        <v>3</v>
      </c>
      <c r="L44">
        <v>109.21000000000001</v>
      </c>
    </row>
    <row r="45" spans="1:12" x14ac:dyDescent="0.3">
      <c r="A45">
        <v>1677</v>
      </c>
      <c r="B45" s="109" t="s">
        <v>1633</v>
      </c>
      <c r="C45" s="109" t="s">
        <v>98</v>
      </c>
      <c r="D45">
        <v>16</v>
      </c>
      <c r="E45">
        <v>2</v>
      </c>
      <c r="F45" t="s">
        <v>1599</v>
      </c>
      <c r="G45">
        <v>3561.98</v>
      </c>
      <c r="H45">
        <v>29</v>
      </c>
      <c r="I45" t="s">
        <v>1600</v>
      </c>
      <c r="J45" t="s">
        <v>1605</v>
      </c>
      <c r="K45">
        <v>2</v>
      </c>
      <c r="L45">
        <v>125.14</v>
      </c>
    </row>
    <row r="46" spans="1:12" x14ac:dyDescent="0.3">
      <c r="A46">
        <v>1684</v>
      </c>
      <c r="B46" s="109" t="s">
        <v>1634</v>
      </c>
      <c r="C46" s="109" t="s">
        <v>98</v>
      </c>
      <c r="D46">
        <v>19</v>
      </c>
      <c r="E46">
        <v>1</v>
      </c>
      <c r="F46" t="s">
        <v>215</v>
      </c>
      <c r="G46">
        <v>1747.4299999999901</v>
      </c>
      <c r="H46">
        <v>29</v>
      </c>
      <c r="I46" t="s">
        <v>1600</v>
      </c>
      <c r="J46" t="s">
        <v>1603</v>
      </c>
      <c r="K46">
        <v>1</v>
      </c>
      <c r="L46">
        <v>47.46</v>
      </c>
    </row>
    <row r="47" spans="1:12" x14ac:dyDescent="0.3">
      <c r="A47">
        <v>1685</v>
      </c>
      <c r="B47" s="109" t="s">
        <v>1635</v>
      </c>
      <c r="C47" s="109" t="s">
        <v>98</v>
      </c>
      <c r="D47">
        <v>52</v>
      </c>
      <c r="E47">
        <v>1</v>
      </c>
      <c r="F47" t="s">
        <v>215</v>
      </c>
      <c r="G47">
        <v>3124.69</v>
      </c>
      <c r="H47">
        <v>29</v>
      </c>
      <c r="I47" t="s">
        <v>1600</v>
      </c>
      <c r="J47" t="s">
        <v>1603</v>
      </c>
      <c r="K47">
        <v>1</v>
      </c>
      <c r="L47">
        <v>23.32</v>
      </c>
    </row>
    <row r="48" spans="1:12" x14ac:dyDescent="0.3">
      <c r="A48">
        <v>1714</v>
      </c>
      <c r="B48" s="109" t="s">
        <v>1636</v>
      </c>
      <c r="C48" s="109" t="s">
        <v>98</v>
      </c>
      <c r="D48">
        <v>164</v>
      </c>
      <c r="E48">
        <v>1</v>
      </c>
      <c r="F48" t="s">
        <v>215</v>
      </c>
      <c r="G48">
        <v>3193.3999999999901</v>
      </c>
      <c r="H48">
        <v>29</v>
      </c>
      <c r="I48" t="s">
        <v>1600</v>
      </c>
      <c r="J48" t="s">
        <v>1605</v>
      </c>
      <c r="K48">
        <v>2</v>
      </c>
      <c r="L48">
        <v>60.16</v>
      </c>
    </row>
    <row r="49" spans="1:12" x14ac:dyDescent="0.3">
      <c r="A49">
        <v>1755</v>
      </c>
      <c r="B49" s="109" t="s">
        <v>1636</v>
      </c>
      <c r="C49" s="109" t="s">
        <v>98</v>
      </c>
      <c r="D49">
        <v>125</v>
      </c>
      <c r="E49">
        <v>1</v>
      </c>
      <c r="F49" t="s">
        <v>215</v>
      </c>
      <c r="G49">
        <v>2689.59</v>
      </c>
      <c r="H49">
        <v>29</v>
      </c>
      <c r="I49" t="s">
        <v>1600</v>
      </c>
      <c r="J49" t="s">
        <v>1605</v>
      </c>
      <c r="K49">
        <v>2</v>
      </c>
      <c r="L49">
        <v>88.65</v>
      </c>
    </row>
    <row r="50" spans="1:12" x14ac:dyDescent="0.3">
      <c r="A50">
        <v>1813</v>
      </c>
      <c r="B50" s="109" t="s">
        <v>1637</v>
      </c>
      <c r="C50" s="109" t="s">
        <v>98</v>
      </c>
      <c r="D50">
        <v>172</v>
      </c>
      <c r="E50">
        <v>1</v>
      </c>
      <c r="F50" t="s">
        <v>215</v>
      </c>
      <c r="G50">
        <v>2363.5100000000002</v>
      </c>
      <c r="H50">
        <v>29</v>
      </c>
      <c r="I50" t="s">
        <v>1600</v>
      </c>
      <c r="J50" t="s">
        <v>1606</v>
      </c>
      <c r="K50">
        <v>3</v>
      </c>
      <c r="L50">
        <v>111.23</v>
      </c>
    </row>
    <row r="51" spans="1:12" x14ac:dyDescent="0.3">
      <c r="A51">
        <v>1853</v>
      </c>
      <c r="B51" s="109" t="s">
        <v>1637</v>
      </c>
      <c r="C51" s="109" t="s">
        <v>98</v>
      </c>
      <c r="D51">
        <v>189</v>
      </c>
      <c r="E51">
        <v>1</v>
      </c>
      <c r="F51" t="s">
        <v>215</v>
      </c>
      <c r="G51">
        <v>3063.68</v>
      </c>
      <c r="H51">
        <v>29</v>
      </c>
      <c r="I51" t="s">
        <v>1600</v>
      </c>
      <c r="J51" t="s">
        <v>1606</v>
      </c>
      <c r="K51">
        <v>3</v>
      </c>
      <c r="L51">
        <v>117.99</v>
      </c>
    </row>
    <row r="52" spans="1:12" x14ac:dyDescent="0.3">
      <c r="A52">
        <v>1855</v>
      </c>
      <c r="B52" s="109" t="s">
        <v>1638</v>
      </c>
      <c r="C52" s="109" t="s">
        <v>98</v>
      </c>
      <c r="D52">
        <v>38</v>
      </c>
      <c r="E52">
        <v>2</v>
      </c>
      <c r="F52" t="s">
        <v>1599</v>
      </c>
      <c r="G52">
        <v>2634.7399999999898</v>
      </c>
      <c r="H52">
        <v>29</v>
      </c>
      <c r="I52" t="s">
        <v>1600</v>
      </c>
      <c r="J52" t="s">
        <v>1603</v>
      </c>
      <c r="K52">
        <v>1</v>
      </c>
      <c r="L52">
        <v>23.32</v>
      </c>
    </row>
    <row r="53" spans="1:12" x14ac:dyDescent="0.3">
      <c r="A53">
        <v>1863</v>
      </c>
      <c r="B53" s="109" t="s">
        <v>1639</v>
      </c>
      <c r="C53" s="109" t="s">
        <v>98</v>
      </c>
      <c r="D53">
        <v>139</v>
      </c>
      <c r="E53">
        <v>2</v>
      </c>
      <c r="F53" t="s">
        <v>1599</v>
      </c>
      <c r="G53">
        <v>1577.97</v>
      </c>
      <c r="H53">
        <v>29</v>
      </c>
      <c r="I53" t="s">
        <v>1600</v>
      </c>
      <c r="J53" t="s">
        <v>1603</v>
      </c>
      <c r="K53">
        <v>1</v>
      </c>
      <c r="L53">
        <v>47.46</v>
      </c>
    </row>
    <row r="54" spans="1:12" x14ac:dyDescent="0.3">
      <c r="A54">
        <v>1891</v>
      </c>
      <c r="B54" s="109" t="s">
        <v>1639</v>
      </c>
      <c r="C54" s="109" t="s">
        <v>98</v>
      </c>
      <c r="D54">
        <v>193</v>
      </c>
      <c r="E54">
        <v>1</v>
      </c>
      <c r="F54" t="s">
        <v>215</v>
      </c>
      <c r="G54">
        <v>2547.62</v>
      </c>
      <c r="H54">
        <v>29</v>
      </c>
      <c r="I54" t="s">
        <v>1600</v>
      </c>
      <c r="J54" t="s">
        <v>1605</v>
      </c>
      <c r="K54">
        <v>2</v>
      </c>
      <c r="L54">
        <v>58.33</v>
      </c>
    </row>
    <row r="55" spans="1:12" x14ac:dyDescent="0.3">
      <c r="A55">
        <v>1908</v>
      </c>
      <c r="B55" s="109" t="s">
        <v>1640</v>
      </c>
      <c r="C55" s="109" t="s">
        <v>98</v>
      </c>
      <c r="D55">
        <v>167</v>
      </c>
      <c r="E55">
        <v>2</v>
      </c>
      <c r="F55" t="s">
        <v>1599</v>
      </c>
      <c r="G55">
        <v>2609.11</v>
      </c>
      <c r="H55">
        <v>29</v>
      </c>
      <c r="I55" t="s">
        <v>1600</v>
      </c>
      <c r="J55" t="s">
        <v>1601</v>
      </c>
      <c r="K55">
        <v>4</v>
      </c>
      <c r="L55">
        <v>188.5</v>
      </c>
    </row>
    <row r="56" spans="1:12" x14ac:dyDescent="0.3">
      <c r="A56">
        <v>1916</v>
      </c>
      <c r="B56" s="109" t="s">
        <v>1641</v>
      </c>
      <c r="C56" s="109" t="s">
        <v>98</v>
      </c>
      <c r="D56">
        <v>61</v>
      </c>
      <c r="E56">
        <v>2</v>
      </c>
      <c r="F56" t="s">
        <v>1599</v>
      </c>
      <c r="G56">
        <v>2928.83</v>
      </c>
      <c r="H56">
        <v>29</v>
      </c>
      <c r="I56" t="s">
        <v>1600</v>
      </c>
      <c r="J56" t="s">
        <v>1605</v>
      </c>
      <c r="K56">
        <v>2</v>
      </c>
      <c r="L56">
        <v>70.53</v>
      </c>
    </row>
    <row r="57" spans="1:12" x14ac:dyDescent="0.3">
      <c r="A57">
        <v>1987</v>
      </c>
      <c r="B57" s="109" t="s">
        <v>1641</v>
      </c>
      <c r="C57" s="109" t="s">
        <v>98</v>
      </c>
      <c r="D57">
        <v>186</v>
      </c>
      <c r="E57">
        <v>2</v>
      </c>
      <c r="F57" t="s">
        <v>1599</v>
      </c>
      <c r="G57">
        <v>2509.77</v>
      </c>
      <c r="H57">
        <v>29</v>
      </c>
      <c r="I57" t="s">
        <v>1600</v>
      </c>
      <c r="J57" t="s">
        <v>1605</v>
      </c>
      <c r="K57">
        <v>2</v>
      </c>
      <c r="L57">
        <v>112.78999999999999</v>
      </c>
    </row>
    <row r="58" spans="1:12" x14ac:dyDescent="0.3">
      <c r="A58">
        <v>1997</v>
      </c>
      <c r="B58" s="109" t="s">
        <v>1642</v>
      </c>
      <c r="C58" s="109" t="s">
        <v>98</v>
      </c>
      <c r="D58">
        <v>19</v>
      </c>
      <c r="E58">
        <v>1</v>
      </c>
      <c r="F58" t="s">
        <v>215</v>
      </c>
      <c r="G58">
        <v>1747.4299999999901</v>
      </c>
      <c r="H58">
        <v>29</v>
      </c>
      <c r="I58" t="s">
        <v>1600</v>
      </c>
      <c r="J58" t="s">
        <v>1605</v>
      </c>
      <c r="K58">
        <v>2</v>
      </c>
      <c r="L58">
        <v>110.03</v>
      </c>
    </row>
    <row r="59" spans="1:12" x14ac:dyDescent="0.3">
      <c r="A59">
        <v>2025</v>
      </c>
      <c r="B59" s="109" t="s">
        <v>1643</v>
      </c>
      <c r="C59" s="109" t="s">
        <v>98</v>
      </c>
      <c r="D59">
        <v>15</v>
      </c>
      <c r="E59">
        <v>2</v>
      </c>
      <c r="F59" t="s">
        <v>1599</v>
      </c>
      <c r="G59">
        <v>1793.51999999999</v>
      </c>
      <c r="H59">
        <v>29</v>
      </c>
      <c r="I59" t="s">
        <v>1600</v>
      </c>
      <c r="J59" t="s">
        <v>1606</v>
      </c>
      <c r="K59">
        <v>3</v>
      </c>
      <c r="L59">
        <v>153.24</v>
      </c>
    </row>
    <row r="60" spans="1:12" x14ac:dyDescent="0.3">
      <c r="A60">
        <v>2075</v>
      </c>
      <c r="B60" s="109" t="s">
        <v>1644</v>
      </c>
      <c r="C60" s="109" t="s">
        <v>98</v>
      </c>
      <c r="D60">
        <v>78</v>
      </c>
      <c r="E60">
        <v>1</v>
      </c>
      <c r="F60" t="s">
        <v>215</v>
      </c>
      <c r="G60">
        <v>3396.95</v>
      </c>
      <c r="H60">
        <v>29</v>
      </c>
      <c r="I60" t="s">
        <v>1600</v>
      </c>
      <c r="J60" t="s">
        <v>1603</v>
      </c>
      <c r="K60">
        <v>1</v>
      </c>
      <c r="L60">
        <v>30.08</v>
      </c>
    </row>
    <row r="61" spans="1:12" x14ac:dyDescent="0.3">
      <c r="A61">
        <v>2141</v>
      </c>
      <c r="B61" s="109" t="s">
        <v>1645</v>
      </c>
      <c r="C61" s="109" t="s">
        <v>98</v>
      </c>
      <c r="D61">
        <v>113</v>
      </c>
      <c r="E61">
        <v>2</v>
      </c>
      <c r="F61" t="s">
        <v>1599</v>
      </c>
      <c r="G61">
        <v>2622.93</v>
      </c>
      <c r="H61">
        <v>29</v>
      </c>
      <c r="I61" t="s">
        <v>1600</v>
      </c>
      <c r="J61" t="s">
        <v>1601</v>
      </c>
      <c r="K61">
        <v>4</v>
      </c>
      <c r="L61">
        <v>128.86000000000001</v>
      </c>
    </row>
    <row r="62" spans="1:12" x14ac:dyDescent="0.3">
      <c r="A62">
        <v>2173</v>
      </c>
      <c r="B62" s="109" t="s">
        <v>1645</v>
      </c>
      <c r="C62" s="109" t="s">
        <v>98</v>
      </c>
      <c r="D62">
        <v>26</v>
      </c>
      <c r="E62">
        <v>2</v>
      </c>
      <c r="F62" t="s">
        <v>1599</v>
      </c>
      <c r="G62">
        <v>2606.6099999999901</v>
      </c>
      <c r="H62">
        <v>29</v>
      </c>
      <c r="I62" t="s">
        <v>1600</v>
      </c>
      <c r="J62" t="s">
        <v>1601</v>
      </c>
      <c r="K62">
        <v>4</v>
      </c>
      <c r="L62">
        <v>134.30000000000001</v>
      </c>
    </row>
    <row r="63" spans="1:12" x14ac:dyDescent="0.3">
      <c r="A63">
        <v>2189</v>
      </c>
      <c r="B63" s="109" t="s">
        <v>1646</v>
      </c>
      <c r="C63" s="109" t="s">
        <v>98</v>
      </c>
      <c r="D63">
        <v>178</v>
      </c>
      <c r="E63">
        <v>1</v>
      </c>
      <c r="F63" t="s">
        <v>215</v>
      </c>
      <c r="G63">
        <v>2320.21</v>
      </c>
      <c r="H63">
        <v>29</v>
      </c>
      <c r="I63" t="s">
        <v>1600</v>
      </c>
      <c r="J63" t="s">
        <v>1606</v>
      </c>
      <c r="K63">
        <v>3</v>
      </c>
      <c r="L63">
        <v>79.819999999999993</v>
      </c>
    </row>
    <row r="64" spans="1:12" x14ac:dyDescent="0.3">
      <c r="A64">
        <v>2196</v>
      </c>
      <c r="B64" s="109" t="s">
        <v>1646</v>
      </c>
      <c r="C64" s="109" t="s">
        <v>98</v>
      </c>
      <c r="D64">
        <v>77</v>
      </c>
      <c r="E64">
        <v>1</v>
      </c>
      <c r="F64" t="s">
        <v>215</v>
      </c>
      <c r="G64">
        <v>2285.7599999999902</v>
      </c>
      <c r="H64">
        <v>29</v>
      </c>
      <c r="I64" t="s">
        <v>1600</v>
      </c>
      <c r="J64" t="s">
        <v>1605</v>
      </c>
      <c r="K64">
        <v>2</v>
      </c>
      <c r="L64">
        <v>58.33</v>
      </c>
    </row>
    <row r="65" spans="1:12" x14ac:dyDescent="0.3">
      <c r="A65">
        <v>2225</v>
      </c>
      <c r="B65" s="109" t="s">
        <v>1647</v>
      </c>
      <c r="C65" s="109" t="s">
        <v>98</v>
      </c>
      <c r="D65">
        <v>139</v>
      </c>
      <c r="E65">
        <v>2</v>
      </c>
      <c r="F65" t="s">
        <v>1599</v>
      </c>
      <c r="G65">
        <v>1577.97</v>
      </c>
      <c r="H65">
        <v>29</v>
      </c>
      <c r="I65" t="s">
        <v>1600</v>
      </c>
      <c r="J65" t="s">
        <v>1603</v>
      </c>
      <c r="K65">
        <v>1</v>
      </c>
      <c r="L65">
        <v>23.32</v>
      </c>
    </row>
    <row r="66" spans="1:12" x14ac:dyDescent="0.3">
      <c r="A66">
        <v>2236</v>
      </c>
      <c r="B66" s="109" t="s">
        <v>1647</v>
      </c>
      <c r="C66" s="109" t="s">
        <v>98</v>
      </c>
      <c r="D66">
        <v>23</v>
      </c>
      <c r="E66">
        <v>2</v>
      </c>
      <c r="F66" t="s">
        <v>1599</v>
      </c>
      <c r="G66">
        <v>2834.16</v>
      </c>
      <c r="H66">
        <v>29</v>
      </c>
      <c r="I66" t="s">
        <v>1600</v>
      </c>
      <c r="J66" t="s">
        <v>1603</v>
      </c>
      <c r="K66">
        <v>1</v>
      </c>
      <c r="L66">
        <v>40.450000000000003</v>
      </c>
    </row>
    <row r="67" spans="1:12" x14ac:dyDescent="0.3">
      <c r="A67">
        <v>2273</v>
      </c>
      <c r="B67" s="109" t="s">
        <v>1647</v>
      </c>
      <c r="C67" s="109" t="s">
        <v>98</v>
      </c>
      <c r="D67">
        <v>124</v>
      </c>
      <c r="E67">
        <v>2</v>
      </c>
      <c r="F67" t="s">
        <v>1599</v>
      </c>
      <c r="G67">
        <v>3331.35</v>
      </c>
      <c r="H67">
        <v>29</v>
      </c>
      <c r="I67" t="s">
        <v>1600</v>
      </c>
      <c r="J67" t="s">
        <v>1605</v>
      </c>
      <c r="K67">
        <v>2</v>
      </c>
      <c r="L67">
        <v>80.900000000000006</v>
      </c>
    </row>
    <row r="68" spans="1:12" x14ac:dyDescent="0.3">
      <c r="A68">
        <v>2338</v>
      </c>
      <c r="B68" s="109" t="s">
        <v>1647</v>
      </c>
      <c r="C68" s="109" t="s">
        <v>98</v>
      </c>
      <c r="D68">
        <v>135</v>
      </c>
      <c r="E68">
        <v>2</v>
      </c>
      <c r="F68" t="s">
        <v>1599</v>
      </c>
      <c r="G68">
        <v>2277.89</v>
      </c>
      <c r="H68">
        <v>29</v>
      </c>
      <c r="I68" t="s">
        <v>1600</v>
      </c>
      <c r="J68" t="s">
        <v>1601</v>
      </c>
      <c r="K68">
        <v>4</v>
      </c>
      <c r="L68">
        <v>128.86000000000001</v>
      </c>
    </row>
    <row r="69" spans="1:12" x14ac:dyDescent="0.3">
      <c r="A69">
        <v>2345</v>
      </c>
      <c r="B69" s="109" t="s">
        <v>1647</v>
      </c>
      <c r="C69" s="109" t="s">
        <v>98</v>
      </c>
      <c r="D69">
        <v>100</v>
      </c>
      <c r="E69">
        <v>1</v>
      </c>
      <c r="F69" t="s">
        <v>215</v>
      </c>
      <c r="G69">
        <v>3062.92</v>
      </c>
      <c r="H69">
        <v>29</v>
      </c>
      <c r="I69" t="s">
        <v>1600</v>
      </c>
      <c r="J69" t="s">
        <v>1601</v>
      </c>
      <c r="K69">
        <v>4</v>
      </c>
      <c r="L69">
        <v>127.28</v>
      </c>
    </row>
    <row r="70" spans="1:12" x14ac:dyDescent="0.3">
      <c r="A70">
        <v>2355</v>
      </c>
      <c r="B70" s="109" t="s">
        <v>1648</v>
      </c>
      <c r="C70" s="109" t="s">
        <v>99</v>
      </c>
      <c r="D70">
        <v>101</v>
      </c>
      <c r="E70">
        <v>1</v>
      </c>
      <c r="F70" t="s">
        <v>215</v>
      </c>
      <c r="G70">
        <v>2561.19</v>
      </c>
      <c r="H70">
        <v>29</v>
      </c>
      <c r="I70" t="s">
        <v>1600</v>
      </c>
      <c r="J70" t="s">
        <v>1605</v>
      </c>
      <c r="K70">
        <v>2</v>
      </c>
      <c r="L70">
        <v>105.78</v>
      </c>
    </row>
    <row r="71" spans="1:12" x14ac:dyDescent="0.3">
      <c r="A71">
        <v>2401</v>
      </c>
      <c r="B71" s="110" t="s">
        <v>1648</v>
      </c>
      <c r="C71" s="109" t="s">
        <v>99</v>
      </c>
      <c r="D71">
        <v>197</v>
      </c>
      <c r="E71">
        <v>2</v>
      </c>
      <c r="F71" t="s">
        <v>1599</v>
      </c>
      <c r="G71">
        <v>1744.83</v>
      </c>
      <c r="H71">
        <v>29</v>
      </c>
      <c r="I71" t="s">
        <v>1600</v>
      </c>
      <c r="J71" t="s">
        <v>1603</v>
      </c>
      <c r="K71">
        <v>1</v>
      </c>
      <c r="L71">
        <v>23.32</v>
      </c>
    </row>
    <row r="72" spans="1:12" x14ac:dyDescent="0.3">
      <c r="A72">
        <v>2430</v>
      </c>
      <c r="B72" s="109" t="s">
        <v>1648</v>
      </c>
      <c r="C72" s="109" t="s">
        <v>99</v>
      </c>
      <c r="D72">
        <v>90</v>
      </c>
      <c r="E72">
        <v>2</v>
      </c>
      <c r="F72" t="s">
        <v>1599</v>
      </c>
      <c r="G72">
        <v>3210.29</v>
      </c>
      <c r="H72">
        <v>29</v>
      </c>
      <c r="I72" t="s">
        <v>1600</v>
      </c>
      <c r="J72" t="s">
        <v>1605</v>
      </c>
      <c r="K72">
        <v>2</v>
      </c>
      <c r="L72">
        <v>77.539999999999992</v>
      </c>
    </row>
    <row r="73" spans="1:12" x14ac:dyDescent="0.3">
      <c r="A73">
        <v>2455</v>
      </c>
      <c r="B73" s="109" t="s">
        <v>1648</v>
      </c>
      <c r="C73" s="109" t="s">
        <v>99</v>
      </c>
      <c r="D73">
        <v>157</v>
      </c>
      <c r="E73">
        <v>2</v>
      </c>
      <c r="F73" t="s">
        <v>1599</v>
      </c>
      <c r="G73">
        <v>3052.95</v>
      </c>
      <c r="H73">
        <v>29</v>
      </c>
      <c r="I73" t="s">
        <v>1600</v>
      </c>
      <c r="J73" t="s">
        <v>1603</v>
      </c>
      <c r="K73">
        <v>1</v>
      </c>
      <c r="L73">
        <v>40.450000000000003</v>
      </c>
    </row>
    <row r="74" spans="1:12" x14ac:dyDescent="0.3">
      <c r="A74">
        <v>2495</v>
      </c>
      <c r="B74" s="109" t="s">
        <v>1649</v>
      </c>
      <c r="C74" s="109" t="s">
        <v>99</v>
      </c>
      <c r="D74">
        <v>183</v>
      </c>
      <c r="E74">
        <v>1</v>
      </c>
      <c r="F74" t="s">
        <v>215</v>
      </c>
      <c r="G74">
        <v>2236.1199999999899</v>
      </c>
      <c r="H74">
        <v>29</v>
      </c>
      <c r="I74" t="s">
        <v>1600</v>
      </c>
      <c r="J74" t="s">
        <v>1623</v>
      </c>
      <c r="K74">
        <v>5</v>
      </c>
      <c r="L74">
        <v>241.89</v>
      </c>
    </row>
    <row r="75" spans="1:12" x14ac:dyDescent="0.3">
      <c r="A75">
        <v>2510</v>
      </c>
      <c r="B75" s="109" t="s">
        <v>1649</v>
      </c>
      <c r="C75" s="109" t="s">
        <v>99</v>
      </c>
      <c r="D75">
        <v>94</v>
      </c>
      <c r="E75">
        <v>1</v>
      </c>
      <c r="F75" t="s">
        <v>215</v>
      </c>
      <c r="G75">
        <v>2209.74999999999</v>
      </c>
      <c r="H75">
        <v>29</v>
      </c>
      <c r="I75" t="s">
        <v>1600</v>
      </c>
      <c r="J75" t="s">
        <v>1603</v>
      </c>
      <c r="K75">
        <v>1</v>
      </c>
      <c r="L75">
        <v>65.33</v>
      </c>
    </row>
    <row r="76" spans="1:12" x14ac:dyDescent="0.3">
      <c r="A76">
        <v>2581</v>
      </c>
      <c r="B76" s="109" t="s">
        <v>1650</v>
      </c>
      <c r="C76" s="109" t="s">
        <v>99</v>
      </c>
      <c r="D76">
        <v>21</v>
      </c>
      <c r="E76">
        <v>1</v>
      </c>
      <c r="F76" t="s">
        <v>215</v>
      </c>
      <c r="G76">
        <v>2891.08</v>
      </c>
      <c r="H76">
        <v>29</v>
      </c>
      <c r="I76" t="s">
        <v>1600</v>
      </c>
      <c r="J76" t="s">
        <v>1606</v>
      </c>
      <c r="K76">
        <v>3</v>
      </c>
      <c r="L76">
        <v>126.34</v>
      </c>
    </row>
    <row r="77" spans="1:12" x14ac:dyDescent="0.3">
      <c r="A77">
        <v>2595</v>
      </c>
      <c r="B77" s="109" t="s">
        <v>1651</v>
      </c>
      <c r="C77" s="109" t="s">
        <v>99</v>
      </c>
      <c r="D77">
        <v>49</v>
      </c>
      <c r="E77">
        <v>1</v>
      </c>
      <c r="F77" t="s">
        <v>215</v>
      </c>
      <c r="G77">
        <v>2693.59</v>
      </c>
      <c r="H77">
        <v>29</v>
      </c>
      <c r="I77" t="s">
        <v>1600</v>
      </c>
      <c r="J77" t="s">
        <v>1606</v>
      </c>
      <c r="K77">
        <v>3</v>
      </c>
      <c r="L77">
        <v>100.85999999999999</v>
      </c>
    </row>
    <row r="78" spans="1:12" x14ac:dyDescent="0.3">
      <c r="A78">
        <v>2695</v>
      </c>
      <c r="B78" s="109" t="s">
        <v>1651</v>
      </c>
      <c r="C78" s="109" t="s">
        <v>99</v>
      </c>
      <c r="D78">
        <v>161</v>
      </c>
      <c r="E78">
        <v>1</v>
      </c>
      <c r="F78" t="s">
        <v>215</v>
      </c>
      <c r="G78">
        <v>2630.04</v>
      </c>
      <c r="H78">
        <v>29</v>
      </c>
      <c r="I78" t="s">
        <v>1600</v>
      </c>
      <c r="J78" t="s">
        <v>1603</v>
      </c>
      <c r="K78">
        <v>1</v>
      </c>
      <c r="L78">
        <v>40.450000000000003</v>
      </c>
    </row>
    <row r="79" spans="1:12" x14ac:dyDescent="0.3">
      <c r="A79">
        <v>2740</v>
      </c>
      <c r="B79" s="109" t="s">
        <v>1652</v>
      </c>
      <c r="C79" s="109" t="s">
        <v>99</v>
      </c>
      <c r="D79">
        <v>39</v>
      </c>
      <c r="E79">
        <v>1</v>
      </c>
      <c r="F79" t="s">
        <v>215</v>
      </c>
      <c r="G79">
        <v>3322.9899999999898</v>
      </c>
      <c r="H79">
        <v>29</v>
      </c>
      <c r="I79" t="s">
        <v>1600</v>
      </c>
      <c r="J79" t="s">
        <v>1605</v>
      </c>
      <c r="K79">
        <v>2</v>
      </c>
      <c r="L79">
        <v>112.78999999999999</v>
      </c>
    </row>
    <row r="80" spans="1:12" x14ac:dyDescent="0.3">
      <c r="A80">
        <v>2767</v>
      </c>
      <c r="B80" s="109" t="s">
        <v>1653</v>
      </c>
      <c r="C80" s="109" t="s">
        <v>99</v>
      </c>
      <c r="D80">
        <v>5</v>
      </c>
      <c r="E80">
        <v>2</v>
      </c>
      <c r="F80" t="s">
        <v>1599</v>
      </c>
      <c r="G80">
        <v>2727.48</v>
      </c>
      <c r="H80">
        <v>29</v>
      </c>
      <c r="I80" t="s">
        <v>1600</v>
      </c>
      <c r="J80" t="s">
        <v>1603</v>
      </c>
      <c r="K80">
        <v>1</v>
      </c>
      <c r="L80">
        <v>30.08</v>
      </c>
    </row>
    <row r="81" spans="1:12" x14ac:dyDescent="0.3">
      <c r="A81">
        <v>2785</v>
      </c>
      <c r="B81" s="109" t="s">
        <v>1654</v>
      </c>
      <c r="C81" s="109" t="s">
        <v>99</v>
      </c>
      <c r="D81">
        <v>110</v>
      </c>
      <c r="E81">
        <v>1</v>
      </c>
      <c r="F81" t="s">
        <v>215</v>
      </c>
      <c r="G81">
        <v>2404.04</v>
      </c>
      <c r="H81">
        <v>29</v>
      </c>
      <c r="I81" t="s">
        <v>1600</v>
      </c>
      <c r="J81" t="s">
        <v>1603</v>
      </c>
      <c r="K81">
        <v>1</v>
      </c>
      <c r="L81">
        <v>62.57</v>
      </c>
    </row>
    <row r="82" spans="1:12" x14ac:dyDescent="0.3">
      <c r="A82">
        <v>2794</v>
      </c>
      <c r="B82" s="109" t="s">
        <v>1655</v>
      </c>
      <c r="C82" s="109" t="s">
        <v>99</v>
      </c>
      <c r="D82">
        <v>17</v>
      </c>
      <c r="E82">
        <v>2</v>
      </c>
      <c r="F82" t="s">
        <v>1599</v>
      </c>
      <c r="G82">
        <v>2546.1799999999998</v>
      </c>
      <c r="H82">
        <v>29</v>
      </c>
      <c r="I82" t="s">
        <v>1600</v>
      </c>
      <c r="J82" t="s">
        <v>1605</v>
      </c>
      <c r="K82">
        <v>2</v>
      </c>
      <c r="L82">
        <v>87.91</v>
      </c>
    </row>
    <row r="83" spans="1:12" x14ac:dyDescent="0.3">
      <c r="A83">
        <v>2906</v>
      </c>
      <c r="B83" s="109" t="s">
        <v>1656</v>
      </c>
      <c r="C83" s="109" t="s">
        <v>99</v>
      </c>
      <c r="D83">
        <v>11</v>
      </c>
      <c r="E83">
        <v>2</v>
      </c>
      <c r="F83" t="s">
        <v>1599</v>
      </c>
      <c r="G83">
        <v>2990.45999999999</v>
      </c>
      <c r="H83">
        <v>29</v>
      </c>
      <c r="I83" t="s">
        <v>1600</v>
      </c>
      <c r="J83" t="s">
        <v>1603</v>
      </c>
      <c r="K83">
        <v>1</v>
      </c>
      <c r="L83">
        <v>47.46</v>
      </c>
    </row>
    <row r="84" spans="1:12" x14ac:dyDescent="0.3">
      <c r="A84">
        <v>2924</v>
      </c>
      <c r="B84" s="109" t="s">
        <v>1657</v>
      </c>
      <c r="C84" s="109" t="s">
        <v>99</v>
      </c>
      <c r="D84">
        <v>111</v>
      </c>
      <c r="E84">
        <v>2</v>
      </c>
      <c r="F84" t="s">
        <v>1599</v>
      </c>
      <c r="G84">
        <v>1920.94999999999</v>
      </c>
      <c r="H84">
        <v>29</v>
      </c>
      <c r="I84" t="s">
        <v>1600</v>
      </c>
      <c r="J84" t="s">
        <v>1601</v>
      </c>
      <c r="K84">
        <v>4</v>
      </c>
      <c r="L84">
        <v>178.73</v>
      </c>
    </row>
    <row r="85" spans="1:12" x14ac:dyDescent="0.3">
      <c r="A85">
        <v>2984</v>
      </c>
      <c r="B85" s="109" t="s">
        <v>1658</v>
      </c>
      <c r="C85" s="109" t="s">
        <v>99</v>
      </c>
      <c r="D85">
        <v>26</v>
      </c>
      <c r="E85">
        <v>2</v>
      </c>
      <c r="F85" t="s">
        <v>1599</v>
      </c>
      <c r="G85">
        <v>2606.6099999999901</v>
      </c>
      <c r="H85">
        <v>29</v>
      </c>
      <c r="I85" t="s">
        <v>1600</v>
      </c>
      <c r="J85" t="s">
        <v>1623</v>
      </c>
      <c r="K85">
        <v>5</v>
      </c>
      <c r="L85">
        <v>199.63</v>
      </c>
    </row>
    <row r="86" spans="1:12" x14ac:dyDescent="0.3">
      <c r="A86">
        <v>3049</v>
      </c>
      <c r="B86" s="109" t="s">
        <v>1659</v>
      </c>
      <c r="C86" s="109" t="s">
        <v>99</v>
      </c>
      <c r="D86">
        <v>186</v>
      </c>
      <c r="E86">
        <v>2</v>
      </c>
      <c r="F86" t="s">
        <v>1599</v>
      </c>
      <c r="G86">
        <v>2509.77</v>
      </c>
      <c r="H86">
        <v>29</v>
      </c>
      <c r="I86" t="s">
        <v>1600</v>
      </c>
      <c r="J86" t="s">
        <v>1606</v>
      </c>
      <c r="K86">
        <v>3</v>
      </c>
      <c r="L86">
        <v>134.03</v>
      </c>
    </row>
    <row r="87" spans="1:12" x14ac:dyDescent="0.3">
      <c r="A87">
        <v>3074</v>
      </c>
      <c r="B87" s="109" t="s">
        <v>1660</v>
      </c>
      <c r="C87" s="109" t="s">
        <v>99</v>
      </c>
      <c r="D87">
        <v>64</v>
      </c>
      <c r="E87">
        <v>2</v>
      </c>
      <c r="F87" t="s">
        <v>1599</v>
      </c>
      <c r="G87">
        <v>2702.72999999999</v>
      </c>
      <c r="H87">
        <v>29</v>
      </c>
      <c r="I87" t="s">
        <v>1600</v>
      </c>
      <c r="J87" t="s">
        <v>1605</v>
      </c>
      <c r="K87">
        <v>2</v>
      </c>
      <c r="L87">
        <v>85.89</v>
      </c>
    </row>
    <row r="88" spans="1:12" x14ac:dyDescent="0.3">
      <c r="A88">
        <v>3075</v>
      </c>
      <c r="B88" s="109" t="s">
        <v>1661</v>
      </c>
      <c r="C88" s="109" t="s">
        <v>99</v>
      </c>
      <c r="D88">
        <v>70</v>
      </c>
      <c r="E88">
        <v>1</v>
      </c>
      <c r="F88" t="s">
        <v>215</v>
      </c>
      <c r="G88">
        <v>2946.5599999999899</v>
      </c>
      <c r="H88">
        <v>29</v>
      </c>
      <c r="I88" t="s">
        <v>1600</v>
      </c>
      <c r="J88" t="s">
        <v>1606</v>
      </c>
      <c r="K88">
        <v>3</v>
      </c>
      <c r="L88">
        <v>175.35999999999999</v>
      </c>
    </row>
    <row r="89" spans="1:12" x14ac:dyDescent="0.3">
      <c r="A89">
        <v>3085</v>
      </c>
      <c r="B89" s="109" t="s">
        <v>1662</v>
      </c>
      <c r="C89" s="109" t="s">
        <v>99</v>
      </c>
      <c r="D89">
        <v>68</v>
      </c>
      <c r="E89">
        <v>1</v>
      </c>
      <c r="F89" t="s">
        <v>215</v>
      </c>
      <c r="G89">
        <v>2286.5299999999902</v>
      </c>
      <c r="H89">
        <v>29</v>
      </c>
      <c r="I89" t="s">
        <v>1600</v>
      </c>
      <c r="J89" t="s">
        <v>1605</v>
      </c>
      <c r="K89">
        <v>2</v>
      </c>
      <c r="L89">
        <v>56.5</v>
      </c>
    </row>
    <row r="90" spans="1:12" x14ac:dyDescent="0.3">
      <c r="A90">
        <v>3174</v>
      </c>
      <c r="B90" s="109" t="s">
        <v>1663</v>
      </c>
      <c r="C90" s="109" t="s">
        <v>99</v>
      </c>
      <c r="D90">
        <v>86</v>
      </c>
      <c r="E90">
        <v>1</v>
      </c>
      <c r="F90" t="s">
        <v>215</v>
      </c>
      <c r="G90">
        <v>3622.22</v>
      </c>
      <c r="H90">
        <v>29</v>
      </c>
      <c r="I90" t="s">
        <v>1600</v>
      </c>
      <c r="J90" t="s">
        <v>1623</v>
      </c>
      <c r="K90">
        <v>5</v>
      </c>
      <c r="L90">
        <v>182.75000000000003</v>
      </c>
    </row>
    <row r="91" spans="1:12" x14ac:dyDescent="0.3">
      <c r="A91">
        <v>3233</v>
      </c>
      <c r="B91" s="109" t="s">
        <v>1663</v>
      </c>
      <c r="C91" s="109" t="s">
        <v>99</v>
      </c>
      <c r="D91">
        <v>185</v>
      </c>
      <c r="E91">
        <v>1</v>
      </c>
      <c r="F91" t="s">
        <v>215</v>
      </c>
      <c r="G91">
        <v>2395.81</v>
      </c>
      <c r="H91">
        <v>29</v>
      </c>
      <c r="I91" t="s">
        <v>1600</v>
      </c>
      <c r="J91" t="s">
        <v>1605</v>
      </c>
      <c r="K91">
        <v>2</v>
      </c>
      <c r="L91">
        <v>105.78</v>
      </c>
    </row>
    <row r="92" spans="1:12" x14ac:dyDescent="0.3">
      <c r="A92">
        <v>3249</v>
      </c>
      <c r="B92" s="109" t="s">
        <v>1664</v>
      </c>
      <c r="C92" s="109" t="s">
        <v>99</v>
      </c>
      <c r="D92">
        <v>112</v>
      </c>
      <c r="E92">
        <v>2</v>
      </c>
      <c r="F92" t="s">
        <v>1599</v>
      </c>
      <c r="G92">
        <v>2059.8399999999901</v>
      </c>
      <c r="H92">
        <v>29</v>
      </c>
      <c r="I92" t="s">
        <v>1600</v>
      </c>
      <c r="J92" t="s">
        <v>1605</v>
      </c>
      <c r="K92">
        <v>2</v>
      </c>
      <c r="L92">
        <v>60.16</v>
      </c>
    </row>
    <row r="93" spans="1:12" x14ac:dyDescent="0.3">
      <c r="A93">
        <v>3257</v>
      </c>
      <c r="B93" s="109" t="s">
        <v>1664</v>
      </c>
      <c r="C93" s="109" t="s">
        <v>99</v>
      </c>
      <c r="D93">
        <v>76</v>
      </c>
      <c r="E93">
        <v>2</v>
      </c>
      <c r="F93" t="s">
        <v>1599</v>
      </c>
      <c r="G93">
        <v>2110.5</v>
      </c>
      <c r="H93">
        <v>29</v>
      </c>
      <c r="I93" t="s">
        <v>1600</v>
      </c>
      <c r="J93" t="s">
        <v>1606</v>
      </c>
      <c r="K93">
        <v>3</v>
      </c>
      <c r="L93">
        <v>81.650000000000006</v>
      </c>
    </row>
    <row r="94" spans="1:12" x14ac:dyDescent="0.3">
      <c r="A94">
        <v>3278</v>
      </c>
      <c r="B94" s="109" t="s">
        <v>1665</v>
      </c>
      <c r="C94" s="109" t="s">
        <v>99</v>
      </c>
      <c r="D94">
        <v>144</v>
      </c>
      <c r="E94">
        <v>1</v>
      </c>
      <c r="F94" t="s">
        <v>215</v>
      </c>
      <c r="G94">
        <v>2504.1999999999998</v>
      </c>
      <c r="H94">
        <v>29</v>
      </c>
      <c r="I94" t="s">
        <v>1600</v>
      </c>
      <c r="J94" t="s">
        <v>1603</v>
      </c>
      <c r="K94">
        <v>1</v>
      </c>
      <c r="L94">
        <v>65.33</v>
      </c>
    </row>
    <row r="95" spans="1:12" x14ac:dyDescent="0.3">
      <c r="A95">
        <v>3290</v>
      </c>
      <c r="B95" s="109" t="s">
        <v>1666</v>
      </c>
      <c r="C95" s="109" t="s">
        <v>99</v>
      </c>
      <c r="D95">
        <v>149</v>
      </c>
      <c r="E95">
        <v>2</v>
      </c>
      <c r="F95" t="s">
        <v>1599</v>
      </c>
      <c r="G95">
        <v>2594.5699999999902</v>
      </c>
      <c r="H95">
        <v>29</v>
      </c>
      <c r="I95" t="s">
        <v>1600</v>
      </c>
      <c r="J95" t="s">
        <v>1603</v>
      </c>
      <c r="K95">
        <v>1</v>
      </c>
      <c r="L95">
        <v>47.46</v>
      </c>
    </row>
    <row r="96" spans="1:12" x14ac:dyDescent="0.3">
      <c r="A96">
        <v>3311</v>
      </c>
      <c r="B96" s="109" t="s">
        <v>1667</v>
      </c>
      <c r="C96" s="109" t="s">
        <v>99</v>
      </c>
      <c r="D96">
        <v>48</v>
      </c>
      <c r="E96">
        <v>1</v>
      </c>
      <c r="F96" t="s">
        <v>215</v>
      </c>
      <c r="G96">
        <v>2563.6099999999901</v>
      </c>
      <c r="H96">
        <v>29</v>
      </c>
      <c r="I96" t="s">
        <v>1600</v>
      </c>
      <c r="J96" t="s">
        <v>1605</v>
      </c>
      <c r="K96">
        <v>2</v>
      </c>
      <c r="L96">
        <v>58.33</v>
      </c>
    </row>
    <row r="97" spans="1:12" x14ac:dyDescent="0.3">
      <c r="A97">
        <v>3347</v>
      </c>
      <c r="B97" s="109" t="s">
        <v>1668</v>
      </c>
      <c r="C97" s="109" t="s">
        <v>99</v>
      </c>
      <c r="D97">
        <v>138</v>
      </c>
      <c r="E97">
        <v>2</v>
      </c>
      <c r="F97" t="s">
        <v>1599</v>
      </c>
      <c r="G97">
        <v>2949.71</v>
      </c>
      <c r="H97">
        <v>29</v>
      </c>
      <c r="I97" t="s">
        <v>1600</v>
      </c>
      <c r="J97" t="s">
        <v>1601</v>
      </c>
      <c r="K97">
        <v>4</v>
      </c>
      <c r="L97">
        <v>134.04</v>
      </c>
    </row>
    <row r="98" spans="1:12" x14ac:dyDescent="0.3">
      <c r="A98">
        <v>3349</v>
      </c>
      <c r="B98" s="109" t="s">
        <v>1669</v>
      </c>
      <c r="C98" s="109" t="s">
        <v>99</v>
      </c>
      <c r="D98">
        <v>17</v>
      </c>
      <c r="E98">
        <v>2</v>
      </c>
      <c r="F98" t="s">
        <v>1599</v>
      </c>
      <c r="G98">
        <v>2546.1799999999998</v>
      </c>
      <c r="H98">
        <v>29</v>
      </c>
      <c r="I98" t="s">
        <v>1600</v>
      </c>
      <c r="J98" t="s">
        <v>1603</v>
      </c>
      <c r="K98">
        <v>1</v>
      </c>
      <c r="L98">
        <v>23.32</v>
      </c>
    </row>
    <row r="99" spans="1:12" x14ac:dyDescent="0.3">
      <c r="A99">
        <v>3355</v>
      </c>
      <c r="B99" s="109" t="s">
        <v>1669</v>
      </c>
      <c r="C99" s="109" t="s">
        <v>99</v>
      </c>
      <c r="D99">
        <v>142</v>
      </c>
      <c r="E99">
        <v>2</v>
      </c>
      <c r="F99" t="s">
        <v>1599</v>
      </c>
      <c r="G99">
        <v>2866.51</v>
      </c>
      <c r="H99">
        <v>29</v>
      </c>
      <c r="I99" t="s">
        <v>1600</v>
      </c>
      <c r="J99" t="s">
        <v>1605</v>
      </c>
      <c r="K99">
        <v>2</v>
      </c>
      <c r="L99">
        <v>127.9</v>
      </c>
    </row>
    <row r="100" spans="1:12" x14ac:dyDescent="0.3">
      <c r="A100">
        <v>3482</v>
      </c>
      <c r="B100" s="109" t="s">
        <v>1670</v>
      </c>
      <c r="C100" s="109" t="s">
        <v>100</v>
      </c>
      <c r="D100">
        <v>178</v>
      </c>
      <c r="E100">
        <v>1</v>
      </c>
      <c r="F100" t="s">
        <v>215</v>
      </c>
      <c r="G100">
        <v>2320.21</v>
      </c>
      <c r="H100">
        <v>29</v>
      </c>
      <c r="I100" t="s">
        <v>1600</v>
      </c>
      <c r="J100" t="s">
        <v>1603</v>
      </c>
      <c r="K100">
        <v>1</v>
      </c>
      <c r="L100">
        <v>40.450000000000003</v>
      </c>
    </row>
    <row r="101" spans="1:12" x14ac:dyDescent="0.3">
      <c r="A101">
        <v>3489</v>
      </c>
      <c r="B101" s="109" t="s">
        <v>1670</v>
      </c>
      <c r="C101" s="109" t="s">
        <v>100</v>
      </c>
      <c r="D101">
        <v>18</v>
      </c>
      <c r="E101">
        <v>2</v>
      </c>
      <c r="F101" t="s">
        <v>1599</v>
      </c>
      <c r="G101">
        <v>3225.02</v>
      </c>
      <c r="H101">
        <v>29</v>
      </c>
      <c r="I101" t="s">
        <v>1600</v>
      </c>
      <c r="J101" t="s">
        <v>1603</v>
      </c>
      <c r="K101">
        <v>1</v>
      </c>
      <c r="L101">
        <v>30.08</v>
      </c>
    </row>
    <row r="102" spans="1:12" x14ac:dyDescent="0.3">
      <c r="A102">
        <v>3501</v>
      </c>
      <c r="B102" s="109" t="s">
        <v>1670</v>
      </c>
      <c r="C102" s="109" t="s">
        <v>100</v>
      </c>
      <c r="D102">
        <v>200</v>
      </c>
      <c r="E102">
        <v>2</v>
      </c>
      <c r="F102" t="s">
        <v>1599</v>
      </c>
      <c r="G102">
        <v>3156.95</v>
      </c>
      <c r="H102">
        <v>29</v>
      </c>
      <c r="I102" t="s">
        <v>1600</v>
      </c>
      <c r="J102" t="s">
        <v>1605</v>
      </c>
      <c r="K102">
        <v>2</v>
      </c>
      <c r="L102">
        <v>110.03</v>
      </c>
    </row>
    <row r="103" spans="1:12" x14ac:dyDescent="0.3">
      <c r="A103">
        <v>3519</v>
      </c>
      <c r="B103" s="109" t="s">
        <v>1670</v>
      </c>
      <c r="C103" s="109" t="s">
        <v>100</v>
      </c>
      <c r="E103">
        <v>1</v>
      </c>
      <c r="F103" t="s">
        <v>215</v>
      </c>
      <c r="G103">
        <v>2648.3899999999899</v>
      </c>
      <c r="H103">
        <v>29</v>
      </c>
      <c r="I103" t="s">
        <v>1600</v>
      </c>
      <c r="J103" t="s">
        <v>1606</v>
      </c>
      <c r="K103">
        <v>3</v>
      </c>
      <c r="L103">
        <v>74.89</v>
      </c>
    </row>
    <row r="104" spans="1:12" x14ac:dyDescent="0.3">
      <c r="A104">
        <v>3530</v>
      </c>
      <c r="B104" s="109" t="s">
        <v>1671</v>
      </c>
      <c r="C104" s="109" t="s">
        <v>100</v>
      </c>
      <c r="D104">
        <v>169</v>
      </c>
      <c r="E104">
        <v>1</v>
      </c>
      <c r="F104" t="s">
        <v>215</v>
      </c>
      <c r="G104">
        <v>2720.42</v>
      </c>
      <c r="H104">
        <v>29</v>
      </c>
      <c r="I104" t="s">
        <v>1600</v>
      </c>
      <c r="J104" t="s">
        <v>1623</v>
      </c>
      <c r="K104">
        <v>5</v>
      </c>
      <c r="L104">
        <v>228.51</v>
      </c>
    </row>
    <row r="105" spans="1:12" x14ac:dyDescent="0.3">
      <c r="A105">
        <v>3589</v>
      </c>
      <c r="B105" s="109" t="s">
        <v>1672</v>
      </c>
      <c r="C105" s="109" t="s">
        <v>100</v>
      </c>
      <c r="D105">
        <v>77</v>
      </c>
      <c r="E105">
        <v>1</v>
      </c>
      <c r="F105" t="s">
        <v>215</v>
      </c>
      <c r="G105">
        <v>2285.7599999999902</v>
      </c>
      <c r="H105">
        <v>29</v>
      </c>
      <c r="I105" t="s">
        <v>1600</v>
      </c>
      <c r="J105" t="s">
        <v>1623</v>
      </c>
      <c r="K105">
        <v>5</v>
      </c>
      <c r="L105">
        <v>242.03999999999996</v>
      </c>
    </row>
    <row r="106" spans="1:12" x14ac:dyDescent="0.3">
      <c r="A106">
        <v>3766</v>
      </c>
      <c r="B106" s="109" t="s">
        <v>1673</v>
      </c>
      <c r="C106" s="109" t="s">
        <v>100</v>
      </c>
      <c r="D106">
        <v>73</v>
      </c>
      <c r="E106">
        <v>1</v>
      </c>
      <c r="F106" t="s">
        <v>215</v>
      </c>
      <c r="G106">
        <v>2067.75</v>
      </c>
      <c r="H106">
        <v>29</v>
      </c>
      <c r="I106" t="s">
        <v>1600</v>
      </c>
      <c r="J106" t="s">
        <v>1606</v>
      </c>
      <c r="K106">
        <v>3</v>
      </c>
      <c r="L106">
        <v>158.91</v>
      </c>
    </row>
    <row r="107" spans="1:12" x14ac:dyDescent="0.3">
      <c r="A107">
        <v>3803</v>
      </c>
      <c r="B107" s="109" t="s">
        <v>1674</v>
      </c>
      <c r="C107" s="109" t="s">
        <v>100</v>
      </c>
      <c r="D107">
        <v>144</v>
      </c>
      <c r="E107">
        <v>1</v>
      </c>
      <c r="F107" t="s">
        <v>215</v>
      </c>
      <c r="G107">
        <v>2504.1999999999998</v>
      </c>
      <c r="H107">
        <v>29</v>
      </c>
      <c r="I107" t="s">
        <v>1600</v>
      </c>
      <c r="J107" t="s">
        <v>1601</v>
      </c>
      <c r="K107">
        <v>4</v>
      </c>
      <c r="L107">
        <v>172.95</v>
      </c>
    </row>
    <row r="108" spans="1:12" x14ac:dyDescent="0.3">
      <c r="A108">
        <v>3907</v>
      </c>
      <c r="B108" s="109" t="s">
        <v>1675</v>
      </c>
      <c r="C108" s="109" t="s">
        <v>100</v>
      </c>
      <c r="D108">
        <v>119</v>
      </c>
      <c r="E108">
        <v>1</v>
      </c>
      <c r="F108" t="s">
        <v>215</v>
      </c>
      <c r="G108">
        <v>2612.5</v>
      </c>
      <c r="H108">
        <v>29</v>
      </c>
      <c r="I108" t="s">
        <v>1600</v>
      </c>
      <c r="J108" t="s">
        <v>1606</v>
      </c>
      <c r="K108">
        <v>3</v>
      </c>
      <c r="L108">
        <v>150.47999999999999</v>
      </c>
    </row>
    <row r="109" spans="1:12" x14ac:dyDescent="0.3">
      <c r="A109">
        <v>3947</v>
      </c>
      <c r="B109" s="109" t="s">
        <v>1675</v>
      </c>
      <c r="C109" s="109" t="s">
        <v>100</v>
      </c>
      <c r="D109">
        <v>180</v>
      </c>
      <c r="E109">
        <v>1</v>
      </c>
      <c r="F109" t="s">
        <v>215</v>
      </c>
      <c r="G109">
        <v>2710.77</v>
      </c>
      <c r="H109">
        <v>29</v>
      </c>
      <c r="I109" t="s">
        <v>1600</v>
      </c>
      <c r="J109" t="s">
        <v>1601</v>
      </c>
      <c r="K109">
        <v>4</v>
      </c>
      <c r="L109">
        <v>200.85</v>
      </c>
    </row>
    <row r="110" spans="1:12" x14ac:dyDescent="0.3">
      <c r="A110">
        <v>3952</v>
      </c>
      <c r="B110" s="109" t="s">
        <v>1676</v>
      </c>
      <c r="C110" s="109" t="s">
        <v>100</v>
      </c>
      <c r="D110">
        <v>109</v>
      </c>
      <c r="E110">
        <v>1</v>
      </c>
      <c r="F110" t="s">
        <v>215</v>
      </c>
      <c r="G110">
        <v>3385.06</v>
      </c>
      <c r="H110">
        <v>29</v>
      </c>
      <c r="I110" t="s">
        <v>1600</v>
      </c>
      <c r="J110" t="s">
        <v>1603</v>
      </c>
      <c r="K110">
        <v>1</v>
      </c>
      <c r="L110">
        <v>47.46</v>
      </c>
    </row>
    <row r="111" spans="1:12" x14ac:dyDescent="0.3">
      <c r="A111">
        <v>3971</v>
      </c>
      <c r="B111" s="109" t="s">
        <v>1677</v>
      </c>
      <c r="C111" s="109" t="s">
        <v>100</v>
      </c>
      <c r="D111">
        <v>125</v>
      </c>
      <c r="E111">
        <v>1</v>
      </c>
      <c r="F111" t="s">
        <v>215</v>
      </c>
      <c r="G111">
        <v>2689.59</v>
      </c>
      <c r="H111">
        <v>29</v>
      </c>
      <c r="I111" t="s">
        <v>1600</v>
      </c>
      <c r="J111" t="s">
        <v>1603</v>
      </c>
      <c r="K111">
        <v>1</v>
      </c>
      <c r="L111">
        <v>30.08</v>
      </c>
    </row>
    <row r="112" spans="1:12" x14ac:dyDescent="0.3">
      <c r="A112">
        <v>4189</v>
      </c>
      <c r="B112" s="109" t="s">
        <v>1678</v>
      </c>
      <c r="C112" s="109" t="s">
        <v>100</v>
      </c>
      <c r="D112">
        <v>81</v>
      </c>
      <c r="E112">
        <v>1</v>
      </c>
      <c r="F112" t="s">
        <v>215</v>
      </c>
      <c r="G112">
        <v>2735.3999999999901</v>
      </c>
      <c r="H112">
        <v>29</v>
      </c>
      <c r="I112" t="s">
        <v>1600</v>
      </c>
      <c r="J112" t="s">
        <v>1623</v>
      </c>
      <c r="K112">
        <v>5</v>
      </c>
      <c r="L112">
        <v>266.18</v>
      </c>
    </row>
    <row r="113" spans="1:12" x14ac:dyDescent="0.3">
      <c r="A113">
        <v>4197</v>
      </c>
      <c r="B113" s="109" t="s">
        <v>1679</v>
      </c>
      <c r="C113" s="109" t="s">
        <v>100</v>
      </c>
      <c r="D113">
        <v>21</v>
      </c>
      <c r="E113">
        <v>1</v>
      </c>
      <c r="F113" t="s">
        <v>215</v>
      </c>
      <c r="G113">
        <v>2891.08</v>
      </c>
      <c r="H113">
        <v>29</v>
      </c>
      <c r="I113" t="s">
        <v>1600</v>
      </c>
      <c r="J113" t="s">
        <v>1606</v>
      </c>
      <c r="K113">
        <v>3</v>
      </c>
      <c r="L113">
        <v>142.87</v>
      </c>
    </row>
    <row r="114" spans="1:12" x14ac:dyDescent="0.3">
      <c r="A114">
        <v>4241</v>
      </c>
      <c r="B114" s="109" t="s">
        <v>1680</v>
      </c>
      <c r="C114" s="109" t="s">
        <v>100</v>
      </c>
      <c r="D114">
        <v>57</v>
      </c>
      <c r="E114">
        <v>1</v>
      </c>
      <c r="F114" t="s">
        <v>215</v>
      </c>
      <c r="G114">
        <v>2802.5999999999899</v>
      </c>
      <c r="H114">
        <v>29</v>
      </c>
      <c r="I114" t="s">
        <v>1600</v>
      </c>
      <c r="J114" t="s">
        <v>1603</v>
      </c>
      <c r="K114">
        <v>1</v>
      </c>
      <c r="L114">
        <v>40.450000000000003</v>
      </c>
    </row>
    <row r="115" spans="1:12" x14ac:dyDescent="0.3">
      <c r="A115">
        <v>4314</v>
      </c>
      <c r="B115" s="109" t="s">
        <v>1680</v>
      </c>
      <c r="C115" s="109" t="s">
        <v>100</v>
      </c>
      <c r="D115">
        <v>85</v>
      </c>
      <c r="E115">
        <v>2</v>
      </c>
      <c r="F115" t="s">
        <v>1599</v>
      </c>
      <c r="G115">
        <v>1652.82</v>
      </c>
      <c r="H115">
        <v>29</v>
      </c>
      <c r="I115" t="s">
        <v>1600</v>
      </c>
      <c r="J115" t="s">
        <v>1603</v>
      </c>
      <c r="K115">
        <v>1</v>
      </c>
      <c r="L115">
        <v>23.32</v>
      </c>
    </row>
    <row r="116" spans="1:12" x14ac:dyDescent="0.3">
      <c r="A116">
        <v>4330</v>
      </c>
      <c r="B116" s="109" t="s">
        <v>1681</v>
      </c>
      <c r="C116" s="109" t="s">
        <v>100</v>
      </c>
      <c r="D116">
        <v>144</v>
      </c>
      <c r="E116">
        <v>1</v>
      </c>
      <c r="F116" t="s">
        <v>215</v>
      </c>
      <c r="G116">
        <v>2504.1999999999998</v>
      </c>
      <c r="H116">
        <v>29</v>
      </c>
      <c r="I116" t="s">
        <v>1600</v>
      </c>
      <c r="J116" t="s">
        <v>1606</v>
      </c>
      <c r="K116">
        <v>3</v>
      </c>
      <c r="L116">
        <v>105.78999999999999</v>
      </c>
    </row>
    <row r="117" spans="1:12" x14ac:dyDescent="0.3">
      <c r="A117">
        <v>4401</v>
      </c>
      <c r="B117" s="109" t="s">
        <v>1682</v>
      </c>
      <c r="C117" s="109" t="s">
        <v>100</v>
      </c>
      <c r="D117">
        <v>11</v>
      </c>
      <c r="E117">
        <v>2</v>
      </c>
      <c r="F117" t="s">
        <v>1599</v>
      </c>
      <c r="G117">
        <v>2990.45999999999</v>
      </c>
      <c r="H117">
        <v>29</v>
      </c>
      <c r="I117" t="s">
        <v>1600</v>
      </c>
      <c r="J117" t="s">
        <v>1606</v>
      </c>
      <c r="K117">
        <v>3</v>
      </c>
      <c r="L117">
        <v>111.23</v>
      </c>
    </row>
    <row r="118" spans="1:12" x14ac:dyDescent="0.3">
      <c r="A118">
        <v>4422</v>
      </c>
      <c r="B118" s="109" t="s">
        <v>1682</v>
      </c>
      <c r="C118" s="109" t="s">
        <v>100</v>
      </c>
      <c r="D118">
        <v>180</v>
      </c>
      <c r="E118">
        <v>1</v>
      </c>
      <c r="F118" t="s">
        <v>215</v>
      </c>
      <c r="G118">
        <v>2710.77</v>
      </c>
      <c r="H118">
        <v>29</v>
      </c>
      <c r="I118" t="s">
        <v>1600</v>
      </c>
      <c r="J118" t="s">
        <v>1606</v>
      </c>
      <c r="K118">
        <v>3</v>
      </c>
      <c r="L118">
        <v>81.650000000000006</v>
      </c>
    </row>
    <row r="119" spans="1:12" x14ac:dyDescent="0.3">
      <c r="A119">
        <v>4431</v>
      </c>
      <c r="B119" s="109" t="s">
        <v>1683</v>
      </c>
      <c r="C119" s="109" t="s">
        <v>100</v>
      </c>
      <c r="D119">
        <v>154</v>
      </c>
      <c r="E119">
        <v>1</v>
      </c>
      <c r="F119" t="s">
        <v>215</v>
      </c>
      <c r="G119">
        <v>1976.4399999999901</v>
      </c>
      <c r="H119">
        <v>29</v>
      </c>
      <c r="I119" t="s">
        <v>1600</v>
      </c>
      <c r="J119" t="s">
        <v>1605</v>
      </c>
      <c r="K119">
        <v>2</v>
      </c>
      <c r="L119">
        <v>88.65</v>
      </c>
    </row>
    <row r="120" spans="1:12" x14ac:dyDescent="0.3">
      <c r="A120">
        <v>4641</v>
      </c>
      <c r="B120" s="109" t="s">
        <v>1684</v>
      </c>
      <c r="C120" s="109" t="s">
        <v>100</v>
      </c>
      <c r="D120">
        <v>39</v>
      </c>
      <c r="E120">
        <v>1</v>
      </c>
      <c r="F120" t="s">
        <v>215</v>
      </c>
      <c r="G120">
        <v>3322.9899999999898</v>
      </c>
      <c r="H120">
        <v>29</v>
      </c>
      <c r="I120" t="s">
        <v>1600</v>
      </c>
      <c r="J120" t="s">
        <v>1605</v>
      </c>
      <c r="K120">
        <v>2</v>
      </c>
      <c r="L120">
        <v>60.16</v>
      </c>
    </row>
    <row r="121" spans="1:12" x14ac:dyDescent="0.3">
      <c r="A121">
        <v>4729</v>
      </c>
      <c r="B121" s="109" t="s">
        <v>1685</v>
      </c>
      <c r="C121" s="109" t="s">
        <v>100</v>
      </c>
      <c r="D121">
        <v>40</v>
      </c>
      <c r="E121">
        <v>2</v>
      </c>
      <c r="F121" t="s">
        <v>1599</v>
      </c>
      <c r="G121">
        <v>2330.2599999999902</v>
      </c>
      <c r="H121">
        <v>29</v>
      </c>
      <c r="I121" t="s">
        <v>1600</v>
      </c>
      <c r="J121" t="s">
        <v>1603</v>
      </c>
      <c r="K121">
        <v>1</v>
      </c>
      <c r="L121">
        <v>65.33</v>
      </c>
    </row>
    <row r="122" spans="1:12" x14ac:dyDescent="0.3">
      <c r="A122">
        <v>4761</v>
      </c>
      <c r="B122" s="109" t="s">
        <v>1685</v>
      </c>
      <c r="C122" s="109" t="s">
        <v>100</v>
      </c>
      <c r="D122">
        <v>6</v>
      </c>
      <c r="E122">
        <v>1</v>
      </c>
      <c r="F122" t="s">
        <v>215</v>
      </c>
      <c r="G122">
        <v>2272.54</v>
      </c>
      <c r="H122">
        <v>29</v>
      </c>
      <c r="I122" t="s">
        <v>1600</v>
      </c>
      <c r="J122" t="s">
        <v>1605</v>
      </c>
      <c r="K122">
        <v>2</v>
      </c>
      <c r="L122">
        <v>53.4</v>
      </c>
    </row>
    <row r="123" spans="1:12" x14ac:dyDescent="0.3">
      <c r="A123">
        <v>4779</v>
      </c>
      <c r="B123" s="109" t="s">
        <v>1685</v>
      </c>
      <c r="C123" s="109" t="s">
        <v>100</v>
      </c>
      <c r="D123">
        <v>32</v>
      </c>
      <c r="E123">
        <v>1</v>
      </c>
      <c r="F123" t="s">
        <v>215</v>
      </c>
      <c r="G123">
        <v>3062.03999999999</v>
      </c>
      <c r="H123">
        <v>29</v>
      </c>
      <c r="I123" t="s">
        <v>1600</v>
      </c>
      <c r="J123" t="s">
        <v>1605</v>
      </c>
      <c r="K123">
        <v>2</v>
      </c>
      <c r="L123">
        <v>51.57</v>
      </c>
    </row>
    <row r="124" spans="1:12" x14ac:dyDescent="0.3">
      <c r="A124">
        <v>4814</v>
      </c>
      <c r="B124" s="109" t="s">
        <v>1686</v>
      </c>
      <c r="C124" s="109" t="s">
        <v>100</v>
      </c>
      <c r="D124">
        <v>144</v>
      </c>
      <c r="E124">
        <v>1</v>
      </c>
      <c r="F124" t="s">
        <v>215</v>
      </c>
      <c r="G124">
        <v>2504.1999999999998</v>
      </c>
      <c r="H124">
        <v>29</v>
      </c>
      <c r="I124" t="s">
        <v>1600</v>
      </c>
      <c r="J124" t="s">
        <v>1601</v>
      </c>
      <c r="K124">
        <v>4</v>
      </c>
      <c r="L124">
        <v>123.92999999999999</v>
      </c>
    </row>
    <row r="125" spans="1:12" x14ac:dyDescent="0.3">
      <c r="A125">
        <v>4861</v>
      </c>
      <c r="B125" s="109" t="s">
        <v>1686</v>
      </c>
      <c r="C125" s="109" t="s">
        <v>100</v>
      </c>
      <c r="D125">
        <v>68</v>
      </c>
      <c r="E125">
        <v>1</v>
      </c>
      <c r="F125" t="s">
        <v>215</v>
      </c>
      <c r="G125">
        <v>2286.5299999999902</v>
      </c>
      <c r="H125">
        <v>29</v>
      </c>
      <c r="I125" t="s">
        <v>1600</v>
      </c>
      <c r="J125" t="s">
        <v>1605</v>
      </c>
      <c r="K125">
        <v>2</v>
      </c>
      <c r="L125">
        <v>58.33</v>
      </c>
    </row>
    <row r="126" spans="1:12" x14ac:dyDescent="0.3">
      <c r="A126">
        <v>4865</v>
      </c>
      <c r="B126" s="109" t="s">
        <v>1687</v>
      </c>
      <c r="C126" s="109" t="s">
        <v>100</v>
      </c>
      <c r="D126">
        <v>124</v>
      </c>
      <c r="E126">
        <v>2</v>
      </c>
      <c r="F126" t="s">
        <v>1599</v>
      </c>
      <c r="G126">
        <v>3331.35</v>
      </c>
      <c r="H126">
        <v>29</v>
      </c>
      <c r="I126" t="s">
        <v>1600</v>
      </c>
      <c r="J126" t="s">
        <v>1603</v>
      </c>
      <c r="K126">
        <v>1</v>
      </c>
      <c r="L126">
        <v>62.57</v>
      </c>
    </row>
    <row r="127" spans="1:12" x14ac:dyDescent="0.3">
      <c r="A127">
        <v>4894</v>
      </c>
      <c r="B127" s="109" t="s">
        <v>1688</v>
      </c>
      <c r="C127" s="109" t="s">
        <v>100</v>
      </c>
      <c r="D127">
        <v>102</v>
      </c>
      <c r="E127">
        <v>2</v>
      </c>
      <c r="F127" t="s">
        <v>1599</v>
      </c>
      <c r="G127">
        <v>3813.69</v>
      </c>
      <c r="H127">
        <v>29</v>
      </c>
      <c r="I127" t="s">
        <v>1600</v>
      </c>
      <c r="J127" t="s">
        <v>1603</v>
      </c>
      <c r="K127">
        <v>1</v>
      </c>
      <c r="L127">
        <v>30.08</v>
      </c>
    </row>
    <row r="128" spans="1:12" x14ac:dyDescent="0.3">
      <c r="A128">
        <v>4895</v>
      </c>
      <c r="B128" s="109" t="s">
        <v>1688</v>
      </c>
      <c r="C128" s="109" t="s">
        <v>100</v>
      </c>
      <c r="D128">
        <v>83</v>
      </c>
      <c r="E128">
        <v>1</v>
      </c>
      <c r="F128" t="s">
        <v>215</v>
      </c>
      <c r="G128">
        <v>2399.3200000000002</v>
      </c>
      <c r="H128">
        <v>29</v>
      </c>
      <c r="I128" t="s">
        <v>1600</v>
      </c>
      <c r="J128" t="s">
        <v>1605</v>
      </c>
      <c r="K128">
        <v>2</v>
      </c>
      <c r="L128">
        <v>58.33</v>
      </c>
    </row>
    <row r="129" spans="1:12" x14ac:dyDescent="0.3">
      <c r="A129">
        <v>4993</v>
      </c>
      <c r="B129" s="109" t="s">
        <v>1689</v>
      </c>
      <c r="C129" s="109" t="s">
        <v>100</v>
      </c>
      <c r="D129">
        <v>66</v>
      </c>
      <c r="E129">
        <v>1</v>
      </c>
      <c r="F129" t="s">
        <v>215</v>
      </c>
      <c r="G129">
        <v>1590.12</v>
      </c>
      <c r="H129">
        <v>29</v>
      </c>
      <c r="I129" t="s">
        <v>1600</v>
      </c>
      <c r="J129" t="s">
        <v>1603</v>
      </c>
      <c r="K129">
        <v>1</v>
      </c>
      <c r="L129">
        <v>47.46</v>
      </c>
    </row>
    <row r="130" spans="1:12" x14ac:dyDescent="0.3">
      <c r="A130">
        <v>5025</v>
      </c>
      <c r="B130" s="109" t="s">
        <v>1690</v>
      </c>
      <c r="C130" s="109" t="s">
        <v>101</v>
      </c>
      <c r="D130">
        <v>9</v>
      </c>
      <c r="E130">
        <v>1</v>
      </c>
      <c r="F130" t="s">
        <v>215</v>
      </c>
      <c r="G130">
        <v>2771.7</v>
      </c>
      <c r="H130">
        <v>29</v>
      </c>
      <c r="I130" t="s">
        <v>1600</v>
      </c>
      <c r="J130" t="s">
        <v>1606</v>
      </c>
      <c r="K130">
        <v>3</v>
      </c>
      <c r="L130">
        <v>156.15</v>
      </c>
    </row>
    <row r="131" spans="1:12" x14ac:dyDescent="0.3">
      <c r="A131">
        <v>5090</v>
      </c>
      <c r="B131" s="109" t="s">
        <v>1690</v>
      </c>
      <c r="C131" s="109" t="s">
        <v>101</v>
      </c>
      <c r="D131">
        <v>54</v>
      </c>
      <c r="E131">
        <v>1</v>
      </c>
      <c r="F131" t="s">
        <v>215</v>
      </c>
      <c r="G131">
        <v>2839.4099999999899</v>
      </c>
      <c r="H131">
        <v>29</v>
      </c>
      <c r="I131" t="s">
        <v>1600</v>
      </c>
      <c r="J131" t="s">
        <v>1603</v>
      </c>
      <c r="K131">
        <v>1</v>
      </c>
      <c r="L131">
        <v>62.57</v>
      </c>
    </row>
    <row r="132" spans="1:12" x14ac:dyDescent="0.3">
      <c r="A132">
        <v>5091</v>
      </c>
      <c r="B132" s="109" t="s">
        <v>1690</v>
      </c>
      <c r="C132" s="109" t="s">
        <v>101</v>
      </c>
      <c r="D132">
        <v>158</v>
      </c>
      <c r="E132">
        <v>1</v>
      </c>
      <c r="F132" t="s">
        <v>215</v>
      </c>
      <c r="G132">
        <v>3177.49</v>
      </c>
      <c r="H132">
        <v>29</v>
      </c>
      <c r="I132" t="s">
        <v>1600</v>
      </c>
      <c r="J132" t="s">
        <v>1603</v>
      </c>
      <c r="K132">
        <v>1</v>
      </c>
      <c r="L132">
        <v>65.33</v>
      </c>
    </row>
    <row r="133" spans="1:12" x14ac:dyDescent="0.3">
      <c r="A133">
        <v>5106</v>
      </c>
      <c r="B133" s="109" t="s">
        <v>1691</v>
      </c>
      <c r="C133" s="109" t="s">
        <v>101</v>
      </c>
      <c r="D133">
        <v>82</v>
      </c>
      <c r="E133">
        <v>1</v>
      </c>
      <c r="F133" t="s">
        <v>215</v>
      </c>
      <c r="G133">
        <v>2714.75</v>
      </c>
      <c r="H133">
        <v>29</v>
      </c>
      <c r="I133" t="s">
        <v>1600</v>
      </c>
      <c r="J133" t="s">
        <v>1603</v>
      </c>
      <c r="K133">
        <v>1</v>
      </c>
      <c r="L133">
        <v>30.08</v>
      </c>
    </row>
    <row r="134" spans="1:12" x14ac:dyDescent="0.3">
      <c r="A134">
        <v>5125</v>
      </c>
      <c r="B134" s="109" t="s">
        <v>1691</v>
      </c>
      <c r="C134" s="109" t="s">
        <v>101</v>
      </c>
      <c r="D134">
        <v>33</v>
      </c>
      <c r="E134">
        <v>2</v>
      </c>
      <c r="F134" t="s">
        <v>1599</v>
      </c>
      <c r="G134">
        <v>2041.21999999999</v>
      </c>
      <c r="H134">
        <v>29</v>
      </c>
      <c r="I134" t="s">
        <v>1600</v>
      </c>
      <c r="J134" t="s">
        <v>1603</v>
      </c>
      <c r="K134">
        <v>1</v>
      </c>
      <c r="L134">
        <v>30.08</v>
      </c>
    </row>
    <row r="135" spans="1:12" x14ac:dyDescent="0.3">
      <c r="A135">
        <v>5130</v>
      </c>
      <c r="B135" s="109" t="s">
        <v>1691</v>
      </c>
      <c r="C135" s="109" t="s">
        <v>101</v>
      </c>
      <c r="D135">
        <v>33</v>
      </c>
      <c r="E135">
        <v>2</v>
      </c>
      <c r="F135" t="s">
        <v>1599</v>
      </c>
      <c r="G135">
        <v>2041.21999999999</v>
      </c>
      <c r="H135">
        <v>29</v>
      </c>
      <c r="I135" t="s">
        <v>1600</v>
      </c>
      <c r="J135" t="s">
        <v>1603</v>
      </c>
      <c r="K135">
        <v>1</v>
      </c>
      <c r="L135">
        <v>62.57</v>
      </c>
    </row>
    <row r="136" spans="1:12" x14ac:dyDescent="0.3">
      <c r="A136">
        <v>5137</v>
      </c>
      <c r="B136" s="109" t="s">
        <v>1691</v>
      </c>
      <c r="C136" s="109" t="s">
        <v>101</v>
      </c>
      <c r="D136">
        <v>147</v>
      </c>
      <c r="E136">
        <v>1</v>
      </c>
      <c r="F136" t="s">
        <v>215</v>
      </c>
      <c r="G136">
        <v>3101.0099999999902</v>
      </c>
      <c r="H136">
        <v>29</v>
      </c>
      <c r="I136" t="s">
        <v>1600</v>
      </c>
      <c r="J136" t="s">
        <v>1606</v>
      </c>
      <c r="K136">
        <v>3</v>
      </c>
      <c r="L136">
        <v>153.98000000000002</v>
      </c>
    </row>
    <row r="137" spans="1:12" x14ac:dyDescent="0.3">
      <c r="A137">
        <v>5180</v>
      </c>
      <c r="B137" s="109" t="s">
        <v>1691</v>
      </c>
      <c r="C137" s="109" t="s">
        <v>101</v>
      </c>
      <c r="D137">
        <v>21</v>
      </c>
      <c r="E137">
        <v>1</v>
      </c>
      <c r="F137" t="s">
        <v>215</v>
      </c>
      <c r="G137">
        <v>2891.08</v>
      </c>
      <c r="H137">
        <v>29</v>
      </c>
      <c r="I137" t="s">
        <v>1600</v>
      </c>
      <c r="J137" t="s">
        <v>1603</v>
      </c>
      <c r="K137">
        <v>1</v>
      </c>
      <c r="L137">
        <v>28.25</v>
      </c>
    </row>
    <row r="138" spans="1:12" x14ac:dyDescent="0.3">
      <c r="A138">
        <v>5205</v>
      </c>
      <c r="B138" s="109" t="s">
        <v>1692</v>
      </c>
      <c r="C138" s="109" t="s">
        <v>101</v>
      </c>
      <c r="D138">
        <v>91</v>
      </c>
      <c r="E138">
        <v>1</v>
      </c>
      <c r="F138" t="s">
        <v>215</v>
      </c>
      <c r="G138">
        <v>3648.07</v>
      </c>
      <c r="H138">
        <v>29</v>
      </c>
      <c r="I138" t="s">
        <v>1600</v>
      </c>
      <c r="J138" t="s">
        <v>1605</v>
      </c>
      <c r="K138">
        <v>2</v>
      </c>
      <c r="L138">
        <v>85.89</v>
      </c>
    </row>
    <row r="139" spans="1:12" x14ac:dyDescent="0.3">
      <c r="A139">
        <v>5209</v>
      </c>
      <c r="B139" s="109" t="s">
        <v>1693</v>
      </c>
      <c r="C139" s="109" t="s">
        <v>101</v>
      </c>
      <c r="D139">
        <v>19</v>
      </c>
      <c r="E139">
        <v>1</v>
      </c>
      <c r="F139" t="s">
        <v>215</v>
      </c>
      <c r="G139">
        <v>1747.4299999999901</v>
      </c>
      <c r="H139">
        <v>29</v>
      </c>
      <c r="I139" t="s">
        <v>1600</v>
      </c>
      <c r="J139" t="s">
        <v>1605</v>
      </c>
      <c r="K139">
        <v>2</v>
      </c>
      <c r="L139">
        <v>75.710000000000008</v>
      </c>
    </row>
    <row r="140" spans="1:12" x14ac:dyDescent="0.3">
      <c r="A140">
        <v>5232</v>
      </c>
      <c r="B140" s="109" t="s">
        <v>1694</v>
      </c>
      <c r="C140" s="109" t="s">
        <v>101</v>
      </c>
      <c r="D140">
        <v>149</v>
      </c>
      <c r="E140">
        <v>2</v>
      </c>
      <c r="F140" t="s">
        <v>1599</v>
      </c>
      <c r="G140">
        <v>2594.5699999999902</v>
      </c>
      <c r="H140">
        <v>29</v>
      </c>
      <c r="I140" t="s">
        <v>1600</v>
      </c>
      <c r="J140" t="s">
        <v>1606</v>
      </c>
      <c r="K140">
        <v>3</v>
      </c>
      <c r="L140">
        <v>136.11000000000001</v>
      </c>
    </row>
    <row r="141" spans="1:12" x14ac:dyDescent="0.3">
      <c r="A141">
        <v>5263</v>
      </c>
      <c r="B141" s="109" t="s">
        <v>1695</v>
      </c>
      <c r="C141" s="109" t="s">
        <v>101</v>
      </c>
      <c r="D141">
        <v>68</v>
      </c>
      <c r="E141">
        <v>1</v>
      </c>
      <c r="F141" t="s">
        <v>215</v>
      </c>
      <c r="G141">
        <v>2286.5299999999902</v>
      </c>
      <c r="H141">
        <v>29</v>
      </c>
      <c r="I141" t="s">
        <v>1600</v>
      </c>
      <c r="J141" t="s">
        <v>1603</v>
      </c>
      <c r="K141">
        <v>1</v>
      </c>
      <c r="L141">
        <v>40.450000000000003</v>
      </c>
    </row>
    <row r="142" spans="1:12" x14ac:dyDescent="0.3">
      <c r="A142">
        <v>5396</v>
      </c>
      <c r="B142" s="109" t="s">
        <v>1695</v>
      </c>
      <c r="C142" s="109" t="s">
        <v>101</v>
      </c>
      <c r="D142">
        <v>68</v>
      </c>
      <c r="E142">
        <v>1</v>
      </c>
      <c r="F142" t="s">
        <v>215</v>
      </c>
      <c r="G142">
        <v>2286.5299999999902</v>
      </c>
      <c r="H142">
        <v>29</v>
      </c>
      <c r="I142" t="s">
        <v>1600</v>
      </c>
      <c r="J142" t="s">
        <v>1623</v>
      </c>
      <c r="K142">
        <v>5</v>
      </c>
      <c r="L142">
        <v>222</v>
      </c>
    </row>
    <row r="143" spans="1:12" x14ac:dyDescent="0.3">
      <c r="A143">
        <v>5402</v>
      </c>
      <c r="B143" s="109" t="s">
        <v>1696</v>
      </c>
      <c r="C143" s="109" t="s">
        <v>101</v>
      </c>
      <c r="D143">
        <v>89</v>
      </c>
      <c r="E143">
        <v>2</v>
      </c>
      <c r="F143" t="s">
        <v>1599</v>
      </c>
      <c r="G143">
        <v>3800.56</v>
      </c>
      <c r="H143">
        <v>29</v>
      </c>
      <c r="I143" t="s">
        <v>1600</v>
      </c>
      <c r="J143" t="s">
        <v>1606</v>
      </c>
      <c r="K143">
        <v>3</v>
      </c>
      <c r="L143">
        <v>115.97</v>
      </c>
    </row>
    <row r="144" spans="1:12" x14ac:dyDescent="0.3">
      <c r="A144">
        <v>5422</v>
      </c>
      <c r="B144" s="109" t="s">
        <v>1696</v>
      </c>
      <c r="C144" s="109" t="s">
        <v>101</v>
      </c>
      <c r="D144">
        <v>51</v>
      </c>
      <c r="E144">
        <v>1</v>
      </c>
      <c r="F144" t="s">
        <v>215</v>
      </c>
      <c r="G144">
        <v>3918.9199999999901</v>
      </c>
      <c r="H144">
        <v>29</v>
      </c>
      <c r="I144" t="s">
        <v>1600</v>
      </c>
      <c r="J144" t="s">
        <v>1606</v>
      </c>
      <c r="K144">
        <v>3</v>
      </c>
      <c r="L144">
        <v>175.36</v>
      </c>
    </row>
    <row r="145" spans="1:12" x14ac:dyDescent="0.3">
      <c r="A145">
        <v>5434</v>
      </c>
      <c r="B145" s="109" t="s">
        <v>1696</v>
      </c>
      <c r="C145" s="109" t="s">
        <v>101</v>
      </c>
      <c r="D145">
        <v>156</v>
      </c>
      <c r="E145">
        <v>1</v>
      </c>
      <c r="F145" t="s">
        <v>215</v>
      </c>
      <c r="G145">
        <v>2314.1499999999901</v>
      </c>
      <c r="H145">
        <v>29</v>
      </c>
      <c r="I145" t="s">
        <v>1600</v>
      </c>
      <c r="J145" t="s">
        <v>1606</v>
      </c>
      <c r="K145">
        <v>3</v>
      </c>
      <c r="L145">
        <v>69.960000000000008</v>
      </c>
    </row>
    <row r="146" spans="1:12" x14ac:dyDescent="0.3">
      <c r="A146">
        <v>5454</v>
      </c>
      <c r="B146" s="109" t="s">
        <v>1697</v>
      </c>
      <c r="C146" s="109" t="s">
        <v>101</v>
      </c>
      <c r="D146">
        <v>125</v>
      </c>
      <c r="E146">
        <v>1</v>
      </c>
      <c r="F146" t="s">
        <v>215</v>
      </c>
      <c r="G146">
        <v>2689.59</v>
      </c>
      <c r="H146">
        <v>29</v>
      </c>
      <c r="I146" t="s">
        <v>1600</v>
      </c>
      <c r="J146" t="s">
        <v>1603</v>
      </c>
      <c r="K146">
        <v>1</v>
      </c>
      <c r="L146">
        <v>23.32</v>
      </c>
    </row>
    <row r="147" spans="1:12" x14ac:dyDescent="0.3">
      <c r="A147">
        <v>5470</v>
      </c>
      <c r="B147" s="109" t="s">
        <v>1697</v>
      </c>
      <c r="C147" s="109" t="s">
        <v>101</v>
      </c>
      <c r="D147">
        <v>87</v>
      </c>
      <c r="E147">
        <v>1</v>
      </c>
      <c r="F147" t="s">
        <v>215</v>
      </c>
      <c r="G147">
        <v>3121.9099999999899</v>
      </c>
      <c r="H147">
        <v>29</v>
      </c>
      <c r="I147" t="s">
        <v>1600</v>
      </c>
      <c r="J147" t="s">
        <v>1603</v>
      </c>
      <c r="K147">
        <v>1</v>
      </c>
      <c r="L147">
        <v>65.33</v>
      </c>
    </row>
    <row r="148" spans="1:12" x14ac:dyDescent="0.3">
      <c r="A148">
        <v>5497</v>
      </c>
      <c r="B148" s="109" t="s">
        <v>1698</v>
      </c>
      <c r="C148" s="109" t="s">
        <v>101</v>
      </c>
      <c r="D148">
        <v>149</v>
      </c>
      <c r="E148">
        <v>2</v>
      </c>
      <c r="F148" t="s">
        <v>1599</v>
      </c>
      <c r="G148">
        <v>2594.5699999999902</v>
      </c>
      <c r="H148">
        <v>29</v>
      </c>
      <c r="I148" t="s">
        <v>1600</v>
      </c>
      <c r="J148" t="s">
        <v>1603</v>
      </c>
      <c r="K148">
        <v>1</v>
      </c>
      <c r="L148">
        <v>28.25</v>
      </c>
    </row>
    <row r="149" spans="1:12" x14ac:dyDescent="0.3">
      <c r="A149">
        <v>5575</v>
      </c>
      <c r="B149" s="109" t="s">
        <v>1699</v>
      </c>
      <c r="C149" s="109" t="s">
        <v>101</v>
      </c>
      <c r="D149">
        <v>8</v>
      </c>
      <c r="E149">
        <v>2</v>
      </c>
      <c r="F149" t="s">
        <v>1599</v>
      </c>
      <c r="G149">
        <v>1768.5999999999899</v>
      </c>
      <c r="H149">
        <v>29</v>
      </c>
      <c r="I149" t="s">
        <v>1600</v>
      </c>
      <c r="J149" t="s">
        <v>1605</v>
      </c>
      <c r="K149">
        <v>2</v>
      </c>
      <c r="L149">
        <v>80.900000000000006</v>
      </c>
    </row>
    <row r="150" spans="1:12" x14ac:dyDescent="0.3">
      <c r="A150">
        <v>5600</v>
      </c>
      <c r="B150" s="109" t="s">
        <v>1700</v>
      </c>
      <c r="C150" s="109" t="s">
        <v>101</v>
      </c>
      <c r="D150">
        <v>195</v>
      </c>
      <c r="E150">
        <v>1</v>
      </c>
      <c r="F150" t="s">
        <v>215</v>
      </c>
      <c r="G150">
        <v>2592.77</v>
      </c>
      <c r="H150">
        <v>29</v>
      </c>
      <c r="I150" t="s">
        <v>1600</v>
      </c>
      <c r="J150" t="s">
        <v>1605</v>
      </c>
      <c r="K150">
        <v>2</v>
      </c>
      <c r="L150">
        <v>77.539999999999992</v>
      </c>
    </row>
    <row r="151" spans="1:12" x14ac:dyDescent="0.3">
      <c r="A151">
        <v>5651</v>
      </c>
      <c r="B151" s="109" t="s">
        <v>1701</v>
      </c>
      <c r="C151" s="109" t="s">
        <v>101</v>
      </c>
      <c r="D151">
        <v>135</v>
      </c>
      <c r="E151">
        <v>2</v>
      </c>
      <c r="F151" t="s">
        <v>1599</v>
      </c>
      <c r="G151">
        <v>2277.89</v>
      </c>
      <c r="H151">
        <v>29</v>
      </c>
      <c r="I151" t="s">
        <v>1600</v>
      </c>
      <c r="J151" t="s">
        <v>1603</v>
      </c>
      <c r="K151">
        <v>1</v>
      </c>
      <c r="L151">
        <v>28.25</v>
      </c>
    </row>
    <row r="152" spans="1:12" x14ac:dyDescent="0.3">
      <c r="A152">
        <v>5652</v>
      </c>
      <c r="B152" s="109" t="s">
        <v>1702</v>
      </c>
      <c r="C152" s="109" t="s">
        <v>101</v>
      </c>
      <c r="D152">
        <v>142</v>
      </c>
      <c r="E152">
        <v>2</v>
      </c>
      <c r="F152" t="s">
        <v>1599</v>
      </c>
      <c r="G152">
        <v>2866.51</v>
      </c>
      <c r="H152">
        <v>29</v>
      </c>
      <c r="I152" t="s">
        <v>1600</v>
      </c>
      <c r="J152" t="s">
        <v>1606</v>
      </c>
      <c r="K152">
        <v>3</v>
      </c>
      <c r="L152">
        <v>157.98000000000002</v>
      </c>
    </row>
    <row r="153" spans="1:12" x14ac:dyDescent="0.3">
      <c r="A153">
        <v>5684</v>
      </c>
      <c r="B153" s="109" t="s">
        <v>1702</v>
      </c>
      <c r="C153" s="109" t="s">
        <v>101</v>
      </c>
      <c r="D153">
        <v>100</v>
      </c>
      <c r="E153">
        <v>1</v>
      </c>
      <c r="F153" t="s">
        <v>215</v>
      </c>
      <c r="G153">
        <v>3062.92</v>
      </c>
      <c r="H153">
        <v>29</v>
      </c>
      <c r="I153" t="s">
        <v>1600</v>
      </c>
      <c r="J153" t="s">
        <v>1606</v>
      </c>
      <c r="K153">
        <v>3</v>
      </c>
      <c r="L153">
        <v>153.24</v>
      </c>
    </row>
    <row r="154" spans="1:12" x14ac:dyDescent="0.3">
      <c r="A154">
        <v>5781</v>
      </c>
      <c r="B154" s="109" t="s">
        <v>1702</v>
      </c>
      <c r="C154" s="109" t="s">
        <v>101</v>
      </c>
      <c r="D154">
        <v>2</v>
      </c>
      <c r="E154">
        <v>2</v>
      </c>
      <c r="F154" t="s">
        <v>1599</v>
      </c>
      <c r="G154">
        <v>3017.95</v>
      </c>
      <c r="H154">
        <v>29</v>
      </c>
      <c r="I154" t="s">
        <v>1600</v>
      </c>
      <c r="J154" t="s">
        <v>1605</v>
      </c>
      <c r="K154">
        <v>2</v>
      </c>
      <c r="L154">
        <v>88.65</v>
      </c>
    </row>
    <row r="155" spans="1:12" x14ac:dyDescent="0.3">
      <c r="A155">
        <v>5792</v>
      </c>
      <c r="B155" s="109" t="s">
        <v>1703</v>
      </c>
      <c r="C155" s="109" t="s">
        <v>101</v>
      </c>
      <c r="D155">
        <v>173</v>
      </c>
      <c r="E155">
        <v>1</v>
      </c>
      <c r="F155" t="s">
        <v>215</v>
      </c>
      <c r="G155">
        <v>3127.77</v>
      </c>
      <c r="H155">
        <v>29</v>
      </c>
      <c r="I155" t="s">
        <v>1600</v>
      </c>
      <c r="J155" t="s">
        <v>1601</v>
      </c>
      <c r="K155">
        <v>4</v>
      </c>
      <c r="L155">
        <v>168.35999999999999</v>
      </c>
    </row>
    <row r="156" spans="1:12" x14ac:dyDescent="0.3">
      <c r="A156">
        <v>5960</v>
      </c>
      <c r="B156" s="109" t="s">
        <v>1704</v>
      </c>
      <c r="C156" s="109" t="s">
        <v>101</v>
      </c>
      <c r="D156">
        <v>114</v>
      </c>
      <c r="E156">
        <v>1</v>
      </c>
      <c r="F156" t="s">
        <v>215</v>
      </c>
      <c r="G156">
        <v>2891.3199999999902</v>
      </c>
      <c r="H156">
        <v>29</v>
      </c>
      <c r="I156" t="s">
        <v>1600</v>
      </c>
      <c r="J156" t="s">
        <v>1605</v>
      </c>
      <c r="K156">
        <v>2</v>
      </c>
      <c r="L156">
        <v>68.7</v>
      </c>
    </row>
    <row r="157" spans="1:12" x14ac:dyDescent="0.3">
      <c r="A157">
        <v>5967</v>
      </c>
      <c r="B157" s="109" t="s">
        <v>1705</v>
      </c>
      <c r="C157" s="109" t="s">
        <v>101</v>
      </c>
      <c r="D157">
        <v>178</v>
      </c>
      <c r="E157">
        <v>1</v>
      </c>
      <c r="F157" t="s">
        <v>215</v>
      </c>
      <c r="G157">
        <v>2320.21</v>
      </c>
      <c r="H157">
        <v>29</v>
      </c>
      <c r="I157" t="s">
        <v>1600</v>
      </c>
      <c r="J157" t="s">
        <v>1603</v>
      </c>
      <c r="K157">
        <v>1</v>
      </c>
      <c r="L157">
        <v>65.33</v>
      </c>
    </row>
    <row r="158" spans="1:12" x14ac:dyDescent="0.3">
      <c r="A158">
        <v>5998</v>
      </c>
      <c r="B158" s="109" t="s">
        <v>1706</v>
      </c>
      <c r="C158" s="109" t="s">
        <v>101</v>
      </c>
      <c r="D158">
        <v>176</v>
      </c>
      <c r="E158">
        <v>2</v>
      </c>
      <c r="F158" t="s">
        <v>1599</v>
      </c>
      <c r="G158">
        <v>2225.54</v>
      </c>
      <c r="H158">
        <v>29</v>
      </c>
      <c r="I158" t="s">
        <v>1600</v>
      </c>
      <c r="J158" t="s">
        <v>1605</v>
      </c>
      <c r="K158">
        <v>2</v>
      </c>
      <c r="L158">
        <v>94.92</v>
      </c>
    </row>
    <row r="159" spans="1:12" x14ac:dyDescent="0.3">
      <c r="A159">
        <v>6016</v>
      </c>
      <c r="B159" s="109" t="s">
        <v>1706</v>
      </c>
      <c r="C159" s="109" t="s">
        <v>101</v>
      </c>
      <c r="D159">
        <v>57</v>
      </c>
      <c r="E159">
        <v>1</v>
      </c>
      <c r="F159" t="s">
        <v>215</v>
      </c>
      <c r="G159">
        <v>2802.5999999999899</v>
      </c>
      <c r="H159">
        <v>29</v>
      </c>
      <c r="I159" t="s">
        <v>1600</v>
      </c>
      <c r="J159" t="s">
        <v>1603</v>
      </c>
      <c r="K159">
        <v>1</v>
      </c>
      <c r="L159">
        <v>47.46</v>
      </c>
    </row>
    <row r="160" spans="1:12" x14ac:dyDescent="0.3">
      <c r="A160">
        <v>6101</v>
      </c>
      <c r="B160" s="109" t="s">
        <v>1707</v>
      </c>
      <c r="C160" s="109" t="s">
        <v>101</v>
      </c>
      <c r="D160">
        <v>115</v>
      </c>
      <c r="E160">
        <v>1</v>
      </c>
      <c r="F160" t="s">
        <v>215</v>
      </c>
      <c r="G160">
        <v>2760.23</v>
      </c>
      <c r="H160">
        <v>29</v>
      </c>
      <c r="I160" t="s">
        <v>1600</v>
      </c>
      <c r="J160" t="s">
        <v>1603</v>
      </c>
      <c r="K160">
        <v>1</v>
      </c>
      <c r="L160">
        <v>23.32</v>
      </c>
    </row>
    <row r="161" spans="1:12" x14ac:dyDescent="0.3">
      <c r="A161">
        <v>6172</v>
      </c>
      <c r="B161" s="109" t="s">
        <v>1708</v>
      </c>
      <c r="C161" s="109" t="s">
        <v>102</v>
      </c>
      <c r="D161">
        <v>138</v>
      </c>
      <c r="E161">
        <v>2</v>
      </c>
      <c r="F161" t="s">
        <v>1599</v>
      </c>
      <c r="G161">
        <v>2949.71</v>
      </c>
      <c r="H161">
        <v>29</v>
      </c>
      <c r="I161" t="s">
        <v>1600</v>
      </c>
      <c r="J161" t="s">
        <v>1603</v>
      </c>
      <c r="K161">
        <v>1</v>
      </c>
      <c r="L161">
        <v>23.32</v>
      </c>
    </row>
    <row r="162" spans="1:12" x14ac:dyDescent="0.3">
      <c r="A162">
        <v>6254</v>
      </c>
      <c r="B162" s="109" t="s">
        <v>1709</v>
      </c>
      <c r="C162" s="109" t="s">
        <v>102</v>
      </c>
      <c r="D162">
        <v>92</v>
      </c>
      <c r="E162">
        <v>2</v>
      </c>
      <c r="F162" t="s">
        <v>1599</v>
      </c>
      <c r="G162">
        <v>2439.3200000000002</v>
      </c>
      <c r="H162">
        <v>29</v>
      </c>
      <c r="I162" t="s">
        <v>1600</v>
      </c>
      <c r="J162" t="s">
        <v>1606</v>
      </c>
      <c r="K162">
        <v>3</v>
      </c>
      <c r="L162">
        <v>74.89</v>
      </c>
    </row>
    <row r="163" spans="1:12" x14ac:dyDescent="0.3">
      <c r="A163">
        <v>6280</v>
      </c>
      <c r="B163" s="109" t="s">
        <v>1709</v>
      </c>
      <c r="C163" s="109" t="s">
        <v>102</v>
      </c>
      <c r="D163">
        <v>180</v>
      </c>
      <c r="E163">
        <v>1</v>
      </c>
      <c r="F163" t="s">
        <v>215</v>
      </c>
      <c r="G163">
        <v>2710.77</v>
      </c>
      <c r="H163">
        <v>29</v>
      </c>
      <c r="I163" t="s">
        <v>1600</v>
      </c>
      <c r="J163" t="s">
        <v>1606</v>
      </c>
      <c r="K163">
        <v>3</v>
      </c>
      <c r="L163">
        <v>133.35</v>
      </c>
    </row>
    <row r="164" spans="1:12" x14ac:dyDescent="0.3">
      <c r="A164">
        <v>6318</v>
      </c>
      <c r="B164" s="109" t="s">
        <v>1710</v>
      </c>
      <c r="C164" s="109" t="s">
        <v>102</v>
      </c>
      <c r="D164">
        <v>160</v>
      </c>
      <c r="E164">
        <v>2</v>
      </c>
      <c r="F164" t="s">
        <v>1599</v>
      </c>
      <c r="G164">
        <v>2700.9699999999898</v>
      </c>
      <c r="H164">
        <v>29</v>
      </c>
      <c r="I164" t="s">
        <v>1600</v>
      </c>
      <c r="J164" t="s">
        <v>1601</v>
      </c>
      <c r="K164">
        <v>4</v>
      </c>
      <c r="L164">
        <v>130.69</v>
      </c>
    </row>
    <row r="165" spans="1:12" x14ac:dyDescent="0.3">
      <c r="A165">
        <v>6329</v>
      </c>
      <c r="B165" s="109" t="s">
        <v>1711</v>
      </c>
      <c r="C165" s="109" t="s">
        <v>102</v>
      </c>
      <c r="D165">
        <v>44</v>
      </c>
      <c r="E165">
        <v>2</v>
      </c>
      <c r="F165" t="s">
        <v>1599</v>
      </c>
      <c r="G165">
        <v>2003.3999999999901</v>
      </c>
      <c r="H165">
        <v>29</v>
      </c>
      <c r="I165" t="s">
        <v>1600</v>
      </c>
      <c r="J165" t="s">
        <v>1606</v>
      </c>
      <c r="K165">
        <v>3</v>
      </c>
      <c r="L165">
        <v>94.1</v>
      </c>
    </row>
    <row r="166" spans="1:12" x14ac:dyDescent="0.3">
      <c r="A166">
        <v>6353</v>
      </c>
      <c r="B166" s="109" t="s">
        <v>1711</v>
      </c>
      <c r="C166" s="109" t="s">
        <v>102</v>
      </c>
      <c r="D166">
        <v>79</v>
      </c>
      <c r="E166">
        <v>1</v>
      </c>
      <c r="F166" t="s">
        <v>215</v>
      </c>
      <c r="G166">
        <v>3197.95999999999</v>
      </c>
      <c r="H166">
        <v>29</v>
      </c>
      <c r="I166" t="s">
        <v>1600</v>
      </c>
      <c r="J166" t="s">
        <v>1605</v>
      </c>
      <c r="K166">
        <v>2</v>
      </c>
      <c r="L166">
        <v>85.89</v>
      </c>
    </row>
    <row r="167" spans="1:12" x14ac:dyDescent="0.3">
      <c r="A167">
        <v>6378</v>
      </c>
      <c r="B167" s="109" t="s">
        <v>1712</v>
      </c>
      <c r="C167" s="109" t="s">
        <v>102</v>
      </c>
      <c r="D167">
        <v>1</v>
      </c>
      <c r="E167">
        <v>1</v>
      </c>
      <c r="F167" t="s">
        <v>215</v>
      </c>
      <c r="G167">
        <v>3773.92</v>
      </c>
      <c r="H167">
        <v>29</v>
      </c>
      <c r="I167" t="s">
        <v>1600</v>
      </c>
      <c r="J167" t="s">
        <v>1601</v>
      </c>
      <c r="K167">
        <v>4</v>
      </c>
      <c r="L167">
        <v>207.71</v>
      </c>
    </row>
    <row r="168" spans="1:12" x14ac:dyDescent="0.3">
      <c r="A168">
        <v>6516</v>
      </c>
      <c r="B168" s="109" t="s">
        <v>1712</v>
      </c>
      <c r="C168" s="109" t="s">
        <v>102</v>
      </c>
      <c r="D168">
        <v>46</v>
      </c>
      <c r="E168">
        <v>2</v>
      </c>
      <c r="F168" t="s">
        <v>1599</v>
      </c>
      <c r="G168">
        <v>3510.3699999999899</v>
      </c>
      <c r="H168">
        <v>29</v>
      </c>
      <c r="I168" t="s">
        <v>1600</v>
      </c>
      <c r="J168" t="s">
        <v>1601</v>
      </c>
      <c r="K168">
        <v>4</v>
      </c>
      <c r="L168">
        <v>134.30000000000001</v>
      </c>
    </row>
    <row r="169" spans="1:12" x14ac:dyDescent="0.3">
      <c r="A169">
        <v>6527</v>
      </c>
      <c r="B169" s="109" t="s">
        <v>1713</v>
      </c>
      <c r="C169" s="109" t="s">
        <v>102</v>
      </c>
      <c r="D169">
        <v>72</v>
      </c>
      <c r="E169">
        <v>2</v>
      </c>
      <c r="F169" t="s">
        <v>1599</v>
      </c>
      <c r="G169">
        <v>2365.24999999999</v>
      </c>
      <c r="H169">
        <v>29</v>
      </c>
      <c r="I169" t="s">
        <v>1600</v>
      </c>
      <c r="J169" t="s">
        <v>1603</v>
      </c>
      <c r="K169">
        <v>1</v>
      </c>
      <c r="L169">
        <v>40.450000000000003</v>
      </c>
    </row>
    <row r="170" spans="1:12" x14ac:dyDescent="0.3">
      <c r="A170">
        <v>6623</v>
      </c>
      <c r="B170" s="109" t="s">
        <v>1713</v>
      </c>
      <c r="C170" s="109" t="s">
        <v>102</v>
      </c>
      <c r="D170">
        <v>189</v>
      </c>
      <c r="E170">
        <v>1</v>
      </c>
      <c r="F170" t="s">
        <v>215</v>
      </c>
      <c r="G170">
        <v>3063.68</v>
      </c>
      <c r="H170">
        <v>29</v>
      </c>
      <c r="I170" t="s">
        <v>1600</v>
      </c>
      <c r="J170" t="s">
        <v>1605</v>
      </c>
      <c r="K170">
        <v>2</v>
      </c>
      <c r="L170">
        <v>46.64</v>
      </c>
    </row>
    <row r="171" spans="1:12" x14ac:dyDescent="0.3">
      <c r="A171">
        <v>6652</v>
      </c>
      <c r="B171" s="109" t="s">
        <v>1714</v>
      </c>
      <c r="C171" s="109" t="s">
        <v>102</v>
      </c>
      <c r="D171">
        <v>197</v>
      </c>
      <c r="E171">
        <v>2</v>
      </c>
      <c r="F171" t="s">
        <v>1599</v>
      </c>
      <c r="G171">
        <v>1744.83</v>
      </c>
      <c r="H171">
        <v>29</v>
      </c>
      <c r="I171" t="s">
        <v>1600</v>
      </c>
      <c r="J171" t="s">
        <v>1623</v>
      </c>
      <c r="K171">
        <v>5</v>
      </c>
      <c r="L171">
        <v>203.88</v>
      </c>
    </row>
    <row r="172" spans="1:12" x14ac:dyDescent="0.3">
      <c r="A172">
        <v>6688</v>
      </c>
      <c r="B172" s="109" t="s">
        <v>1714</v>
      </c>
      <c r="C172" s="109" t="s">
        <v>102</v>
      </c>
      <c r="D172">
        <v>176</v>
      </c>
      <c r="E172">
        <v>2</v>
      </c>
      <c r="F172" t="s">
        <v>1599</v>
      </c>
      <c r="G172">
        <v>2225.54</v>
      </c>
      <c r="H172">
        <v>29</v>
      </c>
      <c r="I172" t="s">
        <v>1600</v>
      </c>
      <c r="J172" t="s">
        <v>1605</v>
      </c>
      <c r="K172">
        <v>2</v>
      </c>
      <c r="L172">
        <v>103.02000000000001</v>
      </c>
    </row>
    <row r="173" spans="1:12" x14ac:dyDescent="0.3">
      <c r="A173">
        <v>6729</v>
      </c>
      <c r="B173" s="109" t="s">
        <v>1715</v>
      </c>
      <c r="C173" s="109" t="s">
        <v>102</v>
      </c>
      <c r="D173">
        <v>186</v>
      </c>
      <c r="E173">
        <v>2</v>
      </c>
      <c r="F173" t="s">
        <v>1599</v>
      </c>
      <c r="G173">
        <v>2509.77</v>
      </c>
      <c r="H173">
        <v>29</v>
      </c>
      <c r="I173" t="s">
        <v>1600</v>
      </c>
      <c r="J173" t="s">
        <v>1605</v>
      </c>
      <c r="K173">
        <v>2</v>
      </c>
      <c r="L173">
        <v>92.65</v>
      </c>
    </row>
    <row r="174" spans="1:12" x14ac:dyDescent="0.3">
      <c r="A174">
        <v>6775</v>
      </c>
      <c r="B174" s="109" t="s">
        <v>1716</v>
      </c>
      <c r="C174" s="109" t="s">
        <v>102</v>
      </c>
      <c r="D174">
        <v>88</v>
      </c>
      <c r="E174">
        <v>2</v>
      </c>
      <c r="F174" t="s">
        <v>1599</v>
      </c>
      <c r="G174">
        <v>2659.22</v>
      </c>
      <c r="H174">
        <v>29</v>
      </c>
      <c r="I174" t="s">
        <v>1600</v>
      </c>
      <c r="J174" t="s">
        <v>1605</v>
      </c>
      <c r="K174">
        <v>2</v>
      </c>
      <c r="L174">
        <v>103.02000000000001</v>
      </c>
    </row>
    <row r="175" spans="1:12" x14ac:dyDescent="0.3">
      <c r="A175">
        <v>6856</v>
      </c>
      <c r="B175" s="109" t="s">
        <v>1716</v>
      </c>
      <c r="C175" s="109" t="s">
        <v>102</v>
      </c>
      <c r="D175">
        <v>36</v>
      </c>
      <c r="E175">
        <v>2</v>
      </c>
      <c r="F175" t="s">
        <v>1599</v>
      </c>
      <c r="G175">
        <v>2310.81</v>
      </c>
      <c r="H175">
        <v>29</v>
      </c>
      <c r="I175" t="s">
        <v>1600</v>
      </c>
      <c r="J175" t="s">
        <v>1606</v>
      </c>
      <c r="K175">
        <v>3</v>
      </c>
      <c r="L175">
        <v>83.47999999999999</v>
      </c>
    </row>
    <row r="176" spans="1:12" x14ac:dyDescent="0.3">
      <c r="A176">
        <v>6861</v>
      </c>
      <c r="B176" s="109" t="s">
        <v>1716</v>
      </c>
      <c r="C176" s="109" t="s">
        <v>102</v>
      </c>
      <c r="D176">
        <v>131</v>
      </c>
      <c r="E176">
        <v>1</v>
      </c>
      <c r="F176" t="s">
        <v>215</v>
      </c>
      <c r="G176">
        <v>2850.7</v>
      </c>
      <c r="H176">
        <v>29</v>
      </c>
      <c r="I176" t="s">
        <v>1600</v>
      </c>
      <c r="J176" t="s">
        <v>1605</v>
      </c>
      <c r="K176">
        <v>2</v>
      </c>
      <c r="L176">
        <v>87.91</v>
      </c>
    </row>
    <row r="177" spans="1:12" x14ac:dyDescent="0.3">
      <c r="A177">
        <v>6906</v>
      </c>
      <c r="B177" s="109" t="s">
        <v>1717</v>
      </c>
      <c r="C177" s="109" t="s">
        <v>102</v>
      </c>
      <c r="D177">
        <v>186</v>
      </c>
      <c r="E177">
        <v>2</v>
      </c>
      <c r="F177" t="s">
        <v>1599</v>
      </c>
      <c r="G177">
        <v>2509.77</v>
      </c>
      <c r="H177">
        <v>29</v>
      </c>
      <c r="I177" t="s">
        <v>1600</v>
      </c>
      <c r="J177" t="s">
        <v>1623</v>
      </c>
      <c r="K177">
        <v>5</v>
      </c>
      <c r="L177">
        <v>218.99</v>
      </c>
    </row>
    <row r="178" spans="1:12" x14ac:dyDescent="0.3">
      <c r="A178">
        <v>6937</v>
      </c>
      <c r="B178" s="109" t="s">
        <v>1717</v>
      </c>
      <c r="C178" s="109" t="s">
        <v>102</v>
      </c>
      <c r="D178">
        <v>59</v>
      </c>
      <c r="E178">
        <v>1</v>
      </c>
      <c r="F178" t="s">
        <v>215</v>
      </c>
      <c r="G178">
        <v>2942.33</v>
      </c>
      <c r="H178">
        <v>29</v>
      </c>
      <c r="I178" t="s">
        <v>1600</v>
      </c>
      <c r="J178" t="s">
        <v>1603</v>
      </c>
      <c r="K178">
        <v>1</v>
      </c>
      <c r="L178">
        <v>30.08</v>
      </c>
    </row>
    <row r="179" spans="1:12" x14ac:dyDescent="0.3">
      <c r="A179">
        <v>7011</v>
      </c>
      <c r="B179" s="109" t="s">
        <v>1718</v>
      </c>
      <c r="C179" s="109" t="s">
        <v>102</v>
      </c>
      <c r="D179">
        <v>184</v>
      </c>
      <c r="E179">
        <v>2</v>
      </c>
      <c r="F179" t="s">
        <v>1599</v>
      </c>
      <c r="G179">
        <v>2442.0100000000002</v>
      </c>
      <c r="H179">
        <v>29</v>
      </c>
      <c r="I179" t="s">
        <v>1600</v>
      </c>
      <c r="J179" t="s">
        <v>1605</v>
      </c>
      <c r="K179">
        <v>2</v>
      </c>
      <c r="L179">
        <v>105.78</v>
      </c>
    </row>
    <row r="180" spans="1:12" x14ac:dyDescent="0.3">
      <c r="A180">
        <v>7014</v>
      </c>
      <c r="B180" s="109" t="s">
        <v>1718</v>
      </c>
      <c r="C180" s="109" t="s">
        <v>102</v>
      </c>
      <c r="D180">
        <v>68</v>
      </c>
      <c r="E180">
        <v>1</v>
      </c>
      <c r="F180" t="s">
        <v>215</v>
      </c>
      <c r="G180">
        <v>2286.5299999999902</v>
      </c>
      <c r="H180">
        <v>29</v>
      </c>
      <c r="I180" t="s">
        <v>1600</v>
      </c>
      <c r="J180" t="s">
        <v>1605</v>
      </c>
      <c r="K180">
        <v>2</v>
      </c>
      <c r="L180">
        <v>70.53</v>
      </c>
    </row>
    <row r="181" spans="1:12" x14ac:dyDescent="0.3">
      <c r="A181">
        <v>7024</v>
      </c>
      <c r="B181" s="109" t="s">
        <v>1719</v>
      </c>
      <c r="C181" s="109" t="s">
        <v>102</v>
      </c>
      <c r="D181">
        <v>171</v>
      </c>
      <c r="E181">
        <v>2</v>
      </c>
      <c r="F181" t="s">
        <v>1599</v>
      </c>
      <c r="G181">
        <v>3485.06</v>
      </c>
      <c r="H181">
        <v>29</v>
      </c>
      <c r="I181" t="s">
        <v>1600</v>
      </c>
      <c r="J181" t="s">
        <v>1601</v>
      </c>
      <c r="K181">
        <v>4</v>
      </c>
      <c r="L181">
        <v>253.04</v>
      </c>
    </row>
    <row r="182" spans="1:12" x14ac:dyDescent="0.3">
      <c r="A182">
        <v>7067</v>
      </c>
      <c r="B182" s="109" t="s">
        <v>1720</v>
      </c>
      <c r="C182" s="109" t="s">
        <v>102</v>
      </c>
      <c r="D182">
        <v>163</v>
      </c>
      <c r="E182">
        <v>2</v>
      </c>
      <c r="F182" t="s">
        <v>1599</v>
      </c>
      <c r="G182">
        <v>1789.1199999999899</v>
      </c>
      <c r="H182">
        <v>29</v>
      </c>
      <c r="I182" t="s">
        <v>1600</v>
      </c>
      <c r="J182" t="s">
        <v>1601</v>
      </c>
      <c r="K182">
        <v>4</v>
      </c>
      <c r="L182">
        <v>153.25</v>
      </c>
    </row>
    <row r="183" spans="1:12" x14ac:dyDescent="0.3">
      <c r="A183">
        <v>7082</v>
      </c>
      <c r="B183" s="109" t="s">
        <v>1721</v>
      </c>
      <c r="C183" s="109" t="s">
        <v>102</v>
      </c>
      <c r="D183">
        <v>66</v>
      </c>
      <c r="E183">
        <v>1</v>
      </c>
      <c r="F183" t="s">
        <v>215</v>
      </c>
      <c r="G183">
        <v>1590.12</v>
      </c>
      <c r="H183">
        <v>29</v>
      </c>
      <c r="I183" t="s">
        <v>1600</v>
      </c>
      <c r="J183" t="s">
        <v>1603</v>
      </c>
      <c r="K183">
        <v>1</v>
      </c>
      <c r="L183">
        <v>30.08</v>
      </c>
    </row>
    <row r="184" spans="1:12" x14ac:dyDescent="0.3">
      <c r="A184">
        <v>7120</v>
      </c>
      <c r="B184" s="109" t="s">
        <v>1722</v>
      </c>
      <c r="C184" s="109" t="s">
        <v>102</v>
      </c>
      <c r="D184">
        <v>152</v>
      </c>
      <c r="E184">
        <v>2</v>
      </c>
      <c r="F184" t="s">
        <v>1599</v>
      </c>
      <c r="G184">
        <v>3049.8199999999902</v>
      </c>
      <c r="H184">
        <v>29</v>
      </c>
      <c r="I184" t="s">
        <v>1600</v>
      </c>
      <c r="J184" t="s">
        <v>1605</v>
      </c>
      <c r="K184">
        <v>2</v>
      </c>
      <c r="L184">
        <v>112.78999999999999</v>
      </c>
    </row>
    <row r="185" spans="1:12" x14ac:dyDescent="0.3">
      <c r="A185">
        <v>7139</v>
      </c>
      <c r="B185" s="109" t="s">
        <v>1722</v>
      </c>
      <c r="C185" s="109" t="s">
        <v>102</v>
      </c>
      <c r="D185">
        <v>87</v>
      </c>
      <c r="E185">
        <v>1</v>
      </c>
      <c r="F185" t="s">
        <v>215</v>
      </c>
      <c r="G185">
        <v>3121.9099999999899</v>
      </c>
      <c r="H185">
        <v>29</v>
      </c>
      <c r="I185" t="s">
        <v>1600</v>
      </c>
      <c r="J185" t="s">
        <v>1606</v>
      </c>
      <c r="K185">
        <v>3</v>
      </c>
      <c r="L185">
        <v>115.97</v>
      </c>
    </row>
    <row r="186" spans="1:12" x14ac:dyDescent="0.3">
      <c r="A186">
        <v>7182</v>
      </c>
      <c r="B186" s="109" t="s">
        <v>1722</v>
      </c>
      <c r="C186" s="109" t="s">
        <v>102</v>
      </c>
      <c r="D186">
        <v>129</v>
      </c>
      <c r="E186">
        <v>2</v>
      </c>
      <c r="F186" t="s">
        <v>1599</v>
      </c>
      <c r="G186">
        <v>3981.5799999999899</v>
      </c>
      <c r="H186">
        <v>29</v>
      </c>
      <c r="I186" t="s">
        <v>1600</v>
      </c>
      <c r="J186" t="s">
        <v>1603</v>
      </c>
      <c r="K186">
        <v>1</v>
      </c>
      <c r="L186">
        <v>23.32</v>
      </c>
    </row>
    <row r="187" spans="1:12" x14ac:dyDescent="0.3">
      <c r="A187">
        <v>7211</v>
      </c>
      <c r="B187" s="109" t="s">
        <v>1723</v>
      </c>
      <c r="C187" s="109" t="s">
        <v>102</v>
      </c>
      <c r="D187">
        <v>45</v>
      </c>
      <c r="E187">
        <v>1</v>
      </c>
      <c r="F187" t="s">
        <v>215</v>
      </c>
      <c r="G187">
        <v>3423.77</v>
      </c>
      <c r="H187">
        <v>29</v>
      </c>
      <c r="I187" t="s">
        <v>1600</v>
      </c>
      <c r="J187" t="s">
        <v>1605</v>
      </c>
      <c r="K187">
        <v>2</v>
      </c>
      <c r="L187">
        <v>75.710000000000008</v>
      </c>
    </row>
    <row r="188" spans="1:12" x14ac:dyDescent="0.3">
      <c r="A188">
        <v>7225</v>
      </c>
      <c r="B188" s="109" t="s">
        <v>1724</v>
      </c>
      <c r="C188" s="109" t="s">
        <v>102</v>
      </c>
      <c r="D188">
        <v>67</v>
      </c>
      <c r="E188">
        <v>1</v>
      </c>
      <c r="F188" t="s">
        <v>215</v>
      </c>
      <c r="G188">
        <v>2962.03</v>
      </c>
      <c r="H188">
        <v>29</v>
      </c>
      <c r="I188" t="s">
        <v>1600</v>
      </c>
      <c r="J188" t="s">
        <v>1623</v>
      </c>
      <c r="K188">
        <v>5</v>
      </c>
      <c r="L188">
        <v>242.03999999999996</v>
      </c>
    </row>
    <row r="189" spans="1:12" x14ac:dyDescent="0.3">
      <c r="A189">
        <v>7236</v>
      </c>
      <c r="B189" s="109" t="s">
        <v>1725</v>
      </c>
      <c r="C189" s="109" t="s">
        <v>102</v>
      </c>
      <c r="D189">
        <v>142</v>
      </c>
      <c r="E189">
        <v>2</v>
      </c>
      <c r="F189" t="s">
        <v>1599</v>
      </c>
      <c r="G189">
        <v>2866.51</v>
      </c>
      <c r="H189">
        <v>29</v>
      </c>
      <c r="I189" t="s">
        <v>1600</v>
      </c>
      <c r="J189" t="s">
        <v>1601</v>
      </c>
      <c r="K189">
        <v>4</v>
      </c>
      <c r="L189">
        <v>173.8</v>
      </c>
    </row>
    <row r="190" spans="1:12" x14ac:dyDescent="0.3">
      <c r="A190">
        <v>7322</v>
      </c>
      <c r="B190" s="109" t="s">
        <v>1726</v>
      </c>
      <c r="C190" s="109" t="s">
        <v>1727</v>
      </c>
      <c r="D190">
        <v>116</v>
      </c>
      <c r="E190">
        <v>2</v>
      </c>
      <c r="F190" t="s">
        <v>1599</v>
      </c>
      <c r="G190">
        <v>3700.99</v>
      </c>
      <c r="H190">
        <v>29</v>
      </c>
      <c r="I190" t="s">
        <v>1600</v>
      </c>
      <c r="J190" t="s">
        <v>1603</v>
      </c>
      <c r="K190">
        <v>1</v>
      </c>
      <c r="L190">
        <v>62.57</v>
      </c>
    </row>
    <row r="191" spans="1:12" x14ac:dyDescent="0.3">
      <c r="A191">
        <v>7333</v>
      </c>
      <c r="B191" s="109" t="s">
        <v>1726</v>
      </c>
      <c r="C191" s="109" t="s">
        <v>1727</v>
      </c>
      <c r="D191">
        <v>126</v>
      </c>
      <c r="E191">
        <v>1</v>
      </c>
      <c r="F191" t="s">
        <v>215</v>
      </c>
      <c r="G191">
        <v>2676.98</v>
      </c>
      <c r="H191">
        <v>29</v>
      </c>
      <c r="I191" t="s">
        <v>1600</v>
      </c>
      <c r="J191" t="s">
        <v>1605</v>
      </c>
      <c r="K191">
        <v>2</v>
      </c>
      <c r="L191">
        <v>92.65</v>
      </c>
    </row>
    <row r="192" spans="1:12" x14ac:dyDescent="0.3">
      <c r="A192">
        <v>7413</v>
      </c>
      <c r="B192" s="109" t="s">
        <v>1726</v>
      </c>
      <c r="C192" s="109" t="s">
        <v>1727</v>
      </c>
      <c r="D192">
        <v>40</v>
      </c>
      <c r="E192">
        <v>2</v>
      </c>
      <c r="F192" t="s">
        <v>1599</v>
      </c>
      <c r="G192">
        <v>2330.2599999999902</v>
      </c>
      <c r="H192">
        <v>29</v>
      </c>
      <c r="I192" t="s">
        <v>1600</v>
      </c>
      <c r="J192" t="s">
        <v>1601</v>
      </c>
      <c r="K192">
        <v>4</v>
      </c>
      <c r="L192">
        <v>191.67000000000002</v>
      </c>
    </row>
    <row r="193" spans="1:12" x14ac:dyDescent="0.3">
      <c r="A193">
        <v>7430</v>
      </c>
      <c r="B193" s="109" t="s">
        <v>1598</v>
      </c>
      <c r="C193" s="109" t="s">
        <v>97</v>
      </c>
      <c r="D193">
        <v>59</v>
      </c>
      <c r="E193">
        <v>1</v>
      </c>
      <c r="F193" t="s">
        <v>215</v>
      </c>
      <c r="G193">
        <v>2942.33</v>
      </c>
      <c r="H193">
        <v>29</v>
      </c>
      <c r="I193" t="s">
        <v>1600</v>
      </c>
      <c r="J193" t="s">
        <v>1603</v>
      </c>
      <c r="K193">
        <v>1</v>
      </c>
      <c r="L193">
        <v>40.450000000000003</v>
      </c>
    </row>
    <row r="194" spans="1:12" x14ac:dyDescent="0.3">
      <c r="A194">
        <v>7439</v>
      </c>
      <c r="B194" s="109" t="s">
        <v>1598</v>
      </c>
      <c r="C194" s="109" t="s">
        <v>97</v>
      </c>
      <c r="D194">
        <v>93</v>
      </c>
      <c r="E194">
        <v>1</v>
      </c>
      <c r="F194" t="s">
        <v>215</v>
      </c>
      <c r="G194">
        <v>2470.89</v>
      </c>
      <c r="H194">
        <v>29</v>
      </c>
      <c r="I194" t="s">
        <v>1600</v>
      </c>
      <c r="J194" t="s">
        <v>1603</v>
      </c>
      <c r="K194">
        <v>1</v>
      </c>
      <c r="L194">
        <v>28.25</v>
      </c>
    </row>
    <row r="195" spans="1:12" x14ac:dyDescent="0.3">
      <c r="A195">
        <v>7447</v>
      </c>
      <c r="B195" s="109" t="s">
        <v>1728</v>
      </c>
      <c r="C195" s="109" t="s">
        <v>97</v>
      </c>
      <c r="D195">
        <v>172</v>
      </c>
      <c r="E195">
        <v>1</v>
      </c>
      <c r="F195" t="s">
        <v>215</v>
      </c>
      <c r="G195">
        <v>2363.5100000000002</v>
      </c>
      <c r="H195">
        <v>29</v>
      </c>
      <c r="I195" t="s">
        <v>1600</v>
      </c>
      <c r="J195" t="s">
        <v>1605</v>
      </c>
      <c r="K195">
        <v>2</v>
      </c>
      <c r="L195">
        <v>70.53</v>
      </c>
    </row>
    <row r="196" spans="1:12" x14ac:dyDescent="0.3">
      <c r="A196">
        <v>7462</v>
      </c>
      <c r="B196" s="109" t="s">
        <v>1728</v>
      </c>
      <c r="C196" s="109" t="s">
        <v>97</v>
      </c>
      <c r="D196">
        <v>105</v>
      </c>
      <c r="E196">
        <v>2</v>
      </c>
      <c r="F196" t="s">
        <v>1599</v>
      </c>
      <c r="G196">
        <v>1868.73</v>
      </c>
      <c r="H196">
        <v>29</v>
      </c>
      <c r="I196" t="s">
        <v>1600</v>
      </c>
      <c r="J196" t="s">
        <v>1603</v>
      </c>
      <c r="K196">
        <v>1</v>
      </c>
      <c r="L196">
        <v>40.450000000000003</v>
      </c>
    </row>
    <row r="197" spans="1:12" x14ac:dyDescent="0.3">
      <c r="A197">
        <v>7518</v>
      </c>
      <c r="B197" s="109" t="s">
        <v>1607</v>
      </c>
      <c r="C197" s="109" t="s">
        <v>97</v>
      </c>
      <c r="D197">
        <v>162</v>
      </c>
      <c r="E197">
        <v>1</v>
      </c>
      <c r="F197" t="s">
        <v>215</v>
      </c>
      <c r="G197">
        <v>2190.64</v>
      </c>
      <c r="H197">
        <v>29</v>
      </c>
      <c r="I197" t="s">
        <v>1600</v>
      </c>
      <c r="J197" t="s">
        <v>1603</v>
      </c>
      <c r="K197">
        <v>1</v>
      </c>
      <c r="L197">
        <v>30.08</v>
      </c>
    </row>
    <row r="198" spans="1:12" x14ac:dyDescent="0.3">
      <c r="A198">
        <v>7522</v>
      </c>
      <c r="B198" s="109" t="s">
        <v>1608</v>
      </c>
      <c r="C198" s="109" t="s">
        <v>97</v>
      </c>
      <c r="D198">
        <v>68</v>
      </c>
      <c r="E198">
        <v>1</v>
      </c>
      <c r="F198" t="s">
        <v>215</v>
      </c>
      <c r="G198">
        <v>2286.5299999999902</v>
      </c>
      <c r="H198">
        <v>29</v>
      </c>
      <c r="I198" t="s">
        <v>1600</v>
      </c>
      <c r="J198" t="s">
        <v>1601</v>
      </c>
      <c r="K198">
        <v>4</v>
      </c>
      <c r="L198">
        <v>202.68</v>
      </c>
    </row>
    <row r="199" spans="1:12" x14ac:dyDescent="0.3">
      <c r="A199">
        <v>7547</v>
      </c>
      <c r="B199" s="109" t="s">
        <v>1608</v>
      </c>
      <c r="C199" s="109" t="s">
        <v>97</v>
      </c>
      <c r="D199">
        <v>8</v>
      </c>
      <c r="E199">
        <v>2</v>
      </c>
      <c r="F199" t="s">
        <v>1599</v>
      </c>
      <c r="G199">
        <v>1768.5999999999899</v>
      </c>
      <c r="H199">
        <v>29</v>
      </c>
      <c r="I199" t="s">
        <v>1600</v>
      </c>
      <c r="J199" t="s">
        <v>1606</v>
      </c>
      <c r="K199">
        <v>3</v>
      </c>
      <c r="L199">
        <v>134.03</v>
      </c>
    </row>
    <row r="200" spans="1:12" x14ac:dyDescent="0.3">
      <c r="A200">
        <v>7574</v>
      </c>
      <c r="B200" s="109" t="s">
        <v>1609</v>
      </c>
      <c r="C200" s="109" t="s">
        <v>97</v>
      </c>
      <c r="D200">
        <v>49</v>
      </c>
      <c r="E200">
        <v>1</v>
      </c>
      <c r="F200" t="s">
        <v>215</v>
      </c>
      <c r="G200">
        <v>2693.59</v>
      </c>
      <c r="H200">
        <v>29</v>
      </c>
      <c r="I200" t="s">
        <v>1600</v>
      </c>
      <c r="J200" t="s">
        <v>1601</v>
      </c>
      <c r="K200">
        <v>4</v>
      </c>
      <c r="L200">
        <v>163.43</v>
      </c>
    </row>
    <row r="201" spans="1:12" x14ac:dyDescent="0.3">
      <c r="A201">
        <v>7589</v>
      </c>
      <c r="B201" s="109" t="s">
        <v>1611</v>
      </c>
      <c r="C201" s="109" t="s">
        <v>97</v>
      </c>
      <c r="D201">
        <v>87</v>
      </c>
      <c r="E201">
        <v>1</v>
      </c>
      <c r="F201" t="s">
        <v>215</v>
      </c>
      <c r="G201">
        <v>3121.9099999999899</v>
      </c>
      <c r="H201">
        <v>29</v>
      </c>
      <c r="I201" t="s">
        <v>1600</v>
      </c>
      <c r="J201" t="s">
        <v>1606</v>
      </c>
      <c r="K201">
        <v>3</v>
      </c>
      <c r="L201">
        <v>135.37</v>
      </c>
    </row>
    <row r="202" spans="1:12" x14ac:dyDescent="0.3">
      <c r="A202">
        <v>7593</v>
      </c>
      <c r="B202" s="109" t="s">
        <v>1611</v>
      </c>
      <c r="C202" s="109" t="s">
        <v>97</v>
      </c>
      <c r="D202">
        <v>135</v>
      </c>
      <c r="E202">
        <v>2</v>
      </c>
      <c r="F202" t="s">
        <v>1599</v>
      </c>
      <c r="G202">
        <v>2277.89</v>
      </c>
      <c r="H202">
        <v>29</v>
      </c>
      <c r="I202" t="s">
        <v>1600</v>
      </c>
      <c r="J202" t="s">
        <v>1606</v>
      </c>
      <c r="K202">
        <v>3</v>
      </c>
      <c r="L202">
        <v>153.38999999999999</v>
      </c>
    </row>
    <row r="203" spans="1:12" x14ac:dyDescent="0.3">
      <c r="A203">
        <v>7620</v>
      </c>
      <c r="B203" s="109" t="s">
        <v>1611</v>
      </c>
      <c r="C203" s="109" t="s">
        <v>97</v>
      </c>
      <c r="D203">
        <v>35</v>
      </c>
      <c r="E203">
        <v>1</v>
      </c>
      <c r="F203" t="s">
        <v>215</v>
      </c>
      <c r="G203">
        <v>3303.7</v>
      </c>
      <c r="H203">
        <v>29</v>
      </c>
      <c r="I203" t="s">
        <v>1600</v>
      </c>
      <c r="J203" t="s">
        <v>1603</v>
      </c>
      <c r="K203">
        <v>1</v>
      </c>
      <c r="L203">
        <v>30.08</v>
      </c>
    </row>
    <row r="204" spans="1:12" x14ac:dyDescent="0.3">
      <c r="A204">
        <v>7648</v>
      </c>
      <c r="B204" s="109" t="s">
        <v>1613</v>
      </c>
      <c r="C204" s="109" t="s">
        <v>97</v>
      </c>
      <c r="D204">
        <v>136</v>
      </c>
      <c r="E204">
        <v>1</v>
      </c>
      <c r="F204" t="s">
        <v>215</v>
      </c>
      <c r="G204">
        <v>2856.3799999999901</v>
      </c>
      <c r="H204">
        <v>29</v>
      </c>
      <c r="I204" t="s">
        <v>1600</v>
      </c>
      <c r="J204" t="s">
        <v>1605</v>
      </c>
      <c r="K204">
        <v>2</v>
      </c>
      <c r="L204">
        <v>70.53</v>
      </c>
    </row>
    <row r="205" spans="1:12" x14ac:dyDescent="0.3">
      <c r="A205">
        <v>7683</v>
      </c>
      <c r="B205" s="109" t="s">
        <v>1613</v>
      </c>
      <c r="C205" s="109" t="s">
        <v>97</v>
      </c>
      <c r="D205">
        <v>70</v>
      </c>
      <c r="E205">
        <v>1</v>
      </c>
      <c r="F205" t="s">
        <v>215</v>
      </c>
      <c r="G205">
        <v>2946.5599999999899</v>
      </c>
      <c r="H205">
        <v>29</v>
      </c>
      <c r="I205" t="s">
        <v>1600</v>
      </c>
      <c r="J205" t="s">
        <v>1606</v>
      </c>
      <c r="K205">
        <v>3</v>
      </c>
      <c r="L205">
        <v>109.21000000000001</v>
      </c>
    </row>
    <row r="206" spans="1:12" x14ac:dyDescent="0.3">
      <c r="A206">
        <v>7720</v>
      </c>
      <c r="B206" s="109" t="s">
        <v>1613</v>
      </c>
      <c r="C206" s="109" t="s">
        <v>97</v>
      </c>
      <c r="D206">
        <v>144</v>
      </c>
      <c r="E206">
        <v>1</v>
      </c>
      <c r="F206" t="s">
        <v>215</v>
      </c>
      <c r="G206">
        <v>2504.1999999999998</v>
      </c>
      <c r="H206">
        <v>29</v>
      </c>
      <c r="I206" t="s">
        <v>1600</v>
      </c>
      <c r="J206" t="s">
        <v>1606</v>
      </c>
      <c r="K206">
        <v>3</v>
      </c>
      <c r="L206">
        <v>92.02000000000001</v>
      </c>
    </row>
    <row r="207" spans="1:12" x14ac:dyDescent="0.3">
      <c r="A207">
        <v>7754</v>
      </c>
      <c r="B207" s="109" t="s">
        <v>1729</v>
      </c>
      <c r="C207" s="109" t="s">
        <v>97</v>
      </c>
      <c r="D207">
        <v>26</v>
      </c>
      <c r="E207">
        <v>2</v>
      </c>
      <c r="F207" t="s">
        <v>1599</v>
      </c>
      <c r="G207">
        <v>2606.6099999999901</v>
      </c>
      <c r="H207">
        <v>29</v>
      </c>
      <c r="I207" t="s">
        <v>1600</v>
      </c>
      <c r="J207" t="s">
        <v>1605</v>
      </c>
      <c r="K207">
        <v>2</v>
      </c>
      <c r="L207">
        <v>51.57</v>
      </c>
    </row>
    <row r="208" spans="1:12" x14ac:dyDescent="0.3">
      <c r="A208">
        <v>7763</v>
      </c>
      <c r="B208" s="109" t="s">
        <v>1729</v>
      </c>
      <c r="C208" s="109" t="s">
        <v>97</v>
      </c>
      <c r="D208">
        <v>145</v>
      </c>
      <c r="E208">
        <v>2</v>
      </c>
      <c r="F208" t="s">
        <v>1599</v>
      </c>
      <c r="G208">
        <v>2073.5499999999902</v>
      </c>
      <c r="H208">
        <v>29</v>
      </c>
      <c r="I208" t="s">
        <v>1600</v>
      </c>
      <c r="J208" t="s">
        <v>1603</v>
      </c>
      <c r="K208">
        <v>1</v>
      </c>
      <c r="L208">
        <v>30.08</v>
      </c>
    </row>
    <row r="209" spans="1:12" x14ac:dyDescent="0.3">
      <c r="A209">
        <v>7796</v>
      </c>
      <c r="B209" s="109" t="s">
        <v>1614</v>
      </c>
      <c r="C209" s="109" t="s">
        <v>97</v>
      </c>
      <c r="D209">
        <v>38</v>
      </c>
      <c r="E209">
        <v>2</v>
      </c>
      <c r="F209" t="s">
        <v>1599</v>
      </c>
      <c r="G209">
        <v>2634.7399999999898</v>
      </c>
      <c r="H209">
        <v>29</v>
      </c>
      <c r="I209" t="s">
        <v>1600</v>
      </c>
      <c r="J209" t="s">
        <v>1605</v>
      </c>
      <c r="K209">
        <v>2</v>
      </c>
      <c r="L209">
        <v>60.16</v>
      </c>
    </row>
    <row r="210" spans="1:12" x14ac:dyDescent="0.3">
      <c r="A210">
        <v>7887</v>
      </c>
      <c r="B210" s="109" t="s">
        <v>1730</v>
      </c>
      <c r="C210" s="109" t="s">
        <v>97</v>
      </c>
      <c r="D210">
        <v>41</v>
      </c>
      <c r="E210">
        <v>1</v>
      </c>
      <c r="F210" t="s">
        <v>215</v>
      </c>
      <c r="H210">
        <v>29</v>
      </c>
      <c r="I210" t="s">
        <v>1600</v>
      </c>
      <c r="J210" t="s">
        <v>1603</v>
      </c>
      <c r="K210">
        <v>1</v>
      </c>
      <c r="L210">
        <v>23.32</v>
      </c>
    </row>
    <row r="211" spans="1:12" x14ac:dyDescent="0.3">
      <c r="A211">
        <v>7930</v>
      </c>
      <c r="B211" s="109" t="s">
        <v>1731</v>
      </c>
      <c r="C211" s="109" t="s">
        <v>97</v>
      </c>
      <c r="D211">
        <v>187</v>
      </c>
      <c r="E211">
        <v>1</v>
      </c>
      <c r="F211" t="s">
        <v>215</v>
      </c>
      <c r="G211">
        <v>2831.08</v>
      </c>
      <c r="H211">
        <v>29</v>
      </c>
      <c r="I211" t="s">
        <v>1600</v>
      </c>
      <c r="J211" t="s">
        <v>1601</v>
      </c>
      <c r="K211">
        <v>4</v>
      </c>
      <c r="L211">
        <v>152.81</v>
      </c>
    </row>
    <row r="212" spans="1:12" x14ac:dyDescent="0.3">
      <c r="A212">
        <v>7945</v>
      </c>
      <c r="B212" s="109" t="s">
        <v>1731</v>
      </c>
      <c r="C212" s="109" t="s">
        <v>97</v>
      </c>
      <c r="D212">
        <v>23</v>
      </c>
      <c r="E212">
        <v>2</v>
      </c>
      <c r="F212" t="s">
        <v>1599</v>
      </c>
      <c r="G212">
        <v>2834.16</v>
      </c>
      <c r="H212">
        <v>29</v>
      </c>
      <c r="I212" t="s">
        <v>1600</v>
      </c>
      <c r="J212" t="s">
        <v>1603</v>
      </c>
      <c r="K212">
        <v>1</v>
      </c>
      <c r="L212">
        <v>62.57</v>
      </c>
    </row>
    <row r="213" spans="1:12" x14ac:dyDescent="0.3">
      <c r="A213">
        <v>7970</v>
      </c>
      <c r="B213" s="109" t="s">
        <v>1731</v>
      </c>
      <c r="C213" s="109" t="s">
        <v>97</v>
      </c>
      <c r="D213">
        <v>137</v>
      </c>
      <c r="E213">
        <v>1</v>
      </c>
      <c r="F213" t="s">
        <v>215</v>
      </c>
      <c r="G213">
        <v>3001.57</v>
      </c>
      <c r="H213">
        <v>29</v>
      </c>
      <c r="I213" t="s">
        <v>1600</v>
      </c>
      <c r="J213" t="s">
        <v>1605</v>
      </c>
      <c r="K213">
        <v>2</v>
      </c>
      <c r="L213">
        <v>110.03</v>
      </c>
    </row>
    <row r="214" spans="1:12" x14ac:dyDescent="0.3">
      <c r="A214">
        <v>7975</v>
      </c>
      <c r="B214" s="109" t="s">
        <v>1617</v>
      </c>
      <c r="C214" s="109" t="s">
        <v>97</v>
      </c>
      <c r="D214">
        <v>86</v>
      </c>
      <c r="E214">
        <v>1</v>
      </c>
      <c r="F214" t="s">
        <v>215</v>
      </c>
      <c r="G214">
        <v>3622.22</v>
      </c>
      <c r="H214">
        <v>29</v>
      </c>
      <c r="I214" t="s">
        <v>1600</v>
      </c>
      <c r="J214" t="s">
        <v>1603</v>
      </c>
      <c r="K214">
        <v>1</v>
      </c>
      <c r="L214">
        <v>28.25</v>
      </c>
    </row>
    <row r="215" spans="1:12" x14ac:dyDescent="0.3">
      <c r="A215">
        <v>8088</v>
      </c>
      <c r="B215" s="109" t="s">
        <v>1617</v>
      </c>
      <c r="C215" s="109" t="s">
        <v>97</v>
      </c>
      <c r="D215">
        <v>68</v>
      </c>
      <c r="E215">
        <v>1</v>
      </c>
      <c r="F215" t="s">
        <v>215</v>
      </c>
      <c r="G215">
        <v>2286.5299999999902</v>
      </c>
      <c r="H215">
        <v>29</v>
      </c>
      <c r="I215" t="s">
        <v>1600</v>
      </c>
      <c r="J215" t="s">
        <v>1606</v>
      </c>
      <c r="K215">
        <v>3</v>
      </c>
      <c r="L215">
        <v>88.41</v>
      </c>
    </row>
    <row r="216" spans="1:12" x14ac:dyDescent="0.3">
      <c r="A216">
        <v>8177</v>
      </c>
      <c r="B216" s="109" t="s">
        <v>1618</v>
      </c>
      <c r="C216" s="109" t="s">
        <v>97</v>
      </c>
      <c r="D216">
        <v>184</v>
      </c>
      <c r="E216">
        <v>2</v>
      </c>
      <c r="F216" t="s">
        <v>1599</v>
      </c>
      <c r="G216">
        <v>2442.0100000000002</v>
      </c>
      <c r="H216">
        <v>29</v>
      </c>
      <c r="I216" t="s">
        <v>1600</v>
      </c>
      <c r="J216" t="s">
        <v>1603</v>
      </c>
      <c r="K216">
        <v>1</v>
      </c>
      <c r="L216">
        <v>23.32</v>
      </c>
    </row>
    <row r="217" spans="1:12" x14ac:dyDescent="0.3">
      <c r="A217">
        <v>8300</v>
      </c>
      <c r="B217" s="109" t="s">
        <v>1618</v>
      </c>
      <c r="C217" s="109" t="s">
        <v>97</v>
      </c>
      <c r="D217">
        <v>11</v>
      </c>
      <c r="E217">
        <v>2</v>
      </c>
      <c r="F217" t="s">
        <v>1599</v>
      </c>
      <c r="G217">
        <v>2990.45999999999</v>
      </c>
      <c r="H217">
        <v>29</v>
      </c>
      <c r="I217" t="s">
        <v>1600</v>
      </c>
      <c r="J217" t="s">
        <v>1605</v>
      </c>
      <c r="K217">
        <v>2</v>
      </c>
      <c r="L217">
        <v>87.91</v>
      </c>
    </row>
    <row r="218" spans="1:12" x14ac:dyDescent="0.3">
      <c r="A218">
        <v>8343</v>
      </c>
      <c r="B218" s="109" t="s">
        <v>1618</v>
      </c>
      <c r="C218" s="109" t="s">
        <v>97</v>
      </c>
      <c r="D218">
        <v>46</v>
      </c>
      <c r="E218">
        <v>2</v>
      </c>
      <c r="F218" t="s">
        <v>1599</v>
      </c>
      <c r="G218">
        <v>3510.3699999999899</v>
      </c>
      <c r="H218">
        <v>29</v>
      </c>
      <c r="I218" t="s">
        <v>1600</v>
      </c>
      <c r="J218" t="s">
        <v>1605</v>
      </c>
      <c r="K218">
        <v>2</v>
      </c>
      <c r="L218">
        <v>51.57</v>
      </c>
    </row>
    <row r="219" spans="1:12" x14ac:dyDescent="0.3">
      <c r="A219">
        <v>8404</v>
      </c>
      <c r="B219" s="109" t="s">
        <v>1618</v>
      </c>
      <c r="C219" s="109" t="s">
        <v>97</v>
      </c>
      <c r="D219">
        <v>199</v>
      </c>
      <c r="E219">
        <v>1</v>
      </c>
      <c r="F219" t="s">
        <v>215</v>
      </c>
      <c r="G219">
        <v>2795.3799999999901</v>
      </c>
      <c r="H219">
        <v>29</v>
      </c>
      <c r="I219" t="s">
        <v>1600</v>
      </c>
      <c r="J219" t="s">
        <v>1605</v>
      </c>
      <c r="K219">
        <v>2</v>
      </c>
      <c r="L219">
        <v>105.78</v>
      </c>
    </row>
    <row r="220" spans="1:12" x14ac:dyDescent="0.3">
      <c r="A220">
        <v>8430</v>
      </c>
      <c r="B220" s="109" t="s">
        <v>1620</v>
      </c>
      <c r="C220" s="109" t="s">
        <v>97</v>
      </c>
      <c r="D220">
        <v>200</v>
      </c>
      <c r="E220">
        <v>2</v>
      </c>
      <c r="F220" t="s">
        <v>1599</v>
      </c>
      <c r="G220">
        <v>3156.95</v>
      </c>
      <c r="H220">
        <v>29</v>
      </c>
      <c r="I220" t="s">
        <v>1600</v>
      </c>
      <c r="J220" t="s">
        <v>1623</v>
      </c>
      <c r="K220">
        <v>5</v>
      </c>
      <c r="L220">
        <v>186.75</v>
      </c>
    </row>
    <row r="221" spans="1:12" x14ac:dyDescent="0.3">
      <c r="A221">
        <v>8526</v>
      </c>
      <c r="B221" s="109" t="s">
        <v>1622</v>
      </c>
      <c r="C221" s="109" t="s">
        <v>97</v>
      </c>
      <c r="D221">
        <v>92</v>
      </c>
      <c r="E221">
        <v>2</v>
      </c>
      <c r="F221" t="s">
        <v>1599</v>
      </c>
      <c r="G221">
        <v>2439.3200000000002</v>
      </c>
      <c r="H221">
        <v>29</v>
      </c>
      <c r="I221" t="s">
        <v>1600</v>
      </c>
      <c r="J221" t="s">
        <v>1606</v>
      </c>
      <c r="K221">
        <v>3</v>
      </c>
      <c r="L221">
        <v>111.97</v>
      </c>
    </row>
    <row r="222" spans="1:12" x14ac:dyDescent="0.3">
      <c r="A222">
        <v>8530</v>
      </c>
      <c r="B222" s="109" t="s">
        <v>1732</v>
      </c>
      <c r="C222" s="109" t="s">
        <v>97</v>
      </c>
      <c r="D222">
        <v>28</v>
      </c>
      <c r="E222">
        <v>2</v>
      </c>
      <c r="F222" t="s">
        <v>1599</v>
      </c>
      <c r="G222">
        <v>1731.43</v>
      </c>
      <c r="H222">
        <v>29</v>
      </c>
      <c r="I222" t="s">
        <v>1600</v>
      </c>
      <c r="J222" t="s">
        <v>1606</v>
      </c>
      <c r="K222">
        <v>3</v>
      </c>
      <c r="L222">
        <v>109.21000000000001</v>
      </c>
    </row>
    <row r="223" spans="1:12" x14ac:dyDescent="0.3">
      <c r="A223">
        <v>8580</v>
      </c>
      <c r="B223" s="109" t="s">
        <v>1732</v>
      </c>
      <c r="C223" s="109" t="s">
        <v>97</v>
      </c>
      <c r="D223">
        <v>18</v>
      </c>
      <c r="E223">
        <v>2</v>
      </c>
      <c r="F223" t="s">
        <v>1599</v>
      </c>
      <c r="G223">
        <v>3225.02</v>
      </c>
      <c r="H223">
        <v>29</v>
      </c>
      <c r="I223" t="s">
        <v>1600</v>
      </c>
      <c r="J223" t="s">
        <v>1606</v>
      </c>
      <c r="K223">
        <v>3</v>
      </c>
      <c r="L223">
        <v>190.47</v>
      </c>
    </row>
    <row r="224" spans="1:12" x14ac:dyDescent="0.3">
      <c r="A224">
        <v>8655</v>
      </c>
      <c r="B224" s="109" t="s">
        <v>1624</v>
      </c>
      <c r="C224" s="109" t="s">
        <v>97</v>
      </c>
      <c r="D224">
        <v>157</v>
      </c>
      <c r="E224">
        <v>2</v>
      </c>
      <c r="F224" t="s">
        <v>1599</v>
      </c>
      <c r="G224">
        <v>3052.95</v>
      </c>
      <c r="H224">
        <v>29</v>
      </c>
      <c r="I224" t="s">
        <v>1600</v>
      </c>
      <c r="J224" t="s">
        <v>1606</v>
      </c>
      <c r="K224">
        <v>3</v>
      </c>
      <c r="L224">
        <v>175.36</v>
      </c>
    </row>
    <row r="225" spans="1:12" x14ac:dyDescent="0.3">
      <c r="A225">
        <v>8706</v>
      </c>
      <c r="B225" s="109" t="s">
        <v>1624</v>
      </c>
      <c r="C225" s="109" t="s">
        <v>97</v>
      </c>
      <c r="D225">
        <v>105</v>
      </c>
      <c r="E225">
        <v>2</v>
      </c>
      <c r="F225" t="s">
        <v>1599</v>
      </c>
      <c r="G225">
        <v>1868.73</v>
      </c>
      <c r="H225">
        <v>29</v>
      </c>
      <c r="I225" t="s">
        <v>1600</v>
      </c>
      <c r="J225" t="s">
        <v>1603</v>
      </c>
      <c r="K225">
        <v>1</v>
      </c>
      <c r="L225">
        <v>62.57</v>
      </c>
    </row>
    <row r="226" spans="1:12" x14ac:dyDescent="0.3">
      <c r="A226">
        <v>8892</v>
      </c>
      <c r="B226" s="109" t="s">
        <v>1626</v>
      </c>
      <c r="C226" s="109" t="s">
        <v>97</v>
      </c>
      <c r="D226">
        <v>151</v>
      </c>
      <c r="E226">
        <v>2</v>
      </c>
      <c r="F226" t="s">
        <v>1599</v>
      </c>
      <c r="G226">
        <v>4000.7999999999902</v>
      </c>
      <c r="H226">
        <v>29</v>
      </c>
      <c r="I226" t="s">
        <v>1600</v>
      </c>
      <c r="J226" t="s">
        <v>1603</v>
      </c>
      <c r="K226">
        <v>1</v>
      </c>
      <c r="L226">
        <v>28.25</v>
      </c>
    </row>
    <row r="227" spans="1:12" x14ac:dyDescent="0.3">
      <c r="A227">
        <v>9007</v>
      </c>
      <c r="B227" s="109" t="s">
        <v>1627</v>
      </c>
      <c r="C227" s="109" t="s">
        <v>97</v>
      </c>
      <c r="D227">
        <v>23</v>
      </c>
      <c r="E227">
        <v>2</v>
      </c>
      <c r="F227" t="s">
        <v>1599</v>
      </c>
      <c r="G227">
        <v>2834.16</v>
      </c>
      <c r="H227">
        <v>29</v>
      </c>
      <c r="I227" t="s">
        <v>1600</v>
      </c>
      <c r="J227" t="s">
        <v>1606</v>
      </c>
      <c r="K227">
        <v>3</v>
      </c>
      <c r="L227">
        <v>116.16</v>
      </c>
    </row>
    <row r="228" spans="1:12" x14ac:dyDescent="0.3">
      <c r="A228">
        <v>9046</v>
      </c>
      <c r="B228" s="109" t="s">
        <v>1628</v>
      </c>
      <c r="C228" s="109" t="s">
        <v>98</v>
      </c>
      <c r="D228">
        <v>4</v>
      </c>
      <c r="E228">
        <v>2</v>
      </c>
      <c r="F228" t="s">
        <v>1599</v>
      </c>
      <c r="G228">
        <v>2970.49999999999</v>
      </c>
      <c r="H228">
        <v>29</v>
      </c>
      <c r="I228" t="s">
        <v>1600</v>
      </c>
      <c r="J228" t="s">
        <v>1606</v>
      </c>
      <c r="K228">
        <v>3</v>
      </c>
      <c r="L228">
        <v>79.819999999999993</v>
      </c>
    </row>
    <row r="229" spans="1:12" x14ac:dyDescent="0.3">
      <c r="A229">
        <v>9049</v>
      </c>
      <c r="B229" s="109" t="s">
        <v>1733</v>
      </c>
      <c r="C229" s="109" t="s">
        <v>98</v>
      </c>
      <c r="D229">
        <v>110</v>
      </c>
      <c r="E229">
        <v>1</v>
      </c>
      <c r="F229" t="s">
        <v>215</v>
      </c>
      <c r="G229">
        <v>2404.04</v>
      </c>
      <c r="H229">
        <v>29</v>
      </c>
      <c r="I229" t="s">
        <v>1600</v>
      </c>
      <c r="J229" t="s">
        <v>1605</v>
      </c>
      <c r="K229">
        <v>2</v>
      </c>
      <c r="L229">
        <v>93.58</v>
      </c>
    </row>
    <row r="230" spans="1:12" x14ac:dyDescent="0.3">
      <c r="A230">
        <v>9061</v>
      </c>
      <c r="B230" s="109" t="s">
        <v>1733</v>
      </c>
      <c r="C230" s="109" t="s">
        <v>98</v>
      </c>
      <c r="D230">
        <v>155</v>
      </c>
      <c r="E230">
        <v>1</v>
      </c>
      <c r="F230" t="s">
        <v>215</v>
      </c>
      <c r="G230">
        <v>2346.25</v>
      </c>
      <c r="H230">
        <v>29</v>
      </c>
      <c r="I230" t="s">
        <v>1600</v>
      </c>
      <c r="J230" t="s">
        <v>1601</v>
      </c>
      <c r="K230">
        <v>4</v>
      </c>
      <c r="L230">
        <v>159.18</v>
      </c>
    </row>
    <row r="231" spans="1:12" x14ac:dyDescent="0.3">
      <c r="A231">
        <v>9063</v>
      </c>
      <c r="B231" s="109" t="s">
        <v>1734</v>
      </c>
      <c r="C231" s="109" t="s">
        <v>98</v>
      </c>
      <c r="D231">
        <v>130</v>
      </c>
      <c r="E231">
        <v>2</v>
      </c>
      <c r="F231" t="s">
        <v>1599</v>
      </c>
      <c r="G231">
        <v>2503.4299999999998</v>
      </c>
      <c r="H231">
        <v>29</v>
      </c>
      <c r="I231" t="s">
        <v>1600</v>
      </c>
      <c r="J231" t="s">
        <v>1606</v>
      </c>
      <c r="K231">
        <v>3</v>
      </c>
      <c r="L231">
        <v>153.98000000000002</v>
      </c>
    </row>
    <row r="232" spans="1:12" x14ac:dyDescent="0.3">
      <c r="A232">
        <v>9128</v>
      </c>
      <c r="B232" s="109" t="s">
        <v>1631</v>
      </c>
      <c r="C232" s="109" t="s">
        <v>98</v>
      </c>
      <c r="D232">
        <v>135</v>
      </c>
      <c r="E232">
        <v>2</v>
      </c>
      <c r="F232" t="s">
        <v>1599</v>
      </c>
      <c r="G232">
        <v>2277.89</v>
      </c>
      <c r="H232">
        <v>29</v>
      </c>
      <c r="I232" t="s">
        <v>1600</v>
      </c>
      <c r="J232" t="s">
        <v>1606</v>
      </c>
      <c r="K232">
        <v>3</v>
      </c>
      <c r="L232">
        <v>121.83</v>
      </c>
    </row>
    <row r="233" spans="1:12" x14ac:dyDescent="0.3">
      <c r="A233">
        <v>9150</v>
      </c>
      <c r="B233" s="109" t="s">
        <v>1631</v>
      </c>
      <c r="C233" s="109" t="s">
        <v>98</v>
      </c>
      <c r="D233">
        <v>32</v>
      </c>
      <c r="E233">
        <v>1</v>
      </c>
      <c r="F233" t="s">
        <v>215</v>
      </c>
      <c r="G233">
        <v>3062.03999999999</v>
      </c>
      <c r="H233">
        <v>29</v>
      </c>
      <c r="I233" t="s">
        <v>1600</v>
      </c>
      <c r="J233" t="s">
        <v>1606</v>
      </c>
      <c r="K233">
        <v>3</v>
      </c>
      <c r="L233">
        <v>117.99</v>
      </c>
    </row>
    <row r="234" spans="1:12" x14ac:dyDescent="0.3">
      <c r="A234">
        <v>9199</v>
      </c>
      <c r="B234" s="109" t="s">
        <v>1631</v>
      </c>
      <c r="C234" s="109" t="s">
        <v>98</v>
      </c>
      <c r="D234">
        <v>95</v>
      </c>
      <c r="E234">
        <v>2</v>
      </c>
      <c r="F234" t="s">
        <v>1599</v>
      </c>
      <c r="G234">
        <v>2380.98</v>
      </c>
      <c r="H234">
        <v>29</v>
      </c>
      <c r="I234" t="s">
        <v>1600</v>
      </c>
      <c r="J234" t="s">
        <v>1606</v>
      </c>
      <c r="K234">
        <v>3</v>
      </c>
      <c r="L234">
        <v>141.04</v>
      </c>
    </row>
    <row r="235" spans="1:12" x14ac:dyDescent="0.3">
      <c r="A235">
        <v>9215</v>
      </c>
      <c r="B235" s="109" t="s">
        <v>1632</v>
      </c>
      <c r="C235" s="109" t="s">
        <v>98</v>
      </c>
      <c r="D235">
        <v>84</v>
      </c>
      <c r="E235">
        <v>2</v>
      </c>
      <c r="F235" t="s">
        <v>1599</v>
      </c>
      <c r="G235">
        <v>1766.1699999999901</v>
      </c>
      <c r="H235">
        <v>29</v>
      </c>
      <c r="I235" t="s">
        <v>1600</v>
      </c>
      <c r="J235" t="s">
        <v>1603</v>
      </c>
      <c r="K235">
        <v>1</v>
      </c>
      <c r="L235">
        <v>47.46</v>
      </c>
    </row>
    <row r="236" spans="1:12" x14ac:dyDescent="0.3">
      <c r="A236">
        <v>9301</v>
      </c>
      <c r="B236" s="109" t="s">
        <v>1632</v>
      </c>
      <c r="C236" s="109" t="s">
        <v>98</v>
      </c>
      <c r="D236">
        <v>142</v>
      </c>
      <c r="E236">
        <v>2</v>
      </c>
      <c r="F236" t="s">
        <v>1599</v>
      </c>
      <c r="G236">
        <v>2866.51</v>
      </c>
      <c r="H236">
        <v>29</v>
      </c>
      <c r="I236" t="s">
        <v>1600</v>
      </c>
      <c r="J236" t="s">
        <v>1605</v>
      </c>
      <c r="K236">
        <v>2</v>
      </c>
      <c r="L236">
        <v>51.57</v>
      </c>
    </row>
    <row r="237" spans="1:12" x14ac:dyDescent="0.3">
      <c r="A237">
        <v>9376</v>
      </c>
      <c r="B237" s="109" t="s">
        <v>1634</v>
      </c>
      <c r="C237" s="109" t="s">
        <v>98</v>
      </c>
      <c r="D237">
        <v>48</v>
      </c>
      <c r="E237">
        <v>1</v>
      </c>
      <c r="F237" t="s">
        <v>215</v>
      </c>
      <c r="G237">
        <v>2563.6099999999901</v>
      </c>
      <c r="H237">
        <v>29</v>
      </c>
      <c r="I237" t="s">
        <v>1600</v>
      </c>
      <c r="J237" t="s">
        <v>1605</v>
      </c>
      <c r="K237">
        <v>2</v>
      </c>
      <c r="L237">
        <v>93.58</v>
      </c>
    </row>
    <row r="238" spans="1:12" x14ac:dyDescent="0.3">
      <c r="A238">
        <v>9379</v>
      </c>
      <c r="B238" s="109" t="s">
        <v>1634</v>
      </c>
      <c r="C238" s="109" t="s">
        <v>98</v>
      </c>
      <c r="D238">
        <v>4</v>
      </c>
      <c r="E238">
        <v>2</v>
      </c>
      <c r="F238" t="s">
        <v>1599</v>
      </c>
      <c r="G238">
        <v>2970.49999999999</v>
      </c>
      <c r="H238">
        <v>29</v>
      </c>
      <c r="I238" t="s">
        <v>1600</v>
      </c>
      <c r="J238" t="s">
        <v>1603</v>
      </c>
      <c r="K238">
        <v>1</v>
      </c>
      <c r="L238">
        <v>40.450000000000003</v>
      </c>
    </row>
    <row r="239" spans="1:12" x14ac:dyDescent="0.3">
      <c r="A239">
        <v>9399</v>
      </c>
      <c r="B239" s="109" t="s">
        <v>1634</v>
      </c>
      <c r="C239" s="109" t="s">
        <v>98</v>
      </c>
      <c r="D239">
        <v>123</v>
      </c>
      <c r="E239">
        <v>2</v>
      </c>
      <c r="F239" t="s">
        <v>1599</v>
      </c>
      <c r="G239">
        <v>2813.95</v>
      </c>
      <c r="H239">
        <v>29</v>
      </c>
      <c r="I239" t="s">
        <v>1600</v>
      </c>
      <c r="J239" t="s">
        <v>1606</v>
      </c>
      <c r="K239">
        <v>3</v>
      </c>
      <c r="L239">
        <v>153.24</v>
      </c>
    </row>
    <row r="240" spans="1:12" x14ac:dyDescent="0.3">
      <c r="A240">
        <v>9411</v>
      </c>
      <c r="B240" s="109" t="s">
        <v>1637</v>
      </c>
      <c r="C240" s="109" t="s">
        <v>98</v>
      </c>
      <c r="D240">
        <v>74</v>
      </c>
      <c r="E240">
        <v>1</v>
      </c>
      <c r="F240" t="s">
        <v>215</v>
      </c>
      <c r="G240">
        <v>3371.55</v>
      </c>
      <c r="H240">
        <v>29</v>
      </c>
      <c r="I240" t="s">
        <v>1600</v>
      </c>
      <c r="J240" t="s">
        <v>1603</v>
      </c>
      <c r="K240">
        <v>1</v>
      </c>
      <c r="L240">
        <v>28.25</v>
      </c>
    </row>
    <row r="241" spans="1:12" x14ac:dyDescent="0.3">
      <c r="A241">
        <v>9463</v>
      </c>
      <c r="B241" s="109" t="s">
        <v>1640</v>
      </c>
      <c r="C241" s="109" t="s">
        <v>98</v>
      </c>
      <c r="D241">
        <v>39</v>
      </c>
      <c r="E241">
        <v>1</v>
      </c>
      <c r="F241" t="s">
        <v>215</v>
      </c>
      <c r="G241">
        <v>3322.9899999999898</v>
      </c>
      <c r="H241">
        <v>29</v>
      </c>
      <c r="I241" t="s">
        <v>1600</v>
      </c>
      <c r="J241" t="s">
        <v>1606</v>
      </c>
      <c r="K241">
        <v>3</v>
      </c>
      <c r="L241">
        <v>160.25</v>
      </c>
    </row>
    <row r="242" spans="1:12" x14ac:dyDescent="0.3">
      <c r="A242">
        <v>9517</v>
      </c>
      <c r="B242" s="109" t="s">
        <v>1640</v>
      </c>
      <c r="C242" s="109" t="s">
        <v>98</v>
      </c>
      <c r="D242">
        <v>8</v>
      </c>
      <c r="E242">
        <v>2</v>
      </c>
      <c r="G242">
        <v>1768.5999999999899</v>
      </c>
      <c r="H242">
        <v>29</v>
      </c>
      <c r="I242" t="s">
        <v>1600</v>
      </c>
      <c r="J242" t="s">
        <v>1606</v>
      </c>
      <c r="K242">
        <v>3</v>
      </c>
      <c r="L242">
        <v>74.89</v>
      </c>
    </row>
    <row r="243" spans="1:12" x14ac:dyDescent="0.3">
      <c r="A243">
        <v>9548</v>
      </c>
      <c r="B243" s="109" t="s">
        <v>1640</v>
      </c>
      <c r="C243" s="109" t="s">
        <v>98</v>
      </c>
      <c r="D243">
        <v>143</v>
      </c>
      <c r="E243">
        <v>1</v>
      </c>
      <c r="F243" t="s">
        <v>215</v>
      </c>
      <c r="G243">
        <v>2571.33</v>
      </c>
      <c r="H243">
        <v>29</v>
      </c>
      <c r="I243" t="s">
        <v>1600</v>
      </c>
      <c r="J243" t="s">
        <v>1603</v>
      </c>
      <c r="K243">
        <v>1</v>
      </c>
      <c r="L243">
        <v>62.57</v>
      </c>
    </row>
    <row r="244" spans="1:12" x14ac:dyDescent="0.3">
      <c r="A244">
        <v>9554</v>
      </c>
      <c r="B244" s="109" t="s">
        <v>1735</v>
      </c>
      <c r="C244" s="109" t="s">
        <v>98</v>
      </c>
      <c r="D244">
        <v>15</v>
      </c>
      <c r="E244">
        <v>2</v>
      </c>
      <c r="F244" t="s">
        <v>1599</v>
      </c>
      <c r="G244">
        <v>1793.51999999999</v>
      </c>
      <c r="H244">
        <v>29</v>
      </c>
      <c r="I244" t="s">
        <v>1600</v>
      </c>
      <c r="J244" t="s">
        <v>1606</v>
      </c>
      <c r="K244">
        <v>3</v>
      </c>
      <c r="L244">
        <v>143.47</v>
      </c>
    </row>
    <row r="245" spans="1:12" x14ac:dyDescent="0.3">
      <c r="A245">
        <v>9665</v>
      </c>
      <c r="B245" s="109" t="s">
        <v>1736</v>
      </c>
      <c r="C245" s="109" t="s">
        <v>98</v>
      </c>
      <c r="D245">
        <v>120</v>
      </c>
      <c r="E245">
        <v>2</v>
      </c>
      <c r="F245" t="s">
        <v>1599</v>
      </c>
      <c r="G245">
        <v>2565.61</v>
      </c>
      <c r="H245">
        <v>29</v>
      </c>
      <c r="I245" t="s">
        <v>1600</v>
      </c>
      <c r="J245" t="s">
        <v>1603</v>
      </c>
      <c r="K245">
        <v>1</v>
      </c>
      <c r="L245">
        <v>62.57</v>
      </c>
    </row>
    <row r="246" spans="1:12" x14ac:dyDescent="0.3">
      <c r="A246">
        <v>9711</v>
      </c>
      <c r="B246" s="109" t="s">
        <v>1737</v>
      </c>
      <c r="C246" s="109" t="s">
        <v>98</v>
      </c>
      <c r="D246">
        <v>173</v>
      </c>
      <c r="E246">
        <v>1</v>
      </c>
      <c r="F246" t="s">
        <v>215</v>
      </c>
      <c r="G246">
        <v>3127.77</v>
      </c>
      <c r="H246">
        <v>29</v>
      </c>
      <c r="I246" t="s">
        <v>1600</v>
      </c>
      <c r="J246" t="s">
        <v>1601</v>
      </c>
      <c r="K246">
        <v>4</v>
      </c>
      <c r="L246">
        <v>218.57000000000002</v>
      </c>
    </row>
    <row r="247" spans="1:12" x14ac:dyDescent="0.3">
      <c r="A247">
        <v>9729</v>
      </c>
      <c r="B247" s="109" t="s">
        <v>1643</v>
      </c>
      <c r="C247" s="109" t="s">
        <v>98</v>
      </c>
      <c r="D247">
        <v>155</v>
      </c>
      <c r="E247">
        <v>1</v>
      </c>
      <c r="F247" t="s">
        <v>215</v>
      </c>
      <c r="G247">
        <v>2346.25</v>
      </c>
      <c r="H247">
        <v>29</v>
      </c>
      <c r="I247" t="s">
        <v>1600</v>
      </c>
      <c r="J247" t="s">
        <v>1605</v>
      </c>
      <c r="K247">
        <v>2</v>
      </c>
      <c r="L247">
        <v>127.9</v>
      </c>
    </row>
    <row r="248" spans="1:12" x14ac:dyDescent="0.3">
      <c r="A248">
        <v>9748</v>
      </c>
      <c r="B248" s="109" t="s">
        <v>1738</v>
      </c>
      <c r="C248" s="109" t="s">
        <v>98</v>
      </c>
      <c r="D248">
        <v>89</v>
      </c>
      <c r="E248">
        <v>2</v>
      </c>
      <c r="F248" t="s">
        <v>1599</v>
      </c>
      <c r="G248">
        <v>3800.56</v>
      </c>
      <c r="H248">
        <v>29</v>
      </c>
      <c r="I248" t="s">
        <v>1600</v>
      </c>
      <c r="J248" t="s">
        <v>1603</v>
      </c>
      <c r="K248">
        <v>1</v>
      </c>
      <c r="L248">
        <v>23.32</v>
      </c>
    </row>
    <row r="249" spans="1:12" x14ac:dyDescent="0.3">
      <c r="A249">
        <v>9770</v>
      </c>
      <c r="B249" s="109" t="s">
        <v>1738</v>
      </c>
      <c r="C249" s="109" t="s">
        <v>98</v>
      </c>
      <c r="D249">
        <v>80</v>
      </c>
      <c r="E249">
        <v>2</v>
      </c>
      <c r="F249" t="s">
        <v>1599</v>
      </c>
      <c r="G249">
        <v>3459.09</v>
      </c>
      <c r="H249">
        <v>29</v>
      </c>
      <c r="I249" t="s">
        <v>1600</v>
      </c>
      <c r="J249" t="s">
        <v>1606</v>
      </c>
      <c r="K249">
        <v>3</v>
      </c>
      <c r="L249">
        <v>134.03</v>
      </c>
    </row>
    <row r="250" spans="1:12" x14ac:dyDescent="0.3">
      <c r="A250">
        <v>9775</v>
      </c>
      <c r="B250" s="109" t="s">
        <v>1644</v>
      </c>
      <c r="C250" s="109" t="s">
        <v>98</v>
      </c>
      <c r="D250">
        <v>101</v>
      </c>
      <c r="E250">
        <v>1</v>
      </c>
      <c r="F250" t="s">
        <v>215</v>
      </c>
      <c r="G250">
        <v>2561.19</v>
      </c>
      <c r="H250">
        <v>29</v>
      </c>
      <c r="I250" t="s">
        <v>1600</v>
      </c>
      <c r="J250" t="s">
        <v>1603</v>
      </c>
      <c r="K250">
        <v>1</v>
      </c>
      <c r="L250">
        <v>23.32</v>
      </c>
    </row>
    <row r="251" spans="1:12" x14ac:dyDescent="0.3">
      <c r="A251">
        <v>9792</v>
      </c>
      <c r="B251" s="109" t="s">
        <v>1644</v>
      </c>
      <c r="C251" s="109" t="s">
        <v>98</v>
      </c>
      <c r="D251">
        <v>133</v>
      </c>
      <c r="E251">
        <v>2</v>
      </c>
      <c r="F251" t="s">
        <v>1599</v>
      </c>
      <c r="G251">
        <v>2821.9199999999901</v>
      </c>
      <c r="H251">
        <v>29</v>
      </c>
      <c r="I251" t="s">
        <v>1600</v>
      </c>
      <c r="J251" t="s">
        <v>1603</v>
      </c>
      <c r="K251">
        <v>1</v>
      </c>
      <c r="L251">
        <v>62.57</v>
      </c>
    </row>
    <row r="252" spans="1:12" x14ac:dyDescent="0.3">
      <c r="A252">
        <v>9803</v>
      </c>
      <c r="B252" s="109" t="s">
        <v>1644</v>
      </c>
      <c r="C252" s="109" t="s">
        <v>98</v>
      </c>
      <c r="D252">
        <v>175</v>
      </c>
      <c r="E252">
        <v>2</v>
      </c>
      <c r="F252" t="s">
        <v>1599</v>
      </c>
      <c r="G252">
        <v>2284.36</v>
      </c>
      <c r="H252">
        <v>29</v>
      </c>
      <c r="I252" t="s">
        <v>1600</v>
      </c>
      <c r="J252" t="s">
        <v>1606</v>
      </c>
      <c r="K252">
        <v>3</v>
      </c>
      <c r="L252">
        <v>120.89999999999999</v>
      </c>
    </row>
    <row r="253" spans="1:12" x14ac:dyDescent="0.3">
      <c r="A253">
        <v>9870</v>
      </c>
      <c r="B253" s="109" t="s">
        <v>1644</v>
      </c>
      <c r="C253" s="109" t="s">
        <v>98</v>
      </c>
      <c r="D253">
        <v>5</v>
      </c>
      <c r="E253">
        <v>2</v>
      </c>
      <c r="F253" t="s">
        <v>1599</v>
      </c>
      <c r="G253">
        <v>2727.48</v>
      </c>
      <c r="H253">
        <v>29</v>
      </c>
      <c r="I253" t="s">
        <v>1600</v>
      </c>
      <c r="J253" t="s">
        <v>1606</v>
      </c>
      <c r="K253">
        <v>3</v>
      </c>
      <c r="L253">
        <v>175.36</v>
      </c>
    </row>
    <row r="254" spans="1:12" x14ac:dyDescent="0.3">
      <c r="A254">
        <v>9901</v>
      </c>
      <c r="B254" s="109" t="s">
        <v>1646</v>
      </c>
      <c r="C254" s="109" t="s">
        <v>98</v>
      </c>
      <c r="D254">
        <v>57</v>
      </c>
      <c r="E254">
        <v>1</v>
      </c>
      <c r="F254" t="s">
        <v>215</v>
      </c>
      <c r="G254">
        <v>2802.5999999999899</v>
      </c>
      <c r="H254">
        <v>29</v>
      </c>
      <c r="I254" t="s">
        <v>1600</v>
      </c>
      <c r="J254" t="s">
        <v>1605</v>
      </c>
      <c r="K254">
        <v>2</v>
      </c>
      <c r="L254">
        <v>77.539999999999992</v>
      </c>
    </row>
    <row r="255" spans="1:12" x14ac:dyDescent="0.3">
      <c r="A255">
        <v>9907</v>
      </c>
      <c r="B255" s="109" t="s">
        <v>1648</v>
      </c>
      <c r="C255" s="109" t="s">
        <v>99</v>
      </c>
      <c r="D255">
        <v>145</v>
      </c>
      <c r="E255">
        <v>2</v>
      </c>
      <c r="F255" t="s">
        <v>1599</v>
      </c>
      <c r="G255">
        <v>2073.5499999999902</v>
      </c>
      <c r="H255">
        <v>29</v>
      </c>
      <c r="I255" t="s">
        <v>1600</v>
      </c>
      <c r="J255" t="s">
        <v>1603</v>
      </c>
      <c r="K255">
        <v>1</v>
      </c>
      <c r="L255">
        <v>40.450000000000003</v>
      </c>
    </row>
    <row r="256" spans="1:12" x14ac:dyDescent="0.3">
      <c r="A256">
        <v>9928</v>
      </c>
      <c r="B256" s="109" t="s">
        <v>1649</v>
      </c>
      <c r="C256" s="109" t="s">
        <v>99</v>
      </c>
      <c r="D256">
        <v>159</v>
      </c>
      <c r="E256">
        <v>1</v>
      </c>
      <c r="F256" t="s">
        <v>215</v>
      </c>
      <c r="G256">
        <v>1764.94</v>
      </c>
      <c r="H256">
        <v>29</v>
      </c>
      <c r="I256" t="s">
        <v>1600</v>
      </c>
      <c r="J256" t="s">
        <v>1606</v>
      </c>
      <c r="K256">
        <v>3</v>
      </c>
      <c r="L256">
        <v>120.9</v>
      </c>
    </row>
    <row r="257" spans="1:12" x14ac:dyDescent="0.3">
      <c r="A257">
        <v>9940</v>
      </c>
      <c r="B257" s="109" t="s">
        <v>1649</v>
      </c>
      <c r="C257" s="109" t="s">
        <v>99</v>
      </c>
      <c r="D257">
        <v>62</v>
      </c>
      <c r="E257">
        <v>2</v>
      </c>
      <c r="F257" t="s">
        <v>1599</v>
      </c>
      <c r="G257">
        <v>2151.78999999999</v>
      </c>
      <c r="H257">
        <v>29</v>
      </c>
      <c r="I257" t="s">
        <v>1600</v>
      </c>
      <c r="J257" t="s">
        <v>1606</v>
      </c>
      <c r="K257">
        <v>3</v>
      </c>
      <c r="L257">
        <v>138.28</v>
      </c>
    </row>
    <row r="258" spans="1:12" x14ac:dyDescent="0.3">
      <c r="A258">
        <v>9942</v>
      </c>
      <c r="B258" s="109" t="s">
        <v>1649</v>
      </c>
      <c r="C258" s="109" t="s">
        <v>99</v>
      </c>
      <c r="D258">
        <v>114</v>
      </c>
      <c r="E258">
        <v>1</v>
      </c>
      <c r="F258" t="s">
        <v>215</v>
      </c>
      <c r="G258">
        <v>2891.3199999999902</v>
      </c>
      <c r="H258">
        <v>29</v>
      </c>
      <c r="I258" t="s">
        <v>1600</v>
      </c>
      <c r="J258" t="s">
        <v>1605</v>
      </c>
      <c r="K258">
        <v>2</v>
      </c>
      <c r="L258">
        <v>63.77</v>
      </c>
    </row>
    <row r="259" spans="1:12" x14ac:dyDescent="0.3">
      <c r="A259">
        <v>9945</v>
      </c>
      <c r="B259" s="109" t="s">
        <v>1650</v>
      </c>
      <c r="C259" s="109" t="s">
        <v>99</v>
      </c>
      <c r="D259">
        <v>173</v>
      </c>
      <c r="E259">
        <v>1</v>
      </c>
      <c r="F259" t="s">
        <v>215</v>
      </c>
      <c r="G259">
        <v>3127.77</v>
      </c>
      <c r="H259">
        <v>29</v>
      </c>
      <c r="I259" t="s">
        <v>1600</v>
      </c>
      <c r="J259" t="s">
        <v>1623</v>
      </c>
      <c r="K259">
        <v>5</v>
      </c>
      <c r="L259">
        <v>191.43</v>
      </c>
    </row>
    <row r="260" spans="1:12" x14ac:dyDescent="0.3">
      <c r="A260">
        <v>9960</v>
      </c>
      <c r="B260" s="109" t="s">
        <v>1739</v>
      </c>
      <c r="C260" s="109" t="s">
        <v>99</v>
      </c>
      <c r="D260">
        <v>104</v>
      </c>
      <c r="E260">
        <v>2</v>
      </c>
      <c r="F260" t="s">
        <v>1599</v>
      </c>
      <c r="G260">
        <v>3273.06</v>
      </c>
      <c r="H260">
        <v>29</v>
      </c>
      <c r="I260" t="s">
        <v>1600</v>
      </c>
      <c r="J260" t="s">
        <v>1601</v>
      </c>
      <c r="K260">
        <v>4</v>
      </c>
      <c r="L260">
        <v>168.36</v>
      </c>
    </row>
    <row r="261" spans="1:12" x14ac:dyDescent="0.3">
      <c r="A261">
        <v>10061</v>
      </c>
      <c r="B261" s="109" t="s">
        <v>1739</v>
      </c>
      <c r="C261" s="109" t="s">
        <v>99</v>
      </c>
      <c r="D261">
        <v>132</v>
      </c>
      <c r="E261">
        <v>1</v>
      </c>
      <c r="F261" t="s">
        <v>215</v>
      </c>
      <c r="G261">
        <v>3104.14</v>
      </c>
      <c r="H261">
        <v>29</v>
      </c>
      <c r="I261" t="s">
        <v>1600</v>
      </c>
      <c r="J261" t="s">
        <v>1603</v>
      </c>
      <c r="K261">
        <v>1</v>
      </c>
      <c r="L261">
        <v>30.08</v>
      </c>
    </row>
    <row r="262" spans="1:12" x14ac:dyDescent="0.3">
      <c r="A262">
        <v>10078</v>
      </c>
      <c r="B262" s="109" t="s">
        <v>1740</v>
      </c>
      <c r="C262" s="109" t="s">
        <v>99</v>
      </c>
      <c r="D262">
        <v>36</v>
      </c>
      <c r="E262">
        <v>2</v>
      </c>
      <c r="F262" t="s">
        <v>1599</v>
      </c>
      <c r="G262">
        <v>2310.81</v>
      </c>
      <c r="H262">
        <v>29</v>
      </c>
      <c r="I262" t="s">
        <v>1600</v>
      </c>
      <c r="J262" t="s">
        <v>1605</v>
      </c>
      <c r="K262">
        <v>2</v>
      </c>
      <c r="L262">
        <v>63.77</v>
      </c>
    </row>
    <row r="263" spans="1:12" x14ac:dyDescent="0.3">
      <c r="A263">
        <v>10112</v>
      </c>
      <c r="B263" s="109" t="s">
        <v>1651</v>
      </c>
      <c r="C263" s="109" t="s">
        <v>99</v>
      </c>
      <c r="D263">
        <v>60</v>
      </c>
      <c r="E263">
        <v>1</v>
      </c>
      <c r="F263" t="s">
        <v>215</v>
      </c>
      <c r="G263">
        <v>1042.27</v>
      </c>
      <c r="H263">
        <v>29</v>
      </c>
      <c r="I263" t="s">
        <v>1600</v>
      </c>
      <c r="J263" t="s">
        <v>1605</v>
      </c>
      <c r="K263">
        <v>2</v>
      </c>
      <c r="L263">
        <v>112.78999999999999</v>
      </c>
    </row>
    <row r="264" spans="1:12" x14ac:dyDescent="0.3">
      <c r="A264">
        <v>10163</v>
      </c>
      <c r="B264" s="109" t="s">
        <v>1652</v>
      </c>
      <c r="C264" s="109" t="s">
        <v>99</v>
      </c>
      <c r="D264">
        <v>142</v>
      </c>
      <c r="E264">
        <v>2</v>
      </c>
      <c r="F264" t="s">
        <v>1599</v>
      </c>
      <c r="G264">
        <v>2866.51</v>
      </c>
      <c r="H264">
        <v>29</v>
      </c>
      <c r="I264" t="s">
        <v>1600</v>
      </c>
      <c r="J264" t="s">
        <v>1603</v>
      </c>
      <c r="K264">
        <v>1</v>
      </c>
      <c r="L264">
        <v>30.08</v>
      </c>
    </row>
    <row r="265" spans="1:12" x14ac:dyDescent="0.3">
      <c r="A265">
        <v>10164</v>
      </c>
      <c r="B265" s="109" t="s">
        <v>1741</v>
      </c>
      <c r="C265" s="109" t="s">
        <v>99</v>
      </c>
      <c r="D265">
        <v>193</v>
      </c>
      <c r="E265">
        <v>1</v>
      </c>
      <c r="F265" t="s">
        <v>215</v>
      </c>
      <c r="G265">
        <v>2547.62</v>
      </c>
      <c r="H265">
        <v>29</v>
      </c>
      <c r="I265" t="s">
        <v>1600</v>
      </c>
      <c r="J265" t="s">
        <v>1603</v>
      </c>
      <c r="K265">
        <v>1</v>
      </c>
      <c r="L265">
        <v>65.33</v>
      </c>
    </row>
    <row r="266" spans="1:12" x14ac:dyDescent="0.3">
      <c r="A266">
        <v>10180</v>
      </c>
      <c r="B266" s="109" t="s">
        <v>1656</v>
      </c>
      <c r="C266" s="109" t="s">
        <v>99</v>
      </c>
      <c r="D266">
        <v>8</v>
      </c>
      <c r="E266">
        <v>2</v>
      </c>
      <c r="F266" t="s">
        <v>1599</v>
      </c>
      <c r="G266">
        <v>1768.5999999999899</v>
      </c>
      <c r="H266">
        <v>29</v>
      </c>
      <c r="I266" t="s">
        <v>1600</v>
      </c>
      <c r="J266" t="s">
        <v>1603</v>
      </c>
      <c r="K266">
        <v>1</v>
      </c>
      <c r="L266">
        <v>28.25</v>
      </c>
    </row>
    <row r="267" spans="1:12" x14ac:dyDescent="0.3">
      <c r="A267">
        <v>10272</v>
      </c>
      <c r="B267" s="109" t="s">
        <v>1742</v>
      </c>
      <c r="C267" s="109" t="s">
        <v>99</v>
      </c>
      <c r="D267">
        <v>8</v>
      </c>
      <c r="E267">
        <v>2</v>
      </c>
      <c r="F267" t="s">
        <v>1599</v>
      </c>
      <c r="G267">
        <v>1768.5999999999899</v>
      </c>
      <c r="H267">
        <v>29</v>
      </c>
      <c r="I267" t="s">
        <v>1600</v>
      </c>
      <c r="J267" t="s">
        <v>1605</v>
      </c>
      <c r="K267">
        <v>2</v>
      </c>
      <c r="L267">
        <v>125.14</v>
      </c>
    </row>
    <row r="268" spans="1:12" x14ac:dyDescent="0.3">
      <c r="A268">
        <v>10352</v>
      </c>
      <c r="B268" s="109" t="s">
        <v>1742</v>
      </c>
      <c r="C268" s="109" t="s">
        <v>99</v>
      </c>
      <c r="D268">
        <v>28</v>
      </c>
      <c r="E268">
        <v>2</v>
      </c>
      <c r="F268" t="s">
        <v>1599</v>
      </c>
      <c r="G268">
        <v>1731.43</v>
      </c>
      <c r="H268">
        <v>29</v>
      </c>
      <c r="I268" t="s">
        <v>1600</v>
      </c>
      <c r="J268" t="s">
        <v>1605</v>
      </c>
      <c r="K268">
        <v>2</v>
      </c>
      <c r="L268">
        <v>103.02000000000001</v>
      </c>
    </row>
    <row r="269" spans="1:12" x14ac:dyDescent="0.3">
      <c r="A269">
        <v>10364</v>
      </c>
      <c r="B269" s="109" t="s">
        <v>1658</v>
      </c>
      <c r="C269" s="109" t="s">
        <v>99</v>
      </c>
      <c r="D269">
        <v>59</v>
      </c>
      <c r="E269">
        <v>1</v>
      </c>
      <c r="F269" t="s">
        <v>215</v>
      </c>
      <c r="G269">
        <v>2942.33</v>
      </c>
      <c r="H269">
        <v>29</v>
      </c>
      <c r="I269" t="s">
        <v>1600</v>
      </c>
      <c r="J269" t="s">
        <v>1605</v>
      </c>
      <c r="K269">
        <v>2</v>
      </c>
      <c r="L269">
        <v>77.539999999999992</v>
      </c>
    </row>
    <row r="270" spans="1:12" x14ac:dyDescent="0.3">
      <c r="A270">
        <v>10386</v>
      </c>
      <c r="B270" s="109" t="s">
        <v>1743</v>
      </c>
      <c r="C270" s="109" t="s">
        <v>99</v>
      </c>
      <c r="D270">
        <v>68</v>
      </c>
      <c r="E270">
        <v>1</v>
      </c>
      <c r="F270" t="s">
        <v>215</v>
      </c>
      <c r="G270">
        <v>2286.5299999999902</v>
      </c>
      <c r="H270">
        <v>29</v>
      </c>
      <c r="I270" t="s">
        <v>1600</v>
      </c>
      <c r="J270" t="s">
        <v>1603</v>
      </c>
      <c r="K270">
        <v>1</v>
      </c>
      <c r="L270">
        <v>28.25</v>
      </c>
    </row>
    <row r="271" spans="1:12" x14ac:dyDescent="0.3">
      <c r="A271">
        <v>10402</v>
      </c>
      <c r="B271" s="109" t="s">
        <v>1743</v>
      </c>
      <c r="C271" s="109" t="s">
        <v>99</v>
      </c>
      <c r="D271">
        <v>104</v>
      </c>
      <c r="E271">
        <v>2</v>
      </c>
      <c r="F271" t="s">
        <v>1599</v>
      </c>
      <c r="G271">
        <v>3273.06</v>
      </c>
      <c r="H271">
        <v>29</v>
      </c>
      <c r="I271" t="s">
        <v>1600</v>
      </c>
      <c r="J271" t="s">
        <v>1606</v>
      </c>
      <c r="K271">
        <v>3</v>
      </c>
      <c r="L271">
        <v>133.35</v>
      </c>
    </row>
    <row r="272" spans="1:12" x14ac:dyDescent="0.3">
      <c r="A272">
        <v>10432</v>
      </c>
      <c r="B272" s="109" t="s">
        <v>1661</v>
      </c>
      <c r="C272" s="109" t="s">
        <v>99</v>
      </c>
      <c r="D272">
        <v>148</v>
      </c>
      <c r="E272">
        <v>1</v>
      </c>
      <c r="F272" t="s">
        <v>215</v>
      </c>
      <c r="G272">
        <v>2738.99</v>
      </c>
      <c r="H272">
        <v>29</v>
      </c>
      <c r="I272" t="s">
        <v>1600</v>
      </c>
      <c r="J272" t="s">
        <v>1605</v>
      </c>
      <c r="K272">
        <v>2</v>
      </c>
      <c r="L272">
        <v>68.7</v>
      </c>
    </row>
    <row r="273" spans="1:12" x14ac:dyDescent="0.3">
      <c r="A273">
        <v>10483</v>
      </c>
      <c r="B273" s="109" t="s">
        <v>1663</v>
      </c>
      <c r="C273" s="109" t="s">
        <v>99</v>
      </c>
      <c r="D273">
        <v>71</v>
      </c>
      <c r="E273">
        <v>1</v>
      </c>
      <c r="F273" t="s">
        <v>215</v>
      </c>
      <c r="G273">
        <v>3426.6699999999901</v>
      </c>
      <c r="H273">
        <v>29</v>
      </c>
      <c r="I273" t="s">
        <v>1600</v>
      </c>
      <c r="J273" t="s">
        <v>1605</v>
      </c>
      <c r="K273">
        <v>2</v>
      </c>
      <c r="L273">
        <v>80.900000000000006</v>
      </c>
    </row>
    <row r="274" spans="1:12" x14ac:dyDescent="0.3">
      <c r="A274">
        <v>10518</v>
      </c>
      <c r="B274" s="109" t="s">
        <v>1663</v>
      </c>
      <c r="C274" s="109" t="s">
        <v>99</v>
      </c>
      <c r="D274">
        <v>159</v>
      </c>
      <c r="E274">
        <v>1</v>
      </c>
      <c r="F274" t="s">
        <v>215</v>
      </c>
      <c r="G274">
        <v>1764.94</v>
      </c>
      <c r="H274">
        <v>29</v>
      </c>
      <c r="I274" t="s">
        <v>1600</v>
      </c>
      <c r="J274" t="s">
        <v>1603</v>
      </c>
      <c r="K274">
        <v>1</v>
      </c>
      <c r="L274">
        <v>62.57</v>
      </c>
    </row>
    <row r="275" spans="1:12" x14ac:dyDescent="0.3">
      <c r="A275">
        <v>10544</v>
      </c>
      <c r="B275" s="109" t="s">
        <v>1664</v>
      </c>
      <c r="C275" s="109" t="s">
        <v>99</v>
      </c>
      <c r="D275">
        <v>137</v>
      </c>
      <c r="E275">
        <v>1</v>
      </c>
      <c r="F275" t="s">
        <v>215</v>
      </c>
      <c r="G275">
        <v>3001.57</v>
      </c>
      <c r="H275">
        <v>29</v>
      </c>
      <c r="I275" t="s">
        <v>1600</v>
      </c>
      <c r="J275" t="s">
        <v>1606</v>
      </c>
      <c r="K275">
        <v>3</v>
      </c>
      <c r="L275">
        <v>136.10999999999999</v>
      </c>
    </row>
    <row r="276" spans="1:12" x14ac:dyDescent="0.3">
      <c r="A276">
        <v>10624</v>
      </c>
      <c r="B276" s="109" t="s">
        <v>1665</v>
      </c>
      <c r="C276" s="109" t="s">
        <v>99</v>
      </c>
      <c r="D276">
        <v>9</v>
      </c>
      <c r="E276">
        <v>1</v>
      </c>
      <c r="F276" t="s">
        <v>215</v>
      </c>
      <c r="G276">
        <v>2771.7</v>
      </c>
      <c r="H276">
        <v>29</v>
      </c>
      <c r="I276" t="s">
        <v>1600</v>
      </c>
      <c r="J276" t="s">
        <v>1606</v>
      </c>
      <c r="K276">
        <v>3</v>
      </c>
      <c r="L276">
        <v>74.89</v>
      </c>
    </row>
    <row r="277" spans="1:12" x14ac:dyDescent="0.3">
      <c r="A277">
        <v>10679</v>
      </c>
      <c r="B277" s="109" t="s">
        <v>1744</v>
      </c>
      <c r="C277" s="109" t="s">
        <v>99</v>
      </c>
      <c r="D277">
        <v>104</v>
      </c>
      <c r="E277">
        <v>2</v>
      </c>
      <c r="F277" t="s">
        <v>1599</v>
      </c>
      <c r="G277">
        <v>3273.06</v>
      </c>
      <c r="H277">
        <v>29</v>
      </c>
      <c r="I277" t="s">
        <v>1600</v>
      </c>
      <c r="J277" t="s">
        <v>1606</v>
      </c>
      <c r="K277">
        <v>3</v>
      </c>
      <c r="L277">
        <v>86.58</v>
      </c>
    </row>
    <row r="278" spans="1:12" x14ac:dyDescent="0.3">
      <c r="A278">
        <v>10682</v>
      </c>
      <c r="B278" s="109" t="s">
        <v>1744</v>
      </c>
      <c r="C278" s="109" t="s">
        <v>99</v>
      </c>
      <c r="D278">
        <v>120</v>
      </c>
      <c r="E278">
        <v>2</v>
      </c>
      <c r="F278" t="s">
        <v>1599</v>
      </c>
      <c r="G278">
        <v>2565.61</v>
      </c>
      <c r="H278">
        <v>29</v>
      </c>
      <c r="I278" t="s">
        <v>1600</v>
      </c>
      <c r="J278" t="s">
        <v>1606</v>
      </c>
      <c r="K278">
        <v>3</v>
      </c>
      <c r="L278">
        <v>133.1</v>
      </c>
    </row>
    <row r="279" spans="1:12" x14ac:dyDescent="0.3">
      <c r="A279">
        <v>10787</v>
      </c>
      <c r="B279" s="109" t="s">
        <v>1745</v>
      </c>
      <c r="C279" s="109" t="s">
        <v>99</v>
      </c>
      <c r="D279">
        <v>108</v>
      </c>
      <c r="E279">
        <v>2</v>
      </c>
      <c r="F279" t="s">
        <v>1599</v>
      </c>
      <c r="G279">
        <v>3114.84</v>
      </c>
      <c r="H279">
        <v>29</v>
      </c>
      <c r="I279" t="s">
        <v>1600</v>
      </c>
      <c r="J279" t="s">
        <v>1605</v>
      </c>
      <c r="K279">
        <v>2</v>
      </c>
      <c r="L279">
        <v>60.16</v>
      </c>
    </row>
    <row r="280" spans="1:12" x14ac:dyDescent="0.3">
      <c r="A280">
        <v>10835</v>
      </c>
      <c r="B280" s="109" t="s">
        <v>1668</v>
      </c>
      <c r="C280" s="109" t="s">
        <v>99</v>
      </c>
      <c r="D280">
        <v>8</v>
      </c>
      <c r="E280">
        <v>2</v>
      </c>
      <c r="F280" t="s">
        <v>1599</v>
      </c>
      <c r="G280">
        <v>1768.5999999999899</v>
      </c>
      <c r="H280">
        <v>29</v>
      </c>
      <c r="I280" t="s">
        <v>1600</v>
      </c>
      <c r="J280" t="s">
        <v>1605</v>
      </c>
      <c r="K280">
        <v>2</v>
      </c>
      <c r="L280">
        <v>90.82</v>
      </c>
    </row>
    <row r="281" spans="1:12" x14ac:dyDescent="0.3">
      <c r="A281">
        <v>10842</v>
      </c>
      <c r="B281" s="109" t="s">
        <v>1668</v>
      </c>
      <c r="C281" s="109" t="s">
        <v>99</v>
      </c>
      <c r="D281">
        <v>39</v>
      </c>
      <c r="E281">
        <v>1</v>
      </c>
      <c r="F281" t="s">
        <v>215</v>
      </c>
      <c r="G281">
        <v>3322.9899999999898</v>
      </c>
      <c r="H281">
        <v>29</v>
      </c>
      <c r="I281" t="s">
        <v>1600</v>
      </c>
      <c r="J281" t="s">
        <v>1603</v>
      </c>
      <c r="K281">
        <v>1</v>
      </c>
      <c r="L281">
        <v>47.46</v>
      </c>
    </row>
    <row r="282" spans="1:12" x14ac:dyDescent="0.3">
      <c r="A282">
        <v>10879</v>
      </c>
      <c r="B282" s="109" t="s">
        <v>1668</v>
      </c>
      <c r="C282" s="109" t="s">
        <v>99</v>
      </c>
      <c r="D282">
        <v>68</v>
      </c>
      <c r="E282">
        <v>1</v>
      </c>
      <c r="F282" t="s">
        <v>215</v>
      </c>
      <c r="H282">
        <v>29</v>
      </c>
      <c r="I282" t="s">
        <v>1600</v>
      </c>
      <c r="J282" t="s">
        <v>1603</v>
      </c>
      <c r="K282">
        <v>1</v>
      </c>
      <c r="L282">
        <v>28.25</v>
      </c>
    </row>
    <row r="283" spans="1:12" x14ac:dyDescent="0.3">
      <c r="A283">
        <v>10883</v>
      </c>
      <c r="B283" s="109" t="s">
        <v>1746</v>
      </c>
      <c r="C283" s="109" t="s">
        <v>100</v>
      </c>
      <c r="D283">
        <v>76</v>
      </c>
      <c r="E283">
        <v>2</v>
      </c>
      <c r="F283" t="s">
        <v>1599</v>
      </c>
      <c r="G283">
        <v>2110.5</v>
      </c>
      <c r="H283">
        <v>29</v>
      </c>
      <c r="I283" t="s">
        <v>1600</v>
      </c>
      <c r="J283" t="s">
        <v>1606</v>
      </c>
      <c r="K283">
        <v>3</v>
      </c>
      <c r="L283">
        <v>175.36</v>
      </c>
    </row>
    <row r="284" spans="1:12" x14ac:dyDescent="0.3">
      <c r="A284">
        <v>10897</v>
      </c>
      <c r="B284" s="109" t="s">
        <v>1747</v>
      </c>
      <c r="C284" s="109" t="s">
        <v>100</v>
      </c>
      <c r="D284">
        <v>28</v>
      </c>
      <c r="E284">
        <v>2</v>
      </c>
      <c r="F284" t="s">
        <v>1599</v>
      </c>
      <c r="G284">
        <v>1731.43</v>
      </c>
      <c r="H284">
        <v>29</v>
      </c>
      <c r="I284" t="s">
        <v>1600</v>
      </c>
      <c r="J284" t="s">
        <v>1603</v>
      </c>
      <c r="K284">
        <v>1</v>
      </c>
      <c r="L284">
        <v>40.450000000000003</v>
      </c>
    </row>
    <row r="285" spans="1:12" x14ac:dyDescent="0.3">
      <c r="A285">
        <v>10954</v>
      </c>
      <c r="B285" s="109" t="s">
        <v>1671</v>
      </c>
      <c r="C285" s="109" t="s">
        <v>100</v>
      </c>
      <c r="D285">
        <v>65</v>
      </c>
      <c r="E285">
        <v>2</v>
      </c>
      <c r="F285" t="s">
        <v>1599</v>
      </c>
      <c r="G285">
        <v>2807.0899999999901</v>
      </c>
      <c r="H285">
        <v>29</v>
      </c>
      <c r="I285" t="s">
        <v>1600</v>
      </c>
      <c r="J285" t="s">
        <v>1603</v>
      </c>
      <c r="K285">
        <v>1</v>
      </c>
      <c r="L285">
        <v>28.25</v>
      </c>
    </row>
    <row r="286" spans="1:12" x14ac:dyDescent="0.3">
      <c r="A286">
        <v>10981</v>
      </c>
      <c r="B286" s="109" t="s">
        <v>1672</v>
      </c>
      <c r="C286" s="109" t="s">
        <v>100</v>
      </c>
      <c r="D286">
        <v>89</v>
      </c>
      <c r="E286">
        <v>2</v>
      </c>
      <c r="F286" t="s">
        <v>1599</v>
      </c>
      <c r="G286">
        <v>3800.56</v>
      </c>
      <c r="H286">
        <v>29</v>
      </c>
      <c r="I286" t="s">
        <v>1600</v>
      </c>
      <c r="J286" t="s">
        <v>1605</v>
      </c>
      <c r="K286">
        <v>2</v>
      </c>
      <c r="L286">
        <v>56.5</v>
      </c>
    </row>
    <row r="287" spans="1:12" x14ac:dyDescent="0.3">
      <c r="A287">
        <v>10993</v>
      </c>
      <c r="B287" s="109" t="s">
        <v>1673</v>
      </c>
      <c r="C287" s="109" t="s">
        <v>100</v>
      </c>
      <c r="D287">
        <v>60</v>
      </c>
      <c r="E287">
        <v>1</v>
      </c>
      <c r="F287" t="s">
        <v>215</v>
      </c>
      <c r="G287">
        <v>1042.27</v>
      </c>
      <c r="H287">
        <v>29</v>
      </c>
      <c r="I287" t="s">
        <v>1600</v>
      </c>
      <c r="J287" t="s">
        <v>1603</v>
      </c>
      <c r="K287">
        <v>1</v>
      </c>
      <c r="L287">
        <v>65.33</v>
      </c>
    </row>
    <row r="288" spans="1:12" x14ac:dyDescent="0.3">
      <c r="A288">
        <v>11051</v>
      </c>
      <c r="B288" s="109" t="s">
        <v>1674</v>
      </c>
      <c r="C288" s="109" t="s">
        <v>100</v>
      </c>
      <c r="D288">
        <v>25</v>
      </c>
      <c r="E288">
        <v>1</v>
      </c>
      <c r="F288" t="s">
        <v>215</v>
      </c>
      <c r="G288">
        <v>1963.25</v>
      </c>
      <c r="H288">
        <v>29</v>
      </c>
      <c r="I288" t="s">
        <v>1600</v>
      </c>
      <c r="J288" t="s">
        <v>1605</v>
      </c>
      <c r="K288">
        <v>2</v>
      </c>
      <c r="L288">
        <v>70.53</v>
      </c>
    </row>
    <row r="289" spans="1:12" x14ac:dyDescent="0.3">
      <c r="A289">
        <v>11103</v>
      </c>
      <c r="B289" s="109" t="s">
        <v>1748</v>
      </c>
      <c r="C289" s="109" t="s">
        <v>100</v>
      </c>
      <c r="D289">
        <v>51</v>
      </c>
      <c r="E289">
        <v>1</v>
      </c>
      <c r="F289" t="s">
        <v>215</v>
      </c>
      <c r="G289">
        <v>3918.9199999999901</v>
      </c>
      <c r="H289">
        <v>29</v>
      </c>
      <c r="I289" t="s">
        <v>1600</v>
      </c>
      <c r="J289" t="s">
        <v>1603</v>
      </c>
      <c r="K289">
        <v>1</v>
      </c>
      <c r="L289">
        <v>65.33</v>
      </c>
    </row>
    <row r="290" spans="1:12" x14ac:dyDescent="0.3">
      <c r="A290">
        <v>11193</v>
      </c>
      <c r="B290" s="109" t="s">
        <v>1748</v>
      </c>
      <c r="C290" s="109" t="s">
        <v>100</v>
      </c>
      <c r="D290">
        <v>27</v>
      </c>
      <c r="E290">
        <v>1</v>
      </c>
      <c r="F290" t="s">
        <v>215</v>
      </c>
      <c r="G290">
        <v>3029.97999999999</v>
      </c>
      <c r="H290">
        <v>29</v>
      </c>
      <c r="I290" t="s">
        <v>1600</v>
      </c>
      <c r="J290" t="s">
        <v>1603</v>
      </c>
      <c r="K290">
        <v>1</v>
      </c>
      <c r="L290">
        <v>65.33</v>
      </c>
    </row>
    <row r="291" spans="1:12" x14ac:dyDescent="0.3">
      <c r="A291">
        <v>11250</v>
      </c>
      <c r="B291" s="109" t="s">
        <v>1679</v>
      </c>
      <c r="C291" s="109" t="s">
        <v>100</v>
      </c>
      <c r="D291">
        <v>57</v>
      </c>
      <c r="E291">
        <v>1</v>
      </c>
      <c r="F291" t="s">
        <v>215</v>
      </c>
      <c r="G291">
        <v>2802.5999999999899</v>
      </c>
      <c r="H291">
        <v>29</v>
      </c>
      <c r="I291" t="s">
        <v>1600</v>
      </c>
      <c r="J291" t="s">
        <v>1605</v>
      </c>
      <c r="K291">
        <v>2</v>
      </c>
      <c r="L291">
        <v>93.58</v>
      </c>
    </row>
    <row r="292" spans="1:12" x14ac:dyDescent="0.3">
      <c r="A292">
        <v>11291</v>
      </c>
      <c r="B292" s="109" t="s">
        <v>1680</v>
      </c>
      <c r="C292" s="109" t="s">
        <v>100</v>
      </c>
      <c r="D292">
        <v>78</v>
      </c>
      <c r="E292">
        <v>1</v>
      </c>
      <c r="F292" t="s">
        <v>215</v>
      </c>
      <c r="G292">
        <v>3396.95</v>
      </c>
      <c r="H292">
        <v>29</v>
      </c>
      <c r="I292" t="s">
        <v>1600</v>
      </c>
      <c r="J292" t="s">
        <v>1603</v>
      </c>
      <c r="K292">
        <v>1</v>
      </c>
      <c r="L292">
        <v>30.08</v>
      </c>
    </row>
    <row r="293" spans="1:12" x14ac:dyDescent="0.3">
      <c r="A293">
        <v>11294</v>
      </c>
      <c r="B293" s="109" t="s">
        <v>1681</v>
      </c>
      <c r="C293" s="109" t="s">
        <v>100</v>
      </c>
      <c r="D293">
        <v>74</v>
      </c>
      <c r="E293">
        <v>1</v>
      </c>
      <c r="F293" t="s">
        <v>215</v>
      </c>
      <c r="G293">
        <v>3371.55</v>
      </c>
      <c r="H293">
        <v>29</v>
      </c>
      <c r="I293" t="s">
        <v>1600</v>
      </c>
      <c r="J293" t="s">
        <v>1605</v>
      </c>
      <c r="K293">
        <v>2</v>
      </c>
      <c r="L293">
        <v>93.58</v>
      </c>
    </row>
    <row r="294" spans="1:12" x14ac:dyDescent="0.3">
      <c r="A294">
        <v>11314</v>
      </c>
      <c r="B294" s="109" t="s">
        <v>1683</v>
      </c>
      <c r="C294" s="109" t="s">
        <v>100</v>
      </c>
      <c r="D294">
        <v>16</v>
      </c>
      <c r="E294">
        <v>2</v>
      </c>
      <c r="F294" t="s">
        <v>1599</v>
      </c>
      <c r="G294">
        <v>3561.98</v>
      </c>
      <c r="H294">
        <v>29</v>
      </c>
      <c r="I294" t="s">
        <v>1600</v>
      </c>
      <c r="J294" t="s">
        <v>1623</v>
      </c>
      <c r="K294">
        <v>5</v>
      </c>
      <c r="L294">
        <v>228.76000000000002</v>
      </c>
    </row>
    <row r="295" spans="1:12" x14ac:dyDescent="0.3">
      <c r="A295">
        <v>11323</v>
      </c>
      <c r="B295" s="109" t="s">
        <v>1683</v>
      </c>
      <c r="C295" s="109" t="s">
        <v>100</v>
      </c>
      <c r="D295">
        <v>130</v>
      </c>
      <c r="E295">
        <v>2</v>
      </c>
      <c r="F295" t="s">
        <v>1599</v>
      </c>
      <c r="G295">
        <v>2503.4299999999998</v>
      </c>
      <c r="H295">
        <v>29</v>
      </c>
      <c r="I295" t="s">
        <v>1600</v>
      </c>
      <c r="J295" t="s">
        <v>1601</v>
      </c>
      <c r="K295">
        <v>4</v>
      </c>
      <c r="L295">
        <v>153.25</v>
      </c>
    </row>
    <row r="296" spans="1:12" x14ac:dyDescent="0.3">
      <c r="A296">
        <v>11327</v>
      </c>
      <c r="B296" s="109" t="s">
        <v>1683</v>
      </c>
      <c r="C296" s="109" t="s">
        <v>100</v>
      </c>
      <c r="D296">
        <v>7</v>
      </c>
      <c r="E296">
        <v>2</v>
      </c>
      <c r="F296" t="s">
        <v>1599</v>
      </c>
      <c r="G296">
        <v>2981.51999999999</v>
      </c>
      <c r="H296">
        <v>29</v>
      </c>
      <c r="I296" t="s">
        <v>1600</v>
      </c>
      <c r="J296" t="s">
        <v>1606</v>
      </c>
      <c r="K296">
        <v>3</v>
      </c>
      <c r="L296">
        <v>143.47000000000003</v>
      </c>
    </row>
    <row r="297" spans="1:12" x14ac:dyDescent="0.3">
      <c r="A297">
        <v>11341</v>
      </c>
      <c r="B297" s="109" t="s">
        <v>1686</v>
      </c>
      <c r="C297" s="109" t="s">
        <v>100</v>
      </c>
      <c r="D297">
        <v>96</v>
      </c>
      <c r="E297">
        <v>2</v>
      </c>
      <c r="F297" t="s">
        <v>1599</v>
      </c>
      <c r="G297">
        <v>2070.72999999999</v>
      </c>
      <c r="H297">
        <v>29</v>
      </c>
      <c r="I297" t="s">
        <v>1600</v>
      </c>
      <c r="J297" t="s">
        <v>1603</v>
      </c>
      <c r="K297">
        <v>1</v>
      </c>
      <c r="L297">
        <v>47.46</v>
      </c>
    </row>
    <row r="298" spans="1:12" x14ac:dyDescent="0.3">
      <c r="A298">
        <v>11379</v>
      </c>
      <c r="B298" s="109" t="s">
        <v>1686</v>
      </c>
      <c r="C298" s="109" t="s">
        <v>100</v>
      </c>
      <c r="D298">
        <v>91</v>
      </c>
      <c r="E298">
        <v>1</v>
      </c>
      <c r="F298" t="s">
        <v>215</v>
      </c>
      <c r="G298">
        <v>3648.07</v>
      </c>
      <c r="H298">
        <v>29</v>
      </c>
      <c r="I298" t="s">
        <v>1600</v>
      </c>
      <c r="J298" t="s">
        <v>1605</v>
      </c>
      <c r="K298">
        <v>2</v>
      </c>
      <c r="L298">
        <v>92.65</v>
      </c>
    </row>
    <row r="299" spans="1:12" x14ac:dyDescent="0.3">
      <c r="A299">
        <v>11412</v>
      </c>
      <c r="B299" s="109" t="s">
        <v>1687</v>
      </c>
      <c r="C299" s="109" t="s">
        <v>100</v>
      </c>
      <c r="D299">
        <v>97</v>
      </c>
      <c r="E299">
        <v>1</v>
      </c>
      <c r="F299" t="s">
        <v>215</v>
      </c>
      <c r="G299">
        <v>2931.14</v>
      </c>
      <c r="H299">
        <v>29</v>
      </c>
      <c r="I299" t="s">
        <v>1600</v>
      </c>
      <c r="J299" t="s">
        <v>1606</v>
      </c>
      <c r="K299">
        <v>3</v>
      </c>
      <c r="L299">
        <v>114.14</v>
      </c>
    </row>
    <row r="300" spans="1:12" x14ac:dyDescent="0.3">
      <c r="A300">
        <v>11431</v>
      </c>
      <c r="B300" s="109" t="s">
        <v>1687</v>
      </c>
      <c r="C300" s="109" t="s">
        <v>100</v>
      </c>
      <c r="D300">
        <v>9</v>
      </c>
      <c r="E300">
        <v>1</v>
      </c>
      <c r="F300" t="s">
        <v>215</v>
      </c>
      <c r="G300">
        <v>2771.7</v>
      </c>
      <c r="H300">
        <v>29</v>
      </c>
      <c r="I300" t="s">
        <v>1600</v>
      </c>
      <c r="J300" t="s">
        <v>1606</v>
      </c>
      <c r="K300">
        <v>3</v>
      </c>
      <c r="L300">
        <v>131.27000000000001</v>
      </c>
    </row>
    <row r="301" spans="1:12" x14ac:dyDescent="0.3">
      <c r="A301">
        <v>11471</v>
      </c>
      <c r="B301" s="109" t="s">
        <v>1749</v>
      </c>
      <c r="C301" s="109" t="s">
        <v>100</v>
      </c>
      <c r="D301">
        <v>165</v>
      </c>
      <c r="E301">
        <v>2</v>
      </c>
      <c r="F301" t="s">
        <v>1599</v>
      </c>
      <c r="G301">
        <v>2562.04</v>
      </c>
      <c r="H301">
        <v>29</v>
      </c>
      <c r="I301" t="s">
        <v>1600</v>
      </c>
      <c r="J301" t="s">
        <v>1623</v>
      </c>
      <c r="K301">
        <v>5</v>
      </c>
      <c r="L301">
        <v>215.82</v>
      </c>
    </row>
    <row r="302" spans="1:12" x14ac:dyDescent="0.3">
      <c r="A302">
        <v>11496</v>
      </c>
      <c r="B302" s="109" t="s">
        <v>1750</v>
      </c>
      <c r="C302" s="109" t="s">
        <v>100</v>
      </c>
      <c r="D302">
        <v>99</v>
      </c>
      <c r="E302">
        <v>1</v>
      </c>
      <c r="F302" t="s">
        <v>215</v>
      </c>
      <c r="G302">
        <v>2845.08</v>
      </c>
      <c r="H302">
        <v>29</v>
      </c>
      <c r="I302" t="s">
        <v>1600</v>
      </c>
      <c r="J302" t="s">
        <v>1601</v>
      </c>
      <c r="K302">
        <v>4</v>
      </c>
      <c r="L302">
        <v>156.42000000000002</v>
      </c>
    </row>
    <row r="303" spans="1:12" x14ac:dyDescent="0.3">
      <c r="A303">
        <v>11536</v>
      </c>
      <c r="B303" s="109" t="s">
        <v>1751</v>
      </c>
      <c r="C303" s="109" t="s">
        <v>100</v>
      </c>
      <c r="D303">
        <v>51</v>
      </c>
      <c r="E303">
        <v>1</v>
      </c>
      <c r="F303" t="s">
        <v>215</v>
      </c>
      <c r="G303">
        <v>3918.9199999999901</v>
      </c>
      <c r="H303">
        <v>29</v>
      </c>
      <c r="I303" t="s">
        <v>1600</v>
      </c>
      <c r="J303" t="s">
        <v>1603</v>
      </c>
      <c r="K303">
        <v>1</v>
      </c>
      <c r="L303">
        <v>23.32</v>
      </c>
    </row>
    <row r="304" spans="1:12" x14ac:dyDescent="0.3">
      <c r="A304">
        <v>11579</v>
      </c>
      <c r="B304" s="109" t="s">
        <v>1751</v>
      </c>
      <c r="C304" s="109" t="s">
        <v>100</v>
      </c>
      <c r="D304">
        <v>79</v>
      </c>
      <c r="E304">
        <v>1</v>
      </c>
      <c r="F304" t="s">
        <v>215</v>
      </c>
      <c r="G304">
        <v>3197.95999999999</v>
      </c>
      <c r="H304">
        <v>29</v>
      </c>
      <c r="I304" t="s">
        <v>1600</v>
      </c>
      <c r="J304" t="s">
        <v>1606</v>
      </c>
      <c r="K304">
        <v>3</v>
      </c>
      <c r="L304">
        <v>100.85999999999999</v>
      </c>
    </row>
    <row r="305" spans="1:12" x14ac:dyDescent="0.3">
      <c r="A305">
        <v>11592</v>
      </c>
      <c r="B305" s="109" t="s">
        <v>1751</v>
      </c>
      <c r="C305" s="109" t="s">
        <v>100</v>
      </c>
      <c r="D305">
        <v>21</v>
      </c>
      <c r="E305">
        <v>1</v>
      </c>
      <c r="F305" t="s">
        <v>215</v>
      </c>
      <c r="G305">
        <v>2891.08</v>
      </c>
      <c r="H305">
        <v>29</v>
      </c>
      <c r="I305" t="s">
        <v>1600</v>
      </c>
      <c r="J305" t="s">
        <v>1605</v>
      </c>
      <c r="K305">
        <v>2</v>
      </c>
      <c r="L305">
        <v>53.4</v>
      </c>
    </row>
    <row r="306" spans="1:12" x14ac:dyDescent="0.3">
      <c r="A306">
        <v>11615</v>
      </c>
      <c r="B306" s="109" t="s">
        <v>1690</v>
      </c>
      <c r="C306" s="109" t="s">
        <v>101</v>
      </c>
      <c r="D306">
        <v>53</v>
      </c>
      <c r="E306">
        <v>2</v>
      </c>
      <c r="F306" t="s">
        <v>1599</v>
      </c>
      <c r="G306">
        <v>2456.64</v>
      </c>
      <c r="H306">
        <v>29</v>
      </c>
      <c r="I306" t="s">
        <v>1600</v>
      </c>
      <c r="J306" t="s">
        <v>1605</v>
      </c>
      <c r="K306">
        <v>2</v>
      </c>
      <c r="L306">
        <v>63.77</v>
      </c>
    </row>
    <row r="307" spans="1:12" x14ac:dyDescent="0.3">
      <c r="A307">
        <v>11652</v>
      </c>
      <c r="B307" s="109" t="s">
        <v>1690</v>
      </c>
      <c r="C307" s="109" t="s">
        <v>101</v>
      </c>
      <c r="D307">
        <v>78</v>
      </c>
      <c r="E307">
        <v>1</v>
      </c>
      <c r="F307" t="s">
        <v>215</v>
      </c>
      <c r="G307">
        <v>3396.95</v>
      </c>
      <c r="H307">
        <v>29</v>
      </c>
      <c r="I307" t="s">
        <v>1600</v>
      </c>
      <c r="J307" t="s">
        <v>1603</v>
      </c>
      <c r="K307">
        <v>1</v>
      </c>
      <c r="L307">
        <v>28.25</v>
      </c>
    </row>
    <row r="308" spans="1:12" x14ac:dyDescent="0.3">
      <c r="A308">
        <v>11661</v>
      </c>
      <c r="B308" s="109" t="s">
        <v>1690</v>
      </c>
      <c r="C308" s="109" t="s">
        <v>101</v>
      </c>
      <c r="D308">
        <v>132</v>
      </c>
      <c r="E308">
        <v>1</v>
      </c>
      <c r="F308" t="s">
        <v>215</v>
      </c>
      <c r="G308">
        <v>3104.14</v>
      </c>
      <c r="H308">
        <v>29</v>
      </c>
      <c r="I308" t="s">
        <v>1600</v>
      </c>
      <c r="J308" t="s">
        <v>1606</v>
      </c>
      <c r="K308">
        <v>3</v>
      </c>
      <c r="L308">
        <v>118.72999999999999</v>
      </c>
    </row>
    <row r="309" spans="1:12" x14ac:dyDescent="0.3">
      <c r="A309">
        <v>11669</v>
      </c>
      <c r="B309" s="109" t="s">
        <v>1690</v>
      </c>
      <c r="C309" s="109" t="s">
        <v>101</v>
      </c>
      <c r="D309">
        <v>199</v>
      </c>
      <c r="E309">
        <v>1</v>
      </c>
      <c r="F309" t="s">
        <v>215</v>
      </c>
      <c r="G309">
        <v>2795.3799999999901</v>
      </c>
      <c r="H309">
        <v>29</v>
      </c>
      <c r="I309" t="s">
        <v>1600</v>
      </c>
      <c r="J309" t="s">
        <v>1603</v>
      </c>
      <c r="K309">
        <v>1</v>
      </c>
      <c r="L309">
        <v>28.25</v>
      </c>
    </row>
    <row r="310" spans="1:12" x14ac:dyDescent="0.3">
      <c r="A310">
        <v>11705</v>
      </c>
      <c r="B310" s="109" t="s">
        <v>1690</v>
      </c>
      <c r="C310" s="109" t="s">
        <v>101</v>
      </c>
      <c r="D310">
        <v>103</v>
      </c>
      <c r="E310">
        <v>1</v>
      </c>
      <c r="F310" t="s">
        <v>215</v>
      </c>
      <c r="G310">
        <v>2155.51999999999</v>
      </c>
      <c r="H310">
        <v>29</v>
      </c>
      <c r="I310" t="s">
        <v>1600</v>
      </c>
      <c r="J310" t="s">
        <v>1606</v>
      </c>
      <c r="K310">
        <v>3</v>
      </c>
      <c r="L310">
        <v>116.9</v>
      </c>
    </row>
    <row r="311" spans="1:12" x14ac:dyDescent="0.3">
      <c r="A311">
        <v>11721</v>
      </c>
      <c r="B311" s="109" t="s">
        <v>1752</v>
      </c>
      <c r="C311" s="109" t="s">
        <v>101</v>
      </c>
      <c r="D311">
        <v>126</v>
      </c>
      <c r="E311">
        <v>1</v>
      </c>
      <c r="F311" t="s">
        <v>215</v>
      </c>
      <c r="G311">
        <v>2676.98</v>
      </c>
      <c r="H311">
        <v>29</v>
      </c>
      <c r="I311" t="s">
        <v>1600</v>
      </c>
      <c r="J311" t="s">
        <v>1601</v>
      </c>
      <c r="K311">
        <v>4</v>
      </c>
      <c r="L311">
        <v>191.67000000000002</v>
      </c>
    </row>
    <row r="312" spans="1:12" x14ac:dyDescent="0.3">
      <c r="A312">
        <v>11788</v>
      </c>
      <c r="B312" s="109" t="s">
        <v>1691</v>
      </c>
      <c r="C312" s="109" t="s">
        <v>101</v>
      </c>
      <c r="D312">
        <v>199</v>
      </c>
      <c r="E312">
        <v>1</v>
      </c>
      <c r="F312" t="s">
        <v>215</v>
      </c>
      <c r="G312">
        <v>2795.3799999999901</v>
      </c>
      <c r="H312">
        <v>29</v>
      </c>
      <c r="I312" t="s">
        <v>1600</v>
      </c>
      <c r="J312" t="s">
        <v>1605</v>
      </c>
      <c r="K312">
        <v>2</v>
      </c>
      <c r="L312">
        <v>88.65</v>
      </c>
    </row>
    <row r="313" spans="1:12" x14ac:dyDescent="0.3">
      <c r="A313">
        <v>11863</v>
      </c>
      <c r="B313" s="109" t="s">
        <v>1693</v>
      </c>
      <c r="C313" s="109" t="s">
        <v>101</v>
      </c>
      <c r="D313">
        <v>122</v>
      </c>
      <c r="E313">
        <v>2</v>
      </c>
      <c r="F313" t="s">
        <v>1599</v>
      </c>
      <c r="G313">
        <v>2615.06</v>
      </c>
      <c r="H313">
        <v>29</v>
      </c>
      <c r="I313" t="s">
        <v>1600</v>
      </c>
      <c r="J313" t="s">
        <v>1605</v>
      </c>
      <c r="K313">
        <v>2</v>
      </c>
      <c r="L313">
        <v>56.5</v>
      </c>
    </row>
    <row r="314" spans="1:12" x14ac:dyDescent="0.3">
      <c r="A314">
        <v>11882</v>
      </c>
      <c r="B314" s="109" t="s">
        <v>1693</v>
      </c>
      <c r="C314" s="109" t="s">
        <v>101</v>
      </c>
      <c r="D314">
        <v>185</v>
      </c>
      <c r="E314">
        <v>1</v>
      </c>
      <c r="F314" t="s">
        <v>215</v>
      </c>
      <c r="G314">
        <v>2395.81</v>
      </c>
      <c r="H314">
        <v>29</v>
      </c>
      <c r="I314" t="s">
        <v>1600</v>
      </c>
      <c r="J314" t="s">
        <v>1603</v>
      </c>
      <c r="K314">
        <v>1</v>
      </c>
      <c r="L314">
        <v>28.25</v>
      </c>
    </row>
    <row r="315" spans="1:12" x14ac:dyDescent="0.3">
      <c r="A315">
        <v>11983</v>
      </c>
      <c r="B315" s="109" t="s">
        <v>1753</v>
      </c>
      <c r="C315" s="109" t="s">
        <v>101</v>
      </c>
      <c r="D315">
        <v>6</v>
      </c>
      <c r="E315">
        <v>1</v>
      </c>
      <c r="F315" t="s">
        <v>215</v>
      </c>
      <c r="G315">
        <v>2272.54</v>
      </c>
      <c r="H315">
        <v>29</v>
      </c>
      <c r="I315" t="s">
        <v>1600</v>
      </c>
      <c r="J315" t="s">
        <v>1605</v>
      </c>
      <c r="K315">
        <v>2</v>
      </c>
      <c r="L315">
        <v>80.900000000000006</v>
      </c>
    </row>
    <row r="316" spans="1:12" x14ac:dyDescent="0.3">
      <c r="A316">
        <v>11994</v>
      </c>
      <c r="B316" s="109" t="s">
        <v>1754</v>
      </c>
      <c r="C316" s="109" t="s">
        <v>101</v>
      </c>
      <c r="D316">
        <v>106</v>
      </c>
      <c r="E316">
        <v>1</v>
      </c>
      <c r="F316" t="s">
        <v>215</v>
      </c>
      <c r="G316">
        <v>2859.99999999999</v>
      </c>
      <c r="H316">
        <v>29</v>
      </c>
      <c r="I316" t="s">
        <v>1600</v>
      </c>
      <c r="J316" t="s">
        <v>1605</v>
      </c>
      <c r="K316">
        <v>2</v>
      </c>
      <c r="L316">
        <v>105.78</v>
      </c>
    </row>
    <row r="317" spans="1:12" x14ac:dyDescent="0.3">
      <c r="A317">
        <v>12048</v>
      </c>
      <c r="B317" s="109" t="s">
        <v>1754</v>
      </c>
      <c r="C317" s="109" t="s">
        <v>101</v>
      </c>
      <c r="D317">
        <v>134</v>
      </c>
      <c r="E317">
        <v>2</v>
      </c>
      <c r="F317" t="s">
        <v>1599</v>
      </c>
      <c r="G317">
        <v>3404.45999999999</v>
      </c>
      <c r="H317">
        <v>29</v>
      </c>
      <c r="I317" t="s">
        <v>1600</v>
      </c>
      <c r="J317" t="s">
        <v>1603</v>
      </c>
      <c r="K317">
        <v>1</v>
      </c>
      <c r="L317">
        <v>47.46</v>
      </c>
    </row>
    <row r="318" spans="1:12" x14ac:dyDescent="0.3">
      <c r="A318">
        <v>12088</v>
      </c>
      <c r="B318" s="109" t="s">
        <v>1695</v>
      </c>
      <c r="C318" s="109" t="s">
        <v>101</v>
      </c>
      <c r="D318">
        <v>196</v>
      </c>
      <c r="E318">
        <v>1</v>
      </c>
      <c r="F318" t="s">
        <v>215</v>
      </c>
      <c r="G318">
        <v>2714.1099999999901</v>
      </c>
      <c r="H318">
        <v>29</v>
      </c>
      <c r="I318" t="s">
        <v>1600</v>
      </c>
      <c r="J318" t="s">
        <v>1603</v>
      </c>
      <c r="K318">
        <v>1</v>
      </c>
      <c r="L318">
        <v>47.46</v>
      </c>
    </row>
    <row r="319" spans="1:12" x14ac:dyDescent="0.3">
      <c r="A319">
        <v>12100</v>
      </c>
      <c r="B319" s="109" t="s">
        <v>1695</v>
      </c>
      <c r="C319" s="109" t="s">
        <v>101</v>
      </c>
      <c r="D319">
        <v>170</v>
      </c>
      <c r="E319">
        <v>2</v>
      </c>
      <c r="F319" t="s">
        <v>1599</v>
      </c>
      <c r="G319">
        <v>2340.7799999999902</v>
      </c>
      <c r="H319">
        <v>29</v>
      </c>
      <c r="I319" t="s">
        <v>1600</v>
      </c>
      <c r="J319" t="s">
        <v>1605</v>
      </c>
      <c r="K319">
        <v>2</v>
      </c>
      <c r="L319">
        <v>93.58</v>
      </c>
    </row>
    <row r="320" spans="1:12" x14ac:dyDescent="0.3">
      <c r="A320">
        <v>12120</v>
      </c>
      <c r="B320" s="109" t="s">
        <v>1755</v>
      </c>
      <c r="C320" s="109" t="s">
        <v>101</v>
      </c>
      <c r="D320">
        <v>14</v>
      </c>
      <c r="E320">
        <v>1</v>
      </c>
      <c r="F320" t="s">
        <v>215</v>
      </c>
      <c r="G320">
        <v>2710.45999999999</v>
      </c>
      <c r="H320">
        <v>29</v>
      </c>
      <c r="I320" t="s">
        <v>1600</v>
      </c>
      <c r="J320" t="s">
        <v>1605</v>
      </c>
      <c r="K320">
        <v>2</v>
      </c>
      <c r="L320">
        <v>87.91</v>
      </c>
    </row>
    <row r="321" spans="1:12" x14ac:dyDescent="0.3">
      <c r="A321">
        <v>12153</v>
      </c>
      <c r="B321" s="109" t="s">
        <v>1696</v>
      </c>
      <c r="C321" s="109" t="s">
        <v>101</v>
      </c>
      <c r="D321">
        <v>9</v>
      </c>
      <c r="E321">
        <v>1</v>
      </c>
      <c r="F321" t="s">
        <v>215</v>
      </c>
      <c r="G321">
        <v>2771.7</v>
      </c>
      <c r="H321">
        <v>29</v>
      </c>
      <c r="I321" t="s">
        <v>1600</v>
      </c>
      <c r="J321" t="s">
        <v>1605</v>
      </c>
      <c r="K321">
        <v>2</v>
      </c>
      <c r="L321">
        <v>53.4</v>
      </c>
    </row>
    <row r="322" spans="1:12" x14ac:dyDescent="0.3">
      <c r="A322">
        <v>12162</v>
      </c>
      <c r="B322" s="109" t="s">
        <v>1756</v>
      </c>
      <c r="C322" s="109" t="s">
        <v>101</v>
      </c>
      <c r="D322">
        <v>144</v>
      </c>
      <c r="E322">
        <v>1</v>
      </c>
      <c r="F322" t="s">
        <v>215</v>
      </c>
      <c r="G322">
        <v>2504.1999999999998</v>
      </c>
      <c r="H322">
        <v>29</v>
      </c>
      <c r="I322" t="s">
        <v>1600</v>
      </c>
      <c r="J322" t="s">
        <v>1606</v>
      </c>
      <c r="K322">
        <v>3</v>
      </c>
      <c r="L322">
        <v>171.11</v>
      </c>
    </row>
    <row r="323" spans="1:12" x14ac:dyDescent="0.3">
      <c r="A323">
        <v>12292</v>
      </c>
      <c r="B323" s="109" t="s">
        <v>1757</v>
      </c>
      <c r="C323" s="109" t="s">
        <v>101</v>
      </c>
      <c r="D323">
        <v>167</v>
      </c>
      <c r="E323">
        <v>2</v>
      </c>
      <c r="F323" t="s">
        <v>1599</v>
      </c>
      <c r="G323">
        <v>2609.11</v>
      </c>
      <c r="H323">
        <v>29</v>
      </c>
      <c r="I323" t="s">
        <v>1600</v>
      </c>
      <c r="J323" t="s">
        <v>1623</v>
      </c>
      <c r="K323">
        <v>5</v>
      </c>
      <c r="L323">
        <v>224.85000000000002</v>
      </c>
    </row>
    <row r="324" spans="1:12" x14ac:dyDescent="0.3">
      <c r="A324">
        <v>12377</v>
      </c>
      <c r="B324" s="109" t="s">
        <v>1757</v>
      </c>
      <c r="C324" s="109" t="s">
        <v>101</v>
      </c>
      <c r="D324">
        <v>184</v>
      </c>
      <c r="E324">
        <v>2</v>
      </c>
      <c r="F324" t="s">
        <v>1599</v>
      </c>
      <c r="G324">
        <v>2442.0100000000002</v>
      </c>
      <c r="H324">
        <v>29</v>
      </c>
      <c r="I324" t="s">
        <v>1600</v>
      </c>
      <c r="J324" t="s">
        <v>1623</v>
      </c>
      <c r="K324">
        <v>5</v>
      </c>
      <c r="L324">
        <v>226.68</v>
      </c>
    </row>
    <row r="325" spans="1:12" x14ac:dyDescent="0.3">
      <c r="A325">
        <v>12394</v>
      </c>
      <c r="B325" s="109" t="s">
        <v>1698</v>
      </c>
      <c r="C325" s="109" t="s">
        <v>101</v>
      </c>
      <c r="D325">
        <v>141</v>
      </c>
      <c r="E325">
        <v>2</v>
      </c>
      <c r="F325" t="s">
        <v>1599</v>
      </c>
      <c r="G325">
        <v>2888.96</v>
      </c>
      <c r="H325">
        <v>29</v>
      </c>
      <c r="I325" t="s">
        <v>1600</v>
      </c>
      <c r="J325" t="s">
        <v>1605</v>
      </c>
      <c r="K325">
        <v>2</v>
      </c>
      <c r="L325">
        <v>105.78</v>
      </c>
    </row>
    <row r="326" spans="1:12" x14ac:dyDescent="0.3">
      <c r="A326">
        <v>12409</v>
      </c>
      <c r="B326" s="109" t="s">
        <v>1698</v>
      </c>
      <c r="C326" s="109" t="s">
        <v>101</v>
      </c>
      <c r="D326">
        <v>150</v>
      </c>
      <c r="E326">
        <v>2</v>
      </c>
      <c r="F326" t="s">
        <v>1599</v>
      </c>
      <c r="G326">
        <v>1820.95</v>
      </c>
      <c r="H326">
        <v>29</v>
      </c>
      <c r="I326" t="s">
        <v>1600</v>
      </c>
      <c r="J326" t="s">
        <v>1605</v>
      </c>
      <c r="K326">
        <v>2</v>
      </c>
      <c r="L326">
        <v>60.16</v>
      </c>
    </row>
    <row r="327" spans="1:12" x14ac:dyDescent="0.3">
      <c r="A327">
        <v>12428</v>
      </c>
      <c r="B327" s="109" t="s">
        <v>1758</v>
      </c>
      <c r="C327" s="109" t="s">
        <v>101</v>
      </c>
      <c r="D327">
        <v>43</v>
      </c>
      <c r="E327">
        <v>2</v>
      </c>
      <c r="F327" t="s">
        <v>1599</v>
      </c>
      <c r="G327">
        <v>2667.38</v>
      </c>
      <c r="H327">
        <v>29</v>
      </c>
      <c r="I327" t="s">
        <v>1600</v>
      </c>
      <c r="J327" t="s">
        <v>1603</v>
      </c>
      <c r="K327">
        <v>1</v>
      </c>
      <c r="L327">
        <v>40.450000000000003</v>
      </c>
    </row>
    <row r="328" spans="1:12" x14ac:dyDescent="0.3">
      <c r="A328">
        <v>12460</v>
      </c>
      <c r="B328" s="109" t="s">
        <v>1758</v>
      </c>
      <c r="C328" s="109" t="s">
        <v>101</v>
      </c>
      <c r="D328">
        <v>116</v>
      </c>
      <c r="E328">
        <v>2</v>
      </c>
      <c r="F328" t="s">
        <v>1599</v>
      </c>
      <c r="G328">
        <v>3700.99</v>
      </c>
      <c r="H328">
        <v>29</v>
      </c>
      <c r="I328" t="s">
        <v>1600</v>
      </c>
      <c r="J328" t="s">
        <v>1605</v>
      </c>
      <c r="K328">
        <v>2</v>
      </c>
      <c r="L328">
        <v>95.41</v>
      </c>
    </row>
    <row r="329" spans="1:12" x14ac:dyDescent="0.3">
      <c r="A329">
        <v>12467</v>
      </c>
      <c r="B329" s="109" t="s">
        <v>1758</v>
      </c>
      <c r="C329" s="109" t="s">
        <v>101</v>
      </c>
      <c r="D329">
        <v>196</v>
      </c>
      <c r="E329">
        <v>1</v>
      </c>
      <c r="F329" t="s">
        <v>215</v>
      </c>
      <c r="G329">
        <v>2714.1099999999901</v>
      </c>
      <c r="H329">
        <v>29</v>
      </c>
      <c r="I329" t="s">
        <v>1600</v>
      </c>
      <c r="J329" t="s">
        <v>1601</v>
      </c>
      <c r="K329">
        <v>4</v>
      </c>
      <c r="L329">
        <v>171.12</v>
      </c>
    </row>
    <row r="330" spans="1:12" x14ac:dyDescent="0.3">
      <c r="A330">
        <v>12474</v>
      </c>
      <c r="B330" s="109" t="s">
        <v>1700</v>
      </c>
      <c r="C330" s="109" t="s">
        <v>101</v>
      </c>
      <c r="D330">
        <v>51</v>
      </c>
      <c r="E330">
        <v>1</v>
      </c>
      <c r="F330" t="s">
        <v>215</v>
      </c>
      <c r="G330">
        <v>3918.9199999999901</v>
      </c>
      <c r="H330">
        <v>29</v>
      </c>
      <c r="I330" t="s">
        <v>1600</v>
      </c>
      <c r="J330" t="s">
        <v>1603</v>
      </c>
      <c r="K330">
        <v>1</v>
      </c>
      <c r="L330">
        <v>65.33</v>
      </c>
    </row>
    <row r="331" spans="1:12" x14ac:dyDescent="0.3">
      <c r="A331">
        <v>12532</v>
      </c>
      <c r="B331" s="109" t="s">
        <v>1701</v>
      </c>
      <c r="C331" s="109" t="s">
        <v>101</v>
      </c>
      <c r="D331">
        <v>123</v>
      </c>
      <c r="E331">
        <v>2</v>
      </c>
      <c r="F331" t="s">
        <v>1599</v>
      </c>
      <c r="G331">
        <v>2813.95</v>
      </c>
      <c r="H331">
        <v>29</v>
      </c>
      <c r="I331" t="s">
        <v>1600</v>
      </c>
      <c r="J331" t="s">
        <v>1605</v>
      </c>
      <c r="K331">
        <v>2</v>
      </c>
      <c r="L331">
        <v>70.78</v>
      </c>
    </row>
    <row r="332" spans="1:12" x14ac:dyDescent="0.3">
      <c r="A332">
        <v>12545</v>
      </c>
      <c r="B332" s="109" t="s">
        <v>1701</v>
      </c>
      <c r="C332" s="109" t="s">
        <v>101</v>
      </c>
      <c r="D332">
        <v>26</v>
      </c>
      <c r="E332">
        <v>2</v>
      </c>
      <c r="F332" t="s">
        <v>1599</v>
      </c>
      <c r="G332">
        <v>2606.6099999999901</v>
      </c>
      <c r="H332">
        <v>29</v>
      </c>
      <c r="I332" t="s">
        <v>1600</v>
      </c>
      <c r="J332" t="s">
        <v>1606</v>
      </c>
      <c r="K332">
        <v>3</v>
      </c>
      <c r="L332">
        <v>93.85</v>
      </c>
    </row>
    <row r="333" spans="1:12" x14ac:dyDescent="0.3">
      <c r="A333">
        <v>12569</v>
      </c>
      <c r="B333" s="109" t="s">
        <v>1701</v>
      </c>
      <c r="C333" s="109" t="s">
        <v>101</v>
      </c>
      <c r="D333">
        <v>170</v>
      </c>
      <c r="E333">
        <v>2</v>
      </c>
      <c r="F333" t="s">
        <v>1599</v>
      </c>
      <c r="G333">
        <v>2340.7799999999902</v>
      </c>
      <c r="H333">
        <v>29</v>
      </c>
      <c r="I333" t="s">
        <v>1600</v>
      </c>
      <c r="J333" t="s">
        <v>1606</v>
      </c>
      <c r="K333">
        <v>3</v>
      </c>
      <c r="L333">
        <v>125</v>
      </c>
    </row>
    <row r="334" spans="1:12" x14ac:dyDescent="0.3">
      <c r="A334">
        <v>12609</v>
      </c>
      <c r="B334" s="109" t="s">
        <v>1702</v>
      </c>
      <c r="C334" s="109" t="s">
        <v>101</v>
      </c>
      <c r="D334">
        <v>171</v>
      </c>
      <c r="E334">
        <v>2</v>
      </c>
      <c r="F334" t="s">
        <v>1599</v>
      </c>
      <c r="G334">
        <v>3485.06</v>
      </c>
      <c r="H334">
        <v>29</v>
      </c>
      <c r="I334" t="s">
        <v>1600</v>
      </c>
      <c r="J334" t="s">
        <v>1603</v>
      </c>
      <c r="K334">
        <v>1</v>
      </c>
      <c r="L334">
        <v>23.32</v>
      </c>
    </row>
    <row r="335" spans="1:12" x14ac:dyDescent="0.3">
      <c r="A335">
        <v>12612</v>
      </c>
      <c r="B335" s="109" t="s">
        <v>1703</v>
      </c>
      <c r="C335" s="109" t="s">
        <v>101</v>
      </c>
      <c r="D335">
        <v>156</v>
      </c>
      <c r="E335">
        <v>1</v>
      </c>
      <c r="F335" t="s">
        <v>215</v>
      </c>
      <c r="G335">
        <v>2314.1499999999901</v>
      </c>
      <c r="H335">
        <v>29</v>
      </c>
      <c r="I335" t="s">
        <v>1600</v>
      </c>
      <c r="J335" t="s">
        <v>1623</v>
      </c>
      <c r="K335">
        <v>5</v>
      </c>
      <c r="L335">
        <v>271.37</v>
      </c>
    </row>
    <row r="336" spans="1:12" x14ac:dyDescent="0.3">
      <c r="A336">
        <v>12621</v>
      </c>
      <c r="B336" s="109" t="s">
        <v>1704</v>
      </c>
      <c r="C336" s="109" t="s">
        <v>101</v>
      </c>
      <c r="D336">
        <v>26</v>
      </c>
      <c r="E336">
        <v>2</v>
      </c>
      <c r="F336" t="s">
        <v>1599</v>
      </c>
      <c r="G336">
        <v>2606.6099999999901</v>
      </c>
      <c r="H336">
        <v>29</v>
      </c>
      <c r="I336" t="s">
        <v>1600</v>
      </c>
      <c r="J336" t="s">
        <v>1603</v>
      </c>
      <c r="K336">
        <v>1</v>
      </c>
      <c r="L336">
        <v>62.57</v>
      </c>
    </row>
    <row r="337" spans="1:12" x14ac:dyDescent="0.3">
      <c r="A337">
        <v>12758</v>
      </c>
      <c r="B337" s="109" t="s">
        <v>1759</v>
      </c>
      <c r="C337" s="109" t="s">
        <v>101</v>
      </c>
      <c r="D337">
        <v>15</v>
      </c>
      <c r="E337">
        <v>2</v>
      </c>
      <c r="F337" t="s">
        <v>1599</v>
      </c>
      <c r="G337">
        <v>1793.51999999999</v>
      </c>
      <c r="H337">
        <v>29</v>
      </c>
      <c r="I337" t="s">
        <v>1600</v>
      </c>
      <c r="J337" t="s">
        <v>1603</v>
      </c>
      <c r="K337">
        <v>1</v>
      </c>
      <c r="L337">
        <v>62.57</v>
      </c>
    </row>
    <row r="338" spans="1:12" x14ac:dyDescent="0.3">
      <c r="A338">
        <v>12759</v>
      </c>
      <c r="B338" s="109" t="s">
        <v>1759</v>
      </c>
      <c r="C338" s="109" t="s">
        <v>101</v>
      </c>
      <c r="D338">
        <v>185</v>
      </c>
      <c r="E338">
        <v>1</v>
      </c>
      <c r="F338" t="s">
        <v>215</v>
      </c>
      <c r="G338">
        <v>2395.81</v>
      </c>
      <c r="H338">
        <v>29</v>
      </c>
      <c r="I338" t="s">
        <v>1600</v>
      </c>
      <c r="J338" t="s">
        <v>1603</v>
      </c>
      <c r="K338">
        <v>1</v>
      </c>
      <c r="L338">
        <v>65.33</v>
      </c>
    </row>
    <row r="339" spans="1:12" x14ac:dyDescent="0.3">
      <c r="A339">
        <v>12784</v>
      </c>
      <c r="B339" s="109" t="s">
        <v>1710</v>
      </c>
      <c r="C339" s="109" t="s">
        <v>102</v>
      </c>
      <c r="D339">
        <v>76</v>
      </c>
      <c r="E339">
        <v>2</v>
      </c>
      <c r="F339" t="s">
        <v>1599</v>
      </c>
      <c r="G339">
        <v>2110.5</v>
      </c>
      <c r="H339">
        <v>29</v>
      </c>
      <c r="I339" t="s">
        <v>1600</v>
      </c>
      <c r="J339" t="s">
        <v>1606</v>
      </c>
      <c r="K339">
        <v>3</v>
      </c>
      <c r="L339">
        <v>150.48000000000002</v>
      </c>
    </row>
    <row r="340" spans="1:12" x14ac:dyDescent="0.3">
      <c r="A340">
        <v>12820</v>
      </c>
      <c r="B340" s="109" t="s">
        <v>1710</v>
      </c>
      <c r="C340" s="109" t="s">
        <v>102</v>
      </c>
      <c r="D340">
        <v>90</v>
      </c>
      <c r="E340">
        <v>2</v>
      </c>
      <c r="F340" t="s">
        <v>1599</v>
      </c>
      <c r="G340">
        <v>3210.29</v>
      </c>
      <c r="H340">
        <v>29</v>
      </c>
      <c r="I340" t="s">
        <v>1600</v>
      </c>
      <c r="J340" t="s">
        <v>1605</v>
      </c>
      <c r="K340">
        <v>2</v>
      </c>
      <c r="L340">
        <v>110.03</v>
      </c>
    </row>
    <row r="341" spans="1:12" x14ac:dyDescent="0.3">
      <c r="A341">
        <v>12838</v>
      </c>
      <c r="B341" s="109" t="s">
        <v>1710</v>
      </c>
      <c r="C341" s="109" t="s">
        <v>102</v>
      </c>
      <c r="D341">
        <v>113</v>
      </c>
      <c r="E341">
        <v>2</v>
      </c>
      <c r="F341" t="s">
        <v>1599</v>
      </c>
      <c r="G341">
        <v>2622.93</v>
      </c>
      <c r="H341">
        <v>29</v>
      </c>
      <c r="I341" t="s">
        <v>1600</v>
      </c>
      <c r="J341" t="s">
        <v>1606</v>
      </c>
      <c r="K341">
        <v>3</v>
      </c>
      <c r="L341">
        <v>99.03</v>
      </c>
    </row>
    <row r="342" spans="1:12" x14ac:dyDescent="0.3">
      <c r="A342">
        <v>12843</v>
      </c>
      <c r="B342" s="109" t="s">
        <v>1760</v>
      </c>
      <c r="C342" s="109" t="s">
        <v>102</v>
      </c>
      <c r="D342">
        <v>127</v>
      </c>
      <c r="E342">
        <v>1</v>
      </c>
      <c r="F342" t="s">
        <v>215</v>
      </c>
      <c r="G342">
        <v>2404.2599999999902</v>
      </c>
      <c r="H342">
        <v>29</v>
      </c>
      <c r="I342" t="s">
        <v>1600</v>
      </c>
      <c r="J342" t="s">
        <v>1605</v>
      </c>
      <c r="K342">
        <v>2</v>
      </c>
      <c r="L342">
        <v>53.4</v>
      </c>
    </row>
    <row r="343" spans="1:12" x14ac:dyDescent="0.3">
      <c r="A343">
        <v>12848</v>
      </c>
      <c r="B343" s="109" t="s">
        <v>1760</v>
      </c>
      <c r="C343" s="109" t="s">
        <v>102</v>
      </c>
      <c r="D343">
        <v>176</v>
      </c>
      <c r="E343">
        <v>2</v>
      </c>
      <c r="F343" t="s">
        <v>1599</v>
      </c>
      <c r="G343">
        <v>2225.54</v>
      </c>
      <c r="H343">
        <v>29</v>
      </c>
      <c r="I343" t="s">
        <v>1600</v>
      </c>
      <c r="J343" t="s">
        <v>1605</v>
      </c>
      <c r="K343">
        <v>2</v>
      </c>
      <c r="L343">
        <v>88.65</v>
      </c>
    </row>
    <row r="344" spans="1:12" x14ac:dyDescent="0.3">
      <c r="A344">
        <v>12863</v>
      </c>
      <c r="B344" s="109" t="s">
        <v>1714</v>
      </c>
      <c r="C344" s="109" t="s">
        <v>102</v>
      </c>
      <c r="D344">
        <v>148</v>
      </c>
      <c r="E344">
        <v>1</v>
      </c>
      <c r="F344" t="s">
        <v>215</v>
      </c>
      <c r="G344">
        <v>2738.99</v>
      </c>
      <c r="H344">
        <v>29</v>
      </c>
      <c r="I344" t="s">
        <v>1600</v>
      </c>
      <c r="J344" t="s">
        <v>1623</v>
      </c>
      <c r="K344">
        <v>5</v>
      </c>
      <c r="L344">
        <v>172.13</v>
      </c>
    </row>
    <row r="345" spans="1:12" x14ac:dyDescent="0.3">
      <c r="A345">
        <v>12888</v>
      </c>
      <c r="B345" s="109" t="s">
        <v>1715</v>
      </c>
      <c r="C345" s="109" t="s">
        <v>102</v>
      </c>
      <c r="D345">
        <v>47</v>
      </c>
      <c r="E345">
        <v>2</v>
      </c>
      <c r="F345" t="s">
        <v>1599</v>
      </c>
      <c r="G345">
        <v>1836.15</v>
      </c>
      <c r="H345">
        <v>29</v>
      </c>
      <c r="I345" t="s">
        <v>1600</v>
      </c>
      <c r="J345" t="s">
        <v>1605</v>
      </c>
      <c r="K345">
        <v>2</v>
      </c>
      <c r="L345">
        <v>80.900000000000006</v>
      </c>
    </row>
    <row r="346" spans="1:12" x14ac:dyDescent="0.3">
      <c r="A346">
        <v>12924</v>
      </c>
      <c r="B346" s="109" t="s">
        <v>1761</v>
      </c>
      <c r="C346" s="109" t="s">
        <v>102</v>
      </c>
      <c r="D346">
        <v>78</v>
      </c>
      <c r="E346">
        <v>1</v>
      </c>
      <c r="F346" t="s">
        <v>215</v>
      </c>
      <c r="G346">
        <v>3396.95</v>
      </c>
      <c r="H346">
        <v>29</v>
      </c>
      <c r="I346" t="s">
        <v>1600</v>
      </c>
      <c r="J346" t="s">
        <v>1605</v>
      </c>
      <c r="K346">
        <v>2</v>
      </c>
      <c r="L346">
        <v>80.900000000000006</v>
      </c>
    </row>
    <row r="347" spans="1:12" x14ac:dyDescent="0.3">
      <c r="A347">
        <v>12930</v>
      </c>
      <c r="B347" s="109" t="s">
        <v>1717</v>
      </c>
      <c r="C347" s="109" t="s">
        <v>102</v>
      </c>
      <c r="D347">
        <v>11</v>
      </c>
      <c r="E347">
        <v>2</v>
      </c>
      <c r="F347" t="s">
        <v>1599</v>
      </c>
      <c r="G347">
        <v>2990.45999999999</v>
      </c>
      <c r="H347">
        <v>29</v>
      </c>
      <c r="I347" t="s">
        <v>1600</v>
      </c>
      <c r="J347" t="s">
        <v>1603</v>
      </c>
      <c r="K347">
        <v>1</v>
      </c>
      <c r="L347">
        <v>40.450000000000003</v>
      </c>
    </row>
    <row r="348" spans="1:12" x14ac:dyDescent="0.3">
      <c r="A348">
        <v>12943</v>
      </c>
      <c r="B348" s="109" t="s">
        <v>1762</v>
      </c>
      <c r="C348" s="109" t="s">
        <v>102</v>
      </c>
      <c r="D348">
        <v>5</v>
      </c>
      <c r="E348">
        <v>2</v>
      </c>
      <c r="F348" t="s">
        <v>1599</v>
      </c>
      <c r="G348">
        <v>2727.48</v>
      </c>
      <c r="H348">
        <v>29</v>
      </c>
      <c r="I348" t="s">
        <v>1600</v>
      </c>
      <c r="J348" t="s">
        <v>1623</v>
      </c>
      <c r="K348">
        <v>5</v>
      </c>
      <c r="L348">
        <v>128.29</v>
      </c>
    </row>
    <row r="349" spans="1:12" x14ac:dyDescent="0.3">
      <c r="A349">
        <v>12986</v>
      </c>
      <c r="B349" s="109" t="s">
        <v>1719</v>
      </c>
      <c r="C349" s="109" t="s">
        <v>102</v>
      </c>
      <c r="D349">
        <v>169</v>
      </c>
      <c r="E349">
        <v>1</v>
      </c>
      <c r="F349" t="s">
        <v>215</v>
      </c>
      <c r="G349">
        <v>2720.42</v>
      </c>
      <c r="H349">
        <v>29</v>
      </c>
      <c r="I349" t="s">
        <v>1600</v>
      </c>
      <c r="J349" t="s">
        <v>1603</v>
      </c>
      <c r="K349">
        <v>1</v>
      </c>
      <c r="L349">
        <v>65.33</v>
      </c>
    </row>
    <row r="350" spans="1:12" x14ac:dyDescent="0.3">
      <c r="A350">
        <v>13012</v>
      </c>
      <c r="B350" s="109" t="s">
        <v>1720</v>
      </c>
      <c r="C350" s="109" t="s">
        <v>102</v>
      </c>
      <c r="D350">
        <v>147</v>
      </c>
      <c r="E350">
        <v>1</v>
      </c>
      <c r="F350" t="s">
        <v>215</v>
      </c>
      <c r="G350">
        <v>3101.0099999999902</v>
      </c>
      <c r="H350">
        <v>29</v>
      </c>
      <c r="I350" t="s">
        <v>1600</v>
      </c>
      <c r="J350" t="s">
        <v>1603</v>
      </c>
      <c r="K350">
        <v>1</v>
      </c>
      <c r="L350">
        <v>47.46</v>
      </c>
    </row>
    <row r="351" spans="1:12" x14ac:dyDescent="0.3">
      <c r="A351">
        <v>13075</v>
      </c>
      <c r="B351" s="109" t="s">
        <v>1763</v>
      </c>
      <c r="C351" s="109" t="s">
        <v>102</v>
      </c>
      <c r="D351">
        <v>167</v>
      </c>
      <c r="E351">
        <v>2</v>
      </c>
      <c r="F351" t="s">
        <v>1599</v>
      </c>
      <c r="G351">
        <v>2609.11</v>
      </c>
      <c r="H351">
        <v>29</v>
      </c>
      <c r="I351" t="s">
        <v>1600</v>
      </c>
      <c r="J351" t="s">
        <v>1603</v>
      </c>
      <c r="K351">
        <v>1</v>
      </c>
      <c r="L351">
        <v>47.46</v>
      </c>
    </row>
    <row r="352" spans="1:12" x14ac:dyDescent="0.3">
      <c r="A352">
        <v>13148</v>
      </c>
      <c r="B352" s="109" t="s">
        <v>1721</v>
      </c>
      <c r="C352" s="109" t="s">
        <v>102</v>
      </c>
      <c r="D352">
        <v>22</v>
      </c>
      <c r="E352">
        <v>2</v>
      </c>
      <c r="F352" t="s">
        <v>1599</v>
      </c>
      <c r="G352">
        <v>3533.5299999999902</v>
      </c>
      <c r="H352">
        <v>29</v>
      </c>
      <c r="I352" t="s">
        <v>1600</v>
      </c>
      <c r="J352" t="s">
        <v>1605</v>
      </c>
      <c r="K352">
        <v>2</v>
      </c>
      <c r="L352">
        <v>95.41</v>
      </c>
    </row>
    <row r="353" spans="1:12" x14ac:dyDescent="0.3">
      <c r="A353">
        <v>13161</v>
      </c>
      <c r="B353" s="109" t="s">
        <v>1722</v>
      </c>
      <c r="C353" s="109" t="s">
        <v>102</v>
      </c>
      <c r="D353">
        <v>135</v>
      </c>
      <c r="E353">
        <v>2</v>
      </c>
      <c r="F353" t="s">
        <v>1599</v>
      </c>
      <c r="G353">
        <v>2277.89</v>
      </c>
      <c r="H353">
        <v>29</v>
      </c>
      <c r="I353" t="s">
        <v>1600</v>
      </c>
      <c r="J353" t="s">
        <v>1603</v>
      </c>
      <c r="K353">
        <v>1</v>
      </c>
      <c r="L353">
        <v>62.57</v>
      </c>
    </row>
    <row r="354" spans="1:12" x14ac:dyDescent="0.3">
      <c r="A354">
        <v>13214</v>
      </c>
      <c r="B354" s="109" t="s">
        <v>1722</v>
      </c>
      <c r="C354" s="109" t="s">
        <v>102</v>
      </c>
      <c r="D354">
        <v>155</v>
      </c>
      <c r="E354">
        <v>1</v>
      </c>
      <c r="F354" t="s">
        <v>215</v>
      </c>
      <c r="G354">
        <v>2346.25</v>
      </c>
      <c r="H354">
        <v>29</v>
      </c>
      <c r="I354" t="s">
        <v>1600</v>
      </c>
      <c r="J354" t="s">
        <v>1603</v>
      </c>
      <c r="K354">
        <v>1</v>
      </c>
      <c r="L354">
        <v>28.25</v>
      </c>
    </row>
    <row r="355" spans="1:12" x14ac:dyDescent="0.3">
      <c r="A355">
        <v>13266</v>
      </c>
      <c r="B355" s="109" t="s">
        <v>1722</v>
      </c>
      <c r="C355" s="109" t="s">
        <v>102</v>
      </c>
      <c r="D355">
        <v>168</v>
      </c>
      <c r="E355">
        <v>2</v>
      </c>
      <c r="F355" t="s">
        <v>1599</v>
      </c>
      <c r="G355">
        <v>2785.79</v>
      </c>
      <c r="H355">
        <v>29</v>
      </c>
      <c r="I355" t="s">
        <v>1600</v>
      </c>
      <c r="J355" t="s">
        <v>1606</v>
      </c>
      <c r="K355">
        <v>3</v>
      </c>
      <c r="L355">
        <v>123.66</v>
      </c>
    </row>
    <row r="356" spans="1:12" x14ac:dyDescent="0.3">
      <c r="A356">
        <v>13269</v>
      </c>
      <c r="B356" s="109" t="s">
        <v>1722</v>
      </c>
      <c r="C356" s="109" t="s">
        <v>102</v>
      </c>
      <c r="D356">
        <v>197</v>
      </c>
      <c r="E356">
        <v>2</v>
      </c>
      <c r="F356" t="s">
        <v>1599</v>
      </c>
      <c r="G356">
        <v>1744.83</v>
      </c>
      <c r="H356">
        <v>29</v>
      </c>
      <c r="I356" t="s">
        <v>1600</v>
      </c>
      <c r="J356" t="s">
        <v>1605</v>
      </c>
      <c r="K356">
        <v>2</v>
      </c>
      <c r="L356">
        <v>93.58</v>
      </c>
    </row>
    <row r="357" spans="1:12" x14ac:dyDescent="0.3">
      <c r="A357">
        <v>13304</v>
      </c>
      <c r="B357" s="109" t="s">
        <v>1722</v>
      </c>
      <c r="C357" s="109" t="s">
        <v>102</v>
      </c>
      <c r="D357">
        <v>90</v>
      </c>
      <c r="E357">
        <v>2</v>
      </c>
      <c r="F357" t="s">
        <v>1599</v>
      </c>
      <c r="G357">
        <v>3210.29</v>
      </c>
      <c r="H357">
        <v>29</v>
      </c>
      <c r="I357" t="s">
        <v>1600</v>
      </c>
      <c r="J357" t="s">
        <v>1606</v>
      </c>
      <c r="K357">
        <v>3</v>
      </c>
      <c r="L357">
        <v>151.22</v>
      </c>
    </row>
    <row r="358" spans="1:12" x14ac:dyDescent="0.3">
      <c r="A358">
        <v>13335</v>
      </c>
      <c r="B358" s="109" t="s">
        <v>1764</v>
      </c>
      <c r="C358" s="109" t="s">
        <v>102</v>
      </c>
      <c r="D358">
        <v>112</v>
      </c>
      <c r="E358">
        <v>2</v>
      </c>
      <c r="F358" t="s">
        <v>1599</v>
      </c>
      <c r="G358">
        <v>2059.8399999999901</v>
      </c>
      <c r="H358">
        <v>29</v>
      </c>
      <c r="I358" t="s">
        <v>1600</v>
      </c>
      <c r="J358" t="s">
        <v>1603</v>
      </c>
      <c r="K358">
        <v>1</v>
      </c>
      <c r="L358">
        <v>65.33</v>
      </c>
    </row>
    <row r="359" spans="1:12" x14ac:dyDescent="0.3">
      <c r="A359">
        <v>13381</v>
      </c>
      <c r="B359" s="109" t="s">
        <v>1723</v>
      </c>
      <c r="C359" s="109" t="s">
        <v>102</v>
      </c>
      <c r="D359">
        <v>197</v>
      </c>
      <c r="E359">
        <v>2</v>
      </c>
      <c r="F359" t="s">
        <v>1599</v>
      </c>
      <c r="G359">
        <v>1744.83</v>
      </c>
      <c r="H359">
        <v>29</v>
      </c>
      <c r="I359" t="s">
        <v>1600</v>
      </c>
      <c r="J359" t="s">
        <v>1606</v>
      </c>
      <c r="K359">
        <v>3</v>
      </c>
      <c r="L359">
        <v>135.86000000000001</v>
      </c>
    </row>
    <row r="360" spans="1:12" x14ac:dyDescent="0.3">
      <c r="A360">
        <v>13396</v>
      </c>
      <c r="B360" s="109" t="s">
        <v>1724</v>
      </c>
      <c r="C360" s="109" t="s">
        <v>102</v>
      </c>
      <c r="D360">
        <v>14</v>
      </c>
      <c r="E360">
        <v>1</v>
      </c>
      <c r="F360" t="s">
        <v>215</v>
      </c>
      <c r="G360">
        <v>2710.45999999999</v>
      </c>
      <c r="H360">
        <v>29</v>
      </c>
      <c r="I360" t="s">
        <v>1600</v>
      </c>
      <c r="J360" t="s">
        <v>1606</v>
      </c>
      <c r="K360">
        <v>3</v>
      </c>
      <c r="L360">
        <v>94.1</v>
      </c>
    </row>
    <row r="361" spans="1:12" x14ac:dyDescent="0.3">
      <c r="A361">
        <v>13454</v>
      </c>
      <c r="B361" s="109" t="s">
        <v>1724</v>
      </c>
      <c r="C361" s="109" t="s">
        <v>102</v>
      </c>
      <c r="D361">
        <v>49</v>
      </c>
      <c r="E361">
        <v>1</v>
      </c>
      <c r="F361" t="s">
        <v>215</v>
      </c>
      <c r="G361">
        <v>2693.59</v>
      </c>
      <c r="H361">
        <v>29</v>
      </c>
      <c r="I361" t="s">
        <v>1600</v>
      </c>
      <c r="J361" t="s">
        <v>1601</v>
      </c>
      <c r="K361">
        <v>4</v>
      </c>
      <c r="L361">
        <v>190.93000000000004</v>
      </c>
    </row>
    <row r="362" spans="1:12" x14ac:dyDescent="0.3">
      <c r="A362">
        <v>13490</v>
      </c>
      <c r="B362" s="109" t="s">
        <v>1765</v>
      </c>
      <c r="C362" s="109" t="s">
        <v>102</v>
      </c>
      <c r="D362">
        <v>34</v>
      </c>
      <c r="E362">
        <v>2</v>
      </c>
      <c r="F362" t="s">
        <v>1599</v>
      </c>
      <c r="G362">
        <v>2657.8899999999899</v>
      </c>
      <c r="H362">
        <v>29</v>
      </c>
      <c r="I362" t="s">
        <v>1600</v>
      </c>
      <c r="J362" t="s">
        <v>1606</v>
      </c>
      <c r="K362">
        <v>3</v>
      </c>
      <c r="L362">
        <v>151.22</v>
      </c>
    </row>
    <row r="363" spans="1:12" x14ac:dyDescent="0.3">
      <c r="A363">
        <v>13500</v>
      </c>
      <c r="B363" s="109" t="s">
        <v>1725</v>
      </c>
      <c r="C363" s="109" t="s">
        <v>102</v>
      </c>
      <c r="D363">
        <v>103</v>
      </c>
      <c r="E363">
        <v>1</v>
      </c>
      <c r="F363" t="s">
        <v>215</v>
      </c>
      <c r="G363">
        <v>2155.51999999999</v>
      </c>
      <c r="H363">
        <v>29</v>
      </c>
      <c r="I363" t="s">
        <v>1600</v>
      </c>
      <c r="J363" t="s">
        <v>1605</v>
      </c>
      <c r="K363">
        <v>2</v>
      </c>
      <c r="L363">
        <v>70.78</v>
      </c>
    </row>
    <row r="364" spans="1:12" x14ac:dyDescent="0.3">
      <c r="A364">
        <v>13531</v>
      </c>
      <c r="B364" s="109" t="s">
        <v>1598</v>
      </c>
      <c r="C364" s="109" t="s">
        <v>97</v>
      </c>
      <c r="D364">
        <v>145</v>
      </c>
      <c r="E364">
        <v>2</v>
      </c>
      <c r="F364" t="s">
        <v>1599</v>
      </c>
      <c r="G364">
        <v>2073.5499999999902</v>
      </c>
      <c r="H364">
        <v>29</v>
      </c>
      <c r="I364" t="s">
        <v>1600</v>
      </c>
      <c r="J364" t="s">
        <v>1603</v>
      </c>
      <c r="K364">
        <v>1</v>
      </c>
      <c r="L364">
        <v>23.32</v>
      </c>
    </row>
    <row r="365" spans="1:12" x14ac:dyDescent="0.3">
      <c r="A365">
        <v>13560</v>
      </c>
      <c r="B365" s="109" t="s">
        <v>1602</v>
      </c>
      <c r="C365" s="109" t="s">
        <v>97</v>
      </c>
      <c r="D365">
        <v>21</v>
      </c>
      <c r="E365">
        <v>1</v>
      </c>
      <c r="F365" t="s">
        <v>215</v>
      </c>
      <c r="G365">
        <v>2891.08</v>
      </c>
      <c r="H365">
        <v>29</v>
      </c>
      <c r="I365" t="s">
        <v>1600</v>
      </c>
      <c r="J365" t="s">
        <v>1606</v>
      </c>
      <c r="K365">
        <v>3</v>
      </c>
      <c r="L365">
        <v>153.98000000000002</v>
      </c>
    </row>
    <row r="366" spans="1:12" x14ac:dyDescent="0.3">
      <c r="A366">
        <v>13562</v>
      </c>
      <c r="B366" s="109" t="s">
        <v>1604</v>
      </c>
      <c r="C366" s="109" t="s">
        <v>97</v>
      </c>
      <c r="D366">
        <v>183</v>
      </c>
      <c r="E366">
        <v>1</v>
      </c>
      <c r="F366" t="s">
        <v>215</v>
      </c>
      <c r="G366">
        <v>2236.1199999999899</v>
      </c>
      <c r="H366">
        <v>29</v>
      </c>
      <c r="I366" t="s">
        <v>1600</v>
      </c>
      <c r="J366" t="s">
        <v>1606</v>
      </c>
      <c r="K366">
        <v>3</v>
      </c>
      <c r="L366">
        <v>135.37</v>
      </c>
    </row>
    <row r="367" spans="1:12" x14ac:dyDescent="0.3">
      <c r="A367">
        <v>13574</v>
      </c>
      <c r="B367" s="109" t="s">
        <v>1728</v>
      </c>
      <c r="C367" s="109" t="s">
        <v>97</v>
      </c>
      <c r="D367">
        <v>47</v>
      </c>
      <c r="E367">
        <v>2</v>
      </c>
      <c r="F367" t="s">
        <v>1599</v>
      </c>
      <c r="G367">
        <v>1836.15</v>
      </c>
      <c r="H367">
        <v>29</v>
      </c>
      <c r="I367" t="s">
        <v>1600</v>
      </c>
      <c r="J367" t="s">
        <v>1603</v>
      </c>
      <c r="K367">
        <v>1</v>
      </c>
      <c r="L367">
        <v>30.08</v>
      </c>
    </row>
    <row r="368" spans="1:12" x14ac:dyDescent="0.3">
      <c r="A368">
        <v>13580</v>
      </c>
      <c r="B368" s="109" t="s">
        <v>1728</v>
      </c>
      <c r="C368" s="109" t="s">
        <v>97</v>
      </c>
      <c r="D368">
        <v>99</v>
      </c>
      <c r="E368">
        <v>1</v>
      </c>
      <c r="F368" t="s">
        <v>215</v>
      </c>
      <c r="G368">
        <v>2845.08</v>
      </c>
      <c r="H368">
        <v>29</v>
      </c>
      <c r="I368" t="s">
        <v>1600</v>
      </c>
      <c r="J368" t="s">
        <v>1603</v>
      </c>
      <c r="K368">
        <v>1</v>
      </c>
      <c r="L368">
        <v>62.57</v>
      </c>
    </row>
    <row r="369" spans="1:12" x14ac:dyDescent="0.3">
      <c r="A369">
        <v>13582</v>
      </c>
      <c r="B369" s="109" t="s">
        <v>1728</v>
      </c>
      <c r="C369" s="109" t="s">
        <v>97</v>
      </c>
      <c r="D369">
        <v>83</v>
      </c>
      <c r="E369">
        <v>1</v>
      </c>
      <c r="F369" t="s">
        <v>215</v>
      </c>
      <c r="G369">
        <v>2399.3200000000002</v>
      </c>
      <c r="H369">
        <v>29</v>
      </c>
      <c r="I369" t="s">
        <v>1600</v>
      </c>
      <c r="J369" t="s">
        <v>1605</v>
      </c>
      <c r="K369">
        <v>2</v>
      </c>
      <c r="L369">
        <v>127.9</v>
      </c>
    </row>
    <row r="370" spans="1:12" x14ac:dyDescent="0.3">
      <c r="A370">
        <v>13630</v>
      </c>
      <c r="B370" s="109" t="s">
        <v>1607</v>
      </c>
      <c r="C370" s="109" t="s">
        <v>97</v>
      </c>
      <c r="D370">
        <v>128</v>
      </c>
      <c r="E370">
        <v>1</v>
      </c>
      <c r="F370" t="s">
        <v>215</v>
      </c>
      <c r="G370">
        <v>2183.25</v>
      </c>
      <c r="H370">
        <v>29</v>
      </c>
      <c r="I370" t="s">
        <v>1600</v>
      </c>
      <c r="J370" t="s">
        <v>1603</v>
      </c>
      <c r="K370">
        <v>1</v>
      </c>
      <c r="L370">
        <v>28.25</v>
      </c>
    </row>
    <row r="371" spans="1:12" x14ac:dyDescent="0.3">
      <c r="A371">
        <v>13710</v>
      </c>
      <c r="B371" s="109" t="s">
        <v>1607</v>
      </c>
      <c r="C371" s="109" t="s">
        <v>97</v>
      </c>
      <c r="D371">
        <v>33</v>
      </c>
      <c r="E371">
        <v>2</v>
      </c>
      <c r="F371" t="s">
        <v>1599</v>
      </c>
      <c r="G371">
        <v>2041.21999999999</v>
      </c>
      <c r="H371">
        <v>29</v>
      </c>
      <c r="I371" t="s">
        <v>1600</v>
      </c>
      <c r="J371" t="s">
        <v>1603</v>
      </c>
      <c r="K371">
        <v>1</v>
      </c>
      <c r="L371">
        <v>40.450000000000003</v>
      </c>
    </row>
    <row r="372" spans="1:12" x14ac:dyDescent="0.3">
      <c r="A372">
        <v>13726</v>
      </c>
      <c r="B372" s="109" t="s">
        <v>1610</v>
      </c>
      <c r="C372" s="109" t="s">
        <v>97</v>
      </c>
      <c r="D372">
        <v>50</v>
      </c>
      <c r="E372">
        <v>2</v>
      </c>
      <c r="F372" t="s">
        <v>1599</v>
      </c>
      <c r="G372">
        <v>2266.8799999999901</v>
      </c>
      <c r="H372">
        <v>29</v>
      </c>
      <c r="I372" t="s">
        <v>1600</v>
      </c>
      <c r="J372" t="s">
        <v>1605</v>
      </c>
      <c r="K372">
        <v>2</v>
      </c>
      <c r="L372">
        <v>68.7</v>
      </c>
    </row>
    <row r="373" spans="1:12" x14ac:dyDescent="0.3">
      <c r="A373">
        <v>13860</v>
      </c>
      <c r="B373" s="109" t="s">
        <v>1612</v>
      </c>
      <c r="C373" s="109" t="s">
        <v>97</v>
      </c>
      <c r="D373">
        <v>90</v>
      </c>
      <c r="E373">
        <v>2</v>
      </c>
      <c r="F373" t="s">
        <v>1599</v>
      </c>
      <c r="G373">
        <v>3210.29</v>
      </c>
      <c r="H373">
        <v>29</v>
      </c>
      <c r="I373" t="s">
        <v>1600</v>
      </c>
      <c r="J373" t="s">
        <v>1605</v>
      </c>
      <c r="K373">
        <v>2</v>
      </c>
      <c r="L373">
        <v>77.539999999999992</v>
      </c>
    </row>
    <row r="374" spans="1:12" x14ac:dyDescent="0.3">
      <c r="A374">
        <v>13888</v>
      </c>
      <c r="B374" s="109" t="s">
        <v>1613</v>
      </c>
      <c r="C374" s="109" t="s">
        <v>97</v>
      </c>
      <c r="D374">
        <v>81</v>
      </c>
      <c r="E374">
        <v>1</v>
      </c>
      <c r="F374" t="s">
        <v>215</v>
      </c>
      <c r="G374">
        <v>2735.3999999999901</v>
      </c>
      <c r="H374">
        <v>29</v>
      </c>
      <c r="I374" t="s">
        <v>1600</v>
      </c>
      <c r="J374" t="s">
        <v>1601</v>
      </c>
      <c r="K374">
        <v>4</v>
      </c>
      <c r="L374">
        <v>181.3</v>
      </c>
    </row>
    <row r="375" spans="1:12" x14ac:dyDescent="0.3">
      <c r="A375">
        <v>13895</v>
      </c>
      <c r="B375" s="109" t="s">
        <v>1729</v>
      </c>
      <c r="C375" s="109" t="s">
        <v>97</v>
      </c>
      <c r="D375">
        <v>109</v>
      </c>
      <c r="E375">
        <v>1</v>
      </c>
      <c r="F375" t="s">
        <v>215</v>
      </c>
      <c r="G375">
        <v>3385.06</v>
      </c>
      <c r="H375">
        <v>29</v>
      </c>
      <c r="I375" t="s">
        <v>1600</v>
      </c>
      <c r="J375" t="s">
        <v>1606</v>
      </c>
      <c r="K375">
        <v>3</v>
      </c>
      <c r="L375">
        <v>120.89999999999999</v>
      </c>
    </row>
    <row r="376" spans="1:12" x14ac:dyDescent="0.3">
      <c r="A376">
        <v>13999</v>
      </c>
      <c r="B376" s="109" t="s">
        <v>1615</v>
      </c>
      <c r="C376" s="109" t="s">
        <v>97</v>
      </c>
      <c r="D376">
        <v>29</v>
      </c>
      <c r="E376">
        <v>2</v>
      </c>
      <c r="F376" t="s">
        <v>1599</v>
      </c>
      <c r="G376">
        <v>3063.5699999999902</v>
      </c>
      <c r="H376">
        <v>29</v>
      </c>
      <c r="I376" t="s">
        <v>1600</v>
      </c>
      <c r="J376" t="s">
        <v>1605</v>
      </c>
      <c r="K376">
        <v>2</v>
      </c>
      <c r="L376">
        <v>95.41</v>
      </c>
    </row>
    <row r="377" spans="1:12" x14ac:dyDescent="0.3">
      <c r="A377">
        <v>14023</v>
      </c>
      <c r="B377" s="109" t="s">
        <v>1615</v>
      </c>
      <c r="C377" s="109" t="s">
        <v>97</v>
      </c>
      <c r="D377">
        <v>56</v>
      </c>
      <c r="E377">
        <v>2</v>
      </c>
      <c r="F377" t="s">
        <v>1599</v>
      </c>
      <c r="G377">
        <v>2542.1099999999901</v>
      </c>
      <c r="H377">
        <v>29</v>
      </c>
      <c r="I377" t="s">
        <v>1600</v>
      </c>
      <c r="J377" t="s">
        <v>1606</v>
      </c>
      <c r="K377">
        <v>3</v>
      </c>
      <c r="L377">
        <v>123.66</v>
      </c>
    </row>
    <row r="378" spans="1:12" x14ac:dyDescent="0.3">
      <c r="A378">
        <v>14028</v>
      </c>
      <c r="B378" s="109" t="s">
        <v>1730</v>
      </c>
      <c r="C378" s="109" t="s">
        <v>97</v>
      </c>
      <c r="D378">
        <v>109</v>
      </c>
      <c r="E378">
        <v>1</v>
      </c>
      <c r="F378" t="s">
        <v>215</v>
      </c>
      <c r="G378">
        <v>3385.06</v>
      </c>
      <c r="H378">
        <v>29</v>
      </c>
      <c r="I378" t="s">
        <v>1600</v>
      </c>
      <c r="J378" t="s">
        <v>1606</v>
      </c>
      <c r="K378">
        <v>3</v>
      </c>
      <c r="L378">
        <v>116.16</v>
      </c>
    </row>
    <row r="379" spans="1:12" x14ac:dyDescent="0.3">
      <c r="A379">
        <v>14043</v>
      </c>
      <c r="B379" s="109" t="s">
        <v>1616</v>
      </c>
      <c r="C379" s="109" t="s">
        <v>97</v>
      </c>
      <c r="D379">
        <v>151</v>
      </c>
      <c r="E379">
        <v>2</v>
      </c>
      <c r="F379" t="s">
        <v>1599</v>
      </c>
      <c r="G379">
        <v>4000.7999999999902</v>
      </c>
      <c r="H379">
        <v>29</v>
      </c>
      <c r="I379" t="s">
        <v>1600</v>
      </c>
      <c r="J379" t="s">
        <v>1605</v>
      </c>
      <c r="K379">
        <v>2</v>
      </c>
      <c r="L379">
        <v>103.02000000000001</v>
      </c>
    </row>
    <row r="380" spans="1:12" x14ac:dyDescent="0.3">
      <c r="A380">
        <v>14154</v>
      </c>
      <c r="B380" s="109" t="s">
        <v>1621</v>
      </c>
      <c r="C380" s="109" t="s">
        <v>97</v>
      </c>
      <c r="D380">
        <v>182</v>
      </c>
      <c r="E380">
        <v>1</v>
      </c>
      <c r="F380" t="s">
        <v>215</v>
      </c>
      <c r="G380">
        <v>2271.7600000000002</v>
      </c>
      <c r="H380">
        <v>29</v>
      </c>
      <c r="I380" t="s">
        <v>1600</v>
      </c>
      <c r="J380" t="s">
        <v>1605</v>
      </c>
      <c r="K380">
        <v>2</v>
      </c>
      <c r="L380">
        <v>70.78</v>
      </c>
    </row>
    <row r="381" spans="1:12" x14ac:dyDescent="0.3">
      <c r="A381">
        <v>14160</v>
      </c>
      <c r="B381" s="109" t="s">
        <v>1622</v>
      </c>
      <c r="C381" s="109" t="s">
        <v>97</v>
      </c>
      <c r="D381">
        <v>144</v>
      </c>
      <c r="E381">
        <v>1</v>
      </c>
      <c r="F381" t="s">
        <v>215</v>
      </c>
      <c r="G381">
        <v>2504.1999999999998</v>
      </c>
      <c r="H381">
        <v>29</v>
      </c>
      <c r="I381" t="s">
        <v>1600</v>
      </c>
      <c r="J381" t="s">
        <v>1603</v>
      </c>
      <c r="K381">
        <v>1</v>
      </c>
      <c r="L381">
        <v>47.46</v>
      </c>
    </row>
    <row r="382" spans="1:12" x14ac:dyDescent="0.3">
      <c r="A382">
        <v>14182</v>
      </c>
      <c r="B382" s="109" t="s">
        <v>1622</v>
      </c>
      <c r="C382" s="109" t="s">
        <v>97</v>
      </c>
      <c r="D382">
        <v>28</v>
      </c>
      <c r="E382">
        <v>2</v>
      </c>
      <c r="F382" t="s">
        <v>1599</v>
      </c>
      <c r="G382">
        <v>1731.43</v>
      </c>
      <c r="H382">
        <v>29</v>
      </c>
      <c r="I382" t="s">
        <v>1600</v>
      </c>
      <c r="J382" t="s">
        <v>1605</v>
      </c>
      <c r="K382">
        <v>2</v>
      </c>
      <c r="L382">
        <v>95.41</v>
      </c>
    </row>
    <row r="383" spans="1:12" x14ac:dyDescent="0.3">
      <c r="A383">
        <v>14190</v>
      </c>
      <c r="B383" s="109" t="s">
        <v>1627</v>
      </c>
      <c r="C383" s="109" t="s">
        <v>97</v>
      </c>
      <c r="D383">
        <v>193</v>
      </c>
      <c r="E383">
        <v>1</v>
      </c>
      <c r="F383" t="s">
        <v>215</v>
      </c>
      <c r="G383">
        <v>2547.62</v>
      </c>
      <c r="H383">
        <v>29</v>
      </c>
      <c r="I383" t="s">
        <v>1600</v>
      </c>
      <c r="J383" t="s">
        <v>1606</v>
      </c>
      <c r="K383">
        <v>3</v>
      </c>
      <c r="L383">
        <v>155.22</v>
      </c>
    </row>
    <row r="384" spans="1:12" x14ac:dyDescent="0.3">
      <c r="A384">
        <v>14205</v>
      </c>
      <c r="B384" s="109" t="s">
        <v>1627</v>
      </c>
      <c r="C384" s="109" t="s">
        <v>97</v>
      </c>
      <c r="D384">
        <v>176</v>
      </c>
      <c r="E384">
        <v>2</v>
      </c>
      <c r="F384" t="s">
        <v>1599</v>
      </c>
      <c r="G384">
        <v>2225.54</v>
      </c>
      <c r="H384">
        <v>29</v>
      </c>
      <c r="I384" t="s">
        <v>1600</v>
      </c>
      <c r="J384" t="s">
        <v>1606</v>
      </c>
      <c r="K384">
        <v>3</v>
      </c>
      <c r="L384">
        <v>157.98000000000002</v>
      </c>
    </row>
    <row r="385" spans="1:12" x14ac:dyDescent="0.3">
      <c r="A385">
        <v>14229</v>
      </c>
      <c r="B385" s="109" t="s">
        <v>1766</v>
      </c>
      <c r="C385" s="109" t="s">
        <v>98</v>
      </c>
      <c r="D385">
        <v>155</v>
      </c>
      <c r="E385">
        <v>1</v>
      </c>
      <c r="F385" t="s">
        <v>215</v>
      </c>
      <c r="G385">
        <v>2346.25</v>
      </c>
      <c r="H385">
        <v>29</v>
      </c>
      <c r="I385" t="s">
        <v>1600</v>
      </c>
      <c r="J385" t="s">
        <v>1606</v>
      </c>
      <c r="K385">
        <v>3</v>
      </c>
      <c r="L385">
        <v>121.35000000000001</v>
      </c>
    </row>
    <row r="386" spans="1:12" x14ac:dyDescent="0.3">
      <c r="A386">
        <v>14247</v>
      </c>
      <c r="B386" s="109" t="s">
        <v>1766</v>
      </c>
      <c r="C386" s="109" t="s">
        <v>98</v>
      </c>
      <c r="D386">
        <v>19</v>
      </c>
      <c r="E386">
        <v>1</v>
      </c>
      <c r="F386" t="s">
        <v>215</v>
      </c>
      <c r="G386">
        <v>1747.4299999999901</v>
      </c>
      <c r="H386">
        <v>29</v>
      </c>
      <c r="I386" t="s">
        <v>1600</v>
      </c>
      <c r="J386" t="s">
        <v>1623</v>
      </c>
      <c r="K386">
        <v>5</v>
      </c>
      <c r="L386">
        <v>268.01</v>
      </c>
    </row>
    <row r="387" spans="1:12" x14ac:dyDescent="0.3">
      <c r="A387">
        <v>14281</v>
      </c>
      <c r="B387" s="109" t="s">
        <v>1628</v>
      </c>
      <c r="C387" s="109" t="s">
        <v>98</v>
      </c>
      <c r="D387">
        <v>165</v>
      </c>
      <c r="E387">
        <v>2</v>
      </c>
      <c r="F387" t="s">
        <v>1599</v>
      </c>
      <c r="G387">
        <v>2562.04</v>
      </c>
      <c r="H387">
        <v>29</v>
      </c>
      <c r="I387" t="s">
        <v>1600</v>
      </c>
      <c r="J387" t="s">
        <v>1601</v>
      </c>
      <c r="K387">
        <v>4</v>
      </c>
      <c r="L387">
        <v>203.60999999999999</v>
      </c>
    </row>
    <row r="388" spans="1:12" x14ac:dyDescent="0.3">
      <c r="A388">
        <v>14290</v>
      </c>
      <c r="B388" s="109" t="s">
        <v>1628</v>
      </c>
      <c r="C388" s="109" t="s">
        <v>98</v>
      </c>
      <c r="D388">
        <v>9</v>
      </c>
      <c r="E388">
        <v>1</v>
      </c>
      <c r="F388" t="s">
        <v>215</v>
      </c>
      <c r="G388">
        <v>2771.7</v>
      </c>
      <c r="H388">
        <v>29</v>
      </c>
      <c r="I388" t="s">
        <v>1600</v>
      </c>
      <c r="J388" t="s">
        <v>1603</v>
      </c>
      <c r="K388">
        <v>1</v>
      </c>
      <c r="L388">
        <v>47.46</v>
      </c>
    </row>
    <row r="389" spans="1:12" x14ac:dyDescent="0.3">
      <c r="A389">
        <v>14372</v>
      </c>
      <c r="B389" s="109" t="s">
        <v>1733</v>
      </c>
      <c r="C389" s="109" t="s">
        <v>98</v>
      </c>
      <c r="D389">
        <v>77</v>
      </c>
      <c r="E389">
        <v>1</v>
      </c>
      <c r="F389" t="s">
        <v>215</v>
      </c>
      <c r="G389">
        <v>2285.7599999999902</v>
      </c>
      <c r="H389">
        <v>29</v>
      </c>
      <c r="I389" t="s">
        <v>1600</v>
      </c>
      <c r="J389" t="s">
        <v>1605</v>
      </c>
      <c r="K389">
        <v>2</v>
      </c>
      <c r="L389">
        <v>94.92</v>
      </c>
    </row>
    <row r="390" spans="1:12" x14ac:dyDescent="0.3">
      <c r="A390">
        <v>14392</v>
      </c>
      <c r="B390" s="109" t="s">
        <v>1630</v>
      </c>
      <c r="C390" s="109" t="s">
        <v>98</v>
      </c>
      <c r="D390">
        <v>177</v>
      </c>
      <c r="E390">
        <v>2</v>
      </c>
      <c r="F390" t="s">
        <v>1599</v>
      </c>
      <c r="G390">
        <v>2497.4499999999898</v>
      </c>
      <c r="H390">
        <v>29</v>
      </c>
      <c r="I390" t="s">
        <v>1600</v>
      </c>
      <c r="J390" t="s">
        <v>1605</v>
      </c>
      <c r="K390">
        <v>2</v>
      </c>
      <c r="L390">
        <v>68.7</v>
      </c>
    </row>
    <row r="391" spans="1:12" x14ac:dyDescent="0.3">
      <c r="A391">
        <v>14505</v>
      </c>
      <c r="B391" s="109" t="s">
        <v>1630</v>
      </c>
      <c r="C391" s="109" t="s">
        <v>98</v>
      </c>
      <c r="D391">
        <v>85</v>
      </c>
      <c r="E391">
        <v>2</v>
      </c>
      <c r="F391" t="s">
        <v>1599</v>
      </c>
      <c r="G391">
        <v>1652.82</v>
      </c>
      <c r="H391">
        <v>29</v>
      </c>
      <c r="I391" t="s">
        <v>1600</v>
      </c>
      <c r="J391" t="s">
        <v>1605</v>
      </c>
      <c r="K391">
        <v>2</v>
      </c>
      <c r="L391">
        <v>70.78</v>
      </c>
    </row>
    <row r="392" spans="1:12" x14ac:dyDescent="0.3">
      <c r="A392">
        <v>14512</v>
      </c>
      <c r="B392" s="109" t="s">
        <v>1633</v>
      </c>
      <c r="C392" s="109" t="s">
        <v>98</v>
      </c>
      <c r="D392">
        <v>196</v>
      </c>
      <c r="E392">
        <v>1</v>
      </c>
      <c r="F392" t="s">
        <v>215</v>
      </c>
      <c r="G392">
        <v>2714.1099999999901</v>
      </c>
      <c r="H392">
        <v>29</v>
      </c>
      <c r="I392" t="s">
        <v>1600</v>
      </c>
      <c r="J392" t="s">
        <v>1601</v>
      </c>
      <c r="K392">
        <v>4</v>
      </c>
      <c r="L392">
        <v>122.1</v>
      </c>
    </row>
    <row r="393" spans="1:12" x14ac:dyDescent="0.3">
      <c r="A393">
        <v>14521</v>
      </c>
      <c r="B393" s="109" t="s">
        <v>1635</v>
      </c>
      <c r="C393" s="109" t="s">
        <v>98</v>
      </c>
      <c r="D393">
        <v>140</v>
      </c>
      <c r="E393">
        <v>2</v>
      </c>
      <c r="F393" t="s">
        <v>1599</v>
      </c>
      <c r="G393">
        <v>1907.5999999999899</v>
      </c>
      <c r="H393">
        <v>29</v>
      </c>
      <c r="I393" t="s">
        <v>1600</v>
      </c>
      <c r="J393" t="s">
        <v>1606</v>
      </c>
      <c r="K393">
        <v>3</v>
      </c>
      <c r="L393">
        <v>109.15</v>
      </c>
    </row>
    <row r="394" spans="1:12" x14ac:dyDescent="0.3">
      <c r="A394">
        <v>14538</v>
      </c>
      <c r="B394" s="109" t="s">
        <v>1635</v>
      </c>
      <c r="C394" s="109" t="s">
        <v>98</v>
      </c>
      <c r="D394">
        <v>76</v>
      </c>
      <c r="E394">
        <v>2</v>
      </c>
      <c r="F394" t="s">
        <v>1599</v>
      </c>
      <c r="G394">
        <v>2110.5</v>
      </c>
      <c r="H394">
        <v>29</v>
      </c>
      <c r="I394" t="s">
        <v>1600</v>
      </c>
      <c r="J394" t="s">
        <v>1603</v>
      </c>
      <c r="K394">
        <v>1</v>
      </c>
      <c r="L394">
        <v>40.450000000000003</v>
      </c>
    </row>
    <row r="395" spans="1:12" x14ac:dyDescent="0.3">
      <c r="A395">
        <v>14552</v>
      </c>
      <c r="B395" s="109" t="s">
        <v>1636</v>
      </c>
      <c r="C395" s="109" t="s">
        <v>98</v>
      </c>
      <c r="D395">
        <v>114</v>
      </c>
      <c r="E395">
        <v>1</v>
      </c>
      <c r="F395" t="s">
        <v>215</v>
      </c>
      <c r="G395">
        <v>2891.3199999999902</v>
      </c>
      <c r="H395">
        <v>29</v>
      </c>
      <c r="I395" t="s">
        <v>1600</v>
      </c>
      <c r="J395" t="s">
        <v>1623</v>
      </c>
      <c r="K395">
        <v>5</v>
      </c>
      <c r="L395">
        <v>250.63</v>
      </c>
    </row>
    <row r="396" spans="1:12" x14ac:dyDescent="0.3">
      <c r="A396">
        <v>14573</v>
      </c>
      <c r="B396" s="109" t="s">
        <v>1637</v>
      </c>
      <c r="C396" s="109" t="s">
        <v>98</v>
      </c>
      <c r="D396">
        <v>26</v>
      </c>
      <c r="E396">
        <v>2</v>
      </c>
      <c r="F396" t="s">
        <v>1599</v>
      </c>
      <c r="G396">
        <v>2606.6099999999901</v>
      </c>
      <c r="H396">
        <v>29</v>
      </c>
      <c r="I396" t="s">
        <v>1600</v>
      </c>
      <c r="J396" t="s">
        <v>1601</v>
      </c>
      <c r="K396">
        <v>4</v>
      </c>
      <c r="L396">
        <v>144.22</v>
      </c>
    </row>
    <row r="397" spans="1:12" x14ac:dyDescent="0.3">
      <c r="A397">
        <v>14590</v>
      </c>
      <c r="B397" s="109" t="s">
        <v>1637</v>
      </c>
      <c r="C397" s="109" t="s">
        <v>98</v>
      </c>
      <c r="D397">
        <v>52</v>
      </c>
      <c r="E397">
        <v>1</v>
      </c>
      <c r="F397" t="s">
        <v>215</v>
      </c>
      <c r="G397">
        <v>3124.69</v>
      </c>
      <c r="H397">
        <v>29</v>
      </c>
      <c r="I397" t="s">
        <v>1600</v>
      </c>
      <c r="J397" t="s">
        <v>1603</v>
      </c>
      <c r="K397">
        <v>1</v>
      </c>
      <c r="L397">
        <v>40.450000000000003</v>
      </c>
    </row>
    <row r="398" spans="1:12" x14ac:dyDescent="0.3">
      <c r="A398">
        <v>14633</v>
      </c>
      <c r="B398" s="109" t="s">
        <v>1639</v>
      </c>
      <c r="C398" s="109" t="s">
        <v>98</v>
      </c>
      <c r="D398">
        <v>190</v>
      </c>
      <c r="E398">
        <v>2</v>
      </c>
      <c r="F398" t="s">
        <v>1599</v>
      </c>
      <c r="G398">
        <v>3084.26999999999</v>
      </c>
      <c r="H398">
        <v>29</v>
      </c>
      <c r="I398" t="s">
        <v>1600</v>
      </c>
      <c r="J398" t="s">
        <v>1603</v>
      </c>
      <c r="K398">
        <v>1</v>
      </c>
      <c r="L398">
        <v>65.33</v>
      </c>
    </row>
    <row r="399" spans="1:12" x14ac:dyDescent="0.3">
      <c r="A399">
        <v>14644</v>
      </c>
      <c r="B399" s="109" t="s">
        <v>1640</v>
      </c>
      <c r="C399" s="109" t="s">
        <v>98</v>
      </c>
      <c r="D399">
        <v>51</v>
      </c>
      <c r="E399">
        <v>1</v>
      </c>
      <c r="F399" t="s">
        <v>215</v>
      </c>
      <c r="G399">
        <v>3918.9199999999901</v>
      </c>
      <c r="H399">
        <v>29</v>
      </c>
      <c r="I399" t="s">
        <v>1600</v>
      </c>
      <c r="J399" t="s">
        <v>1606</v>
      </c>
      <c r="K399">
        <v>3</v>
      </c>
      <c r="L399">
        <v>129.1</v>
      </c>
    </row>
    <row r="400" spans="1:12" x14ac:dyDescent="0.3">
      <c r="A400">
        <v>14678</v>
      </c>
      <c r="B400" s="109" t="s">
        <v>1642</v>
      </c>
      <c r="C400" s="109" t="s">
        <v>98</v>
      </c>
      <c r="D400">
        <v>157</v>
      </c>
      <c r="E400">
        <v>2</v>
      </c>
      <c r="F400" t="s">
        <v>1599</v>
      </c>
      <c r="G400">
        <v>3052.95</v>
      </c>
      <c r="H400">
        <v>29</v>
      </c>
      <c r="I400" t="s">
        <v>1600</v>
      </c>
      <c r="J400" t="s">
        <v>1623</v>
      </c>
      <c r="K400">
        <v>5</v>
      </c>
      <c r="L400">
        <v>201.2</v>
      </c>
    </row>
    <row r="401" spans="1:12" x14ac:dyDescent="0.3">
      <c r="A401">
        <v>14685</v>
      </c>
      <c r="B401" s="109" t="s">
        <v>1736</v>
      </c>
      <c r="C401" s="109" t="s">
        <v>98</v>
      </c>
      <c r="D401">
        <v>144</v>
      </c>
      <c r="E401">
        <v>1</v>
      </c>
      <c r="F401" t="s">
        <v>215</v>
      </c>
      <c r="G401">
        <v>2504.1999999999998</v>
      </c>
      <c r="H401">
        <v>29</v>
      </c>
      <c r="I401" t="s">
        <v>1600</v>
      </c>
      <c r="J401" t="s">
        <v>1605</v>
      </c>
      <c r="K401">
        <v>2</v>
      </c>
      <c r="L401">
        <v>112.78999999999999</v>
      </c>
    </row>
    <row r="402" spans="1:12" x14ac:dyDescent="0.3">
      <c r="A402">
        <v>14768</v>
      </c>
      <c r="B402" s="109" t="s">
        <v>1736</v>
      </c>
      <c r="C402" s="109" t="s">
        <v>98</v>
      </c>
      <c r="D402">
        <v>144</v>
      </c>
      <c r="E402">
        <v>1</v>
      </c>
      <c r="F402" t="s">
        <v>215</v>
      </c>
      <c r="G402">
        <v>2504.1999999999998</v>
      </c>
      <c r="H402">
        <v>29</v>
      </c>
      <c r="I402" t="s">
        <v>1600</v>
      </c>
      <c r="J402" t="s">
        <v>1603</v>
      </c>
      <c r="K402">
        <v>1</v>
      </c>
      <c r="L402">
        <v>47.46</v>
      </c>
    </row>
    <row r="403" spans="1:12" x14ac:dyDescent="0.3">
      <c r="A403">
        <v>14859</v>
      </c>
      <c r="B403" s="109" t="s">
        <v>1737</v>
      </c>
      <c r="C403" s="109" t="s">
        <v>98</v>
      </c>
      <c r="D403">
        <v>43</v>
      </c>
      <c r="E403">
        <v>2</v>
      </c>
      <c r="F403" t="s">
        <v>1599</v>
      </c>
      <c r="G403">
        <v>2667.38</v>
      </c>
      <c r="H403">
        <v>29</v>
      </c>
      <c r="I403" t="s">
        <v>1600</v>
      </c>
      <c r="J403" t="s">
        <v>1603</v>
      </c>
      <c r="K403">
        <v>1</v>
      </c>
      <c r="L403">
        <v>23.32</v>
      </c>
    </row>
    <row r="404" spans="1:12" x14ac:dyDescent="0.3">
      <c r="A404">
        <v>14871</v>
      </c>
      <c r="B404" s="109" t="s">
        <v>1645</v>
      </c>
      <c r="C404" s="109" t="s">
        <v>98</v>
      </c>
      <c r="D404">
        <v>108</v>
      </c>
      <c r="E404">
        <v>2</v>
      </c>
      <c r="F404" t="s">
        <v>1599</v>
      </c>
      <c r="G404">
        <v>3114.84</v>
      </c>
      <c r="H404">
        <v>29</v>
      </c>
      <c r="I404" t="s">
        <v>1600</v>
      </c>
      <c r="J404" t="s">
        <v>1605</v>
      </c>
      <c r="K404">
        <v>2</v>
      </c>
      <c r="L404">
        <v>80.900000000000006</v>
      </c>
    </row>
    <row r="405" spans="1:12" x14ac:dyDescent="0.3">
      <c r="A405">
        <v>14885</v>
      </c>
      <c r="B405" s="109" t="s">
        <v>1645</v>
      </c>
      <c r="C405" s="109" t="s">
        <v>98</v>
      </c>
      <c r="D405">
        <v>134</v>
      </c>
      <c r="E405">
        <v>2</v>
      </c>
      <c r="F405" t="s">
        <v>1599</v>
      </c>
      <c r="G405">
        <v>3404.45999999999</v>
      </c>
      <c r="H405">
        <v>29</v>
      </c>
      <c r="I405" t="s">
        <v>1600</v>
      </c>
      <c r="J405" t="s">
        <v>1603</v>
      </c>
      <c r="K405">
        <v>1</v>
      </c>
      <c r="L405">
        <v>62.57</v>
      </c>
    </row>
    <row r="406" spans="1:12" x14ac:dyDescent="0.3">
      <c r="A406">
        <v>14967</v>
      </c>
      <c r="B406" s="109" t="s">
        <v>1645</v>
      </c>
      <c r="C406" s="109" t="s">
        <v>98</v>
      </c>
      <c r="D406">
        <v>26</v>
      </c>
      <c r="E406">
        <v>2</v>
      </c>
      <c r="F406" t="s">
        <v>1599</v>
      </c>
      <c r="G406">
        <v>2606.6099999999901</v>
      </c>
      <c r="H406">
        <v>29</v>
      </c>
      <c r="I406" t="s">
        <v>1600</v>
      </c>
      <c r="J406" t="s">
        <v>1605</v>
      </c>
      <c r="K406">
        <v>2</v>
      </c>
      <c r="L406">
        <v>70.78</v>
      </c>
    </row>
    <row r="407" spans="1:12" x14ac:dyDescent="0.3">
      <c r="A407">
        <v>14984</v>
      </c>
      <c r="B407" s="109" t="s">
        <v>1647</v>
      </c>
      <c r="C407" s="109" t="s">
        <v>98</v>
      </c>
      <c r="D407">
        <v>92</v>
      </c>
      <c r="E407">
        <v>2</v>
      </c>
      <c r="F407" t="s">
        <v>1599</v>
      </c>
      <c r="G407">
        <v>2439.3200000000002</v>
      </c>
      <c r="H407">
        <v>29</v>
      </c>
      <c r="I407" t="s">
        <v>1600</v>
      </c>
      <c r="J407" t="s">
        <v>1605</v>
      </c>
      <c r="K407">
        <v>2</v>
      </c>
      <c r="L407">
        <v>58.33</v>
      </c>
    </row>
    <row r="408" spans="1:12" x14ac:dyDescent="0.3">
      <c r="A408">
        <v>15057</v>
      </c>
      <c r="B408" s="109" t="s">
        <v>1647</v>
      </c>
      <c r="C408" s="109" t="s">
        <v>98</v>
      </c>
      <c r="D408">
        <v>56</v>
      </c>
      <c r="E408">
        <v>2</v>
      </c>
      <c r="F408" t="s">
        <v>1599</v>
      </c>
      <c r="G408">
        <v>2542.1099999999901</v>
      </c>
      <c r="H408">
        <v>29</v>
      </c>
      <c r="I408" t="s">
        <v>1600</v>
      </c>
      <c r="J408" t="s">
        <v>1603</v>
      </c>
      <c r="K408">
        <v>1</v>
      </c>
      <c r="L408">
        <v>30.08</v>
      </c>
    </row>
    <row r="409" spans="1:12" x14ac:dyDescent="0.3">
      <c r="A409">
        <v>15069</v>
      </c>
      <c r="B409" s="109" t="s">
        <v>1648</v>
      </c>
      <c r="C409" s="109" t="s">
        <v>99</v>
      </c>
      <c r="D409">
        <v>59</v>
      </c>
      <c r="E409">
        <v>1</v>
      </c>
      <c r="F409" t="s">
        <v>215</v>
      </c>
      <c r="G409">
        <v>2942.33</v>
      </c>
      <c r="H409">
        <v>29</v>
      </c>
      <c r="I409" t="s">
        <v>1600</v>
      </c>
      <c r="J409" t="s">
        <v>1605</v>
      </c>
      <c r="K409">
        <v>2</v>
      </c>
      <c r="L409">
        <v>112.78999999999999</v>
      </c>
    </row>
    <row r="410" spans="1:12" x14ac:dyDescent="0.3">
      <c r="A410">
        <v>15129</v>
      </c>
      <c r="B410" s="109" t="s">
        <v>1648</v>
      </c>
      <c r="C410" s="109" t="s">
        <v>99</v>
      </c>
      <c r="D410">
        <v>139</v>
      </c>
      <c r="E410">
        <v>2</v>
      </c>
      <c r="F410" t="s">
        <v>1599</v>
      </c>
      <c r="G410">
        <v>1577.97</v>
      </c>
      <c r="H410">
        <v>29</v>
      </c>
      <c r="I410" t="s">
        <v>1600</v>
      </c>
      <c r="J410" t="s">
        <v>1605</v>
      </c>
      <c r="K410">
        <v>2</v>
      </c>
      <c r="L410">
        <v>58.33</v>
      </c>
    </row>
    <row r="411" spans="1:12" x14ac:dyDescent="0.3">
      <c r="A411">
        <v>15181</v>
      </c>
      <c r="B411" s="109" t="s">
        <v>1648</v>
      </c>
      <c r="C411" s="109" t="s">
        <v>99</v>
      </c>
      <c r="D411">
        <v>127</v>
      </c>
      <c r="E411">
        <v>1</v>
      </c>
      <c r="F411" t="s">
        <v>215</v>
      </c>
      <c r="G411">
        <v>2404.2599999999902</v>
      </c>
      <c r="H411">
        <v>29</v>
      </c>
      <c r="I411" t="s">
        <v>1600</v>
      </c>
      <c r="J411" t="s">
        <v>1605</v>
      </c>
      <c r="K411">
        <v>2</v>
      </c>
      <c r="L411">
        <v>53.4</v>
      </c>
    </row>
    <row r="412" spans="1:12" x14ac:dyDescent="0.3">
      <c r="A412">
        <v>15208</v>
      </c>
      <c r="B412" s="109" t="s">
        <v>1649</v>
      </c>
      <c r="C412" s="109" t="s">
        <v>99</v>
      </c>
      <c r="D412">
        <v>120</v>
      </c>
      <c r="E412">
        <v>2</v>
      </c>
      <c r="F412" t="s">
        <v>1599</v>
      </c>
      <c r="G412">
        <v>2565.61</v>
      </c>
      <c r="H412">
        <v>29</v>
      </c>
      <c r="I412" t="s">
        <v>1600</v>
      </c>
      <c r="J412" t="s">
        <v>1605</v>
      </c>
      <c r="K412">
        <v>2</v>
      </c>
      <c r="L412">
        <v>63.77</v>
      </c>
    </row>
    <row r="413" spans="1:12" x14ac:dyDescent="0.3">
      <c r="A413">
        <v>15230</v>
      </c>
      <c r="B413" s="109" t="s">
        <v>1649</v>
      </c>
      <c r="C413" s="109" t="s">
        <v>99</v>
      </c>
      <c r="D413">
        <v>137</v>
      </c>
      <c r="E413">
        <v>1</v>
      </c>
      <c r="F413" t="s">
        <v>215</v>
      </c>
      <c r="G413">
        <v>3001.57</v>
      </c>
      <c r="H413">
        <v>29</v>
      </c>
      <c r="I413" t="s">
        <v>1600</v>
      </c>
      <c r="J413" t="s">
        <v>1601</v>
      </c>
      <c r="K413">
        <v>4</v>
      </c>
      <c r="L413">
        <v>127.03</v>
      </c>
    </row>
    <row r="414" spans="1:12" x14ac:dyDescent="0.3">
      <c r="A414">
        <v>15264</v>
      </c>
      <c r="B414" s="109" t="s">
        <v>1650</v>
      </c>
      <c r="C414" s="109" t="s">
        <v>99</v>
      </c>
      <c r="D414">
        <v>114</v>
      </c>
      <c r="E414">
        <v>1</v>
      </c>
      <c r="F414" t="s">
        <v>215</v>
      </c>
      <c r="G414">
        <v>2891.3199999999902</v>
      </c>
      <c r="H414">
        <v>29</v>
      </c>
      <c r="I414" t="s">
        <v>1600</v>
      </c>
      <c r="J414" t="s">
        <v>1603</v>
      </c>
      <c r="K414">
        <v>1</v>
      </c>
      <c r="L414">
        <v>30.08</v>
      </c>
    </row>
    <row r="415" spans="1:12" x14ac:dyDescent="0.3">
      <c r="A415">
        <v>15265</v>
      </c>
      <c r="B415" s="109" t="s">
        <v>1739</v>
      </c>
      <c r="C415" s="109" t="s">
        <v>99</v>
      </c>
      <c r="D415">
        <v>4</v>
      </c>
      <c r="E415">
        <v>2</v>
      </c>
      <c r="F415" t="s">
        <v>1599</v>
      </c>
      <c r="G415">
        <v>2970.49999999999</v>
      </c>
      <c r="H415">
        <v>29</v>
      </c>
      <c r="I415" t="s">
        <v>1600</v>
      </c>
      <c r="J415" t="s">
        <v>1606</v>
      </c>
      <c r="K415">
        <v>3</v>
      </c>
      <c r="L415">
        <v>153.38999999999999</v>
      </c>
    </row>
    <row r="416" spans="1:12" x14ac:dyDescent="0.3">
      <c r="A416">
        <v>15318</v>
      </c>
      <c r="B416" s="109" t="s">
        <v>1739</v>
      </c>
      <c r="C416" s="109" t="s">
        <v>99</v>
      </c>
      <c r="D416">
        <v>10</v>
      </c>
      <c r="E416">
        <v>1</v>
      </c>
      <c r="F416" t="s">
        <v>215</v>
      </c>
      <c r="G416">
        <v>1183</v>
      </c>
      <c r="H416">
        <v>29</v>
      </c>
      <c r="I416" t="s">
        <v>1600</v>
      </c>
      <c r="J416" t="s">
        <v>1603</v>
      </c>
      <c r="K416">
        <v>1</v>
      </c>
      <c r="L416">
        <v>40.450000000000003</v>
      </c>
    </row>
    <row r="417" spans="1:12" x14ac:dyDescent="0.3">
      <c r="A417">
        <v>15337</v>
      </c>
      <c r="B417" s="109" t="s">
        <v>1652</v>
      </c>
      <c r="C417" s="109" t="s">
        <v>99</v>
      </c>
      <c r="D417">
        <v>7</v>
      </c>
      <c r="E417">
        <v>2</v>
      </c>
      <c r="F417" t="s">
        <v>1599</v>
      </c>
      <c r="G417">
        <v>2981.51999999999</v>
      </c>
      <c r="H417">
        <v>29</v>
      </c>
      <c r="I417" t="s">
        <v>1600</v>
      </c>
      <c r="J417" t="s">
        <v>1603</v>
      </c>
      <c r="K417">
        <v>1</v>
      </c>
      <c r="L417">
        <v>23.32</v>
      </c>
    </row>
    <row r="418" spans="1:12" x14ac:dyDescent="0.3">
      <c r="A418">
        <v>15375</v>
      </c>
      <c r="B418" s="109" t="s">
        <v>1653</v>
      </c>
      <c r="C418" s="109" t="s">
        <v>99</v>
      </c>
      <c r="D418">
        <v>84</v>
      </c>
      <c r="E418">
        <v>2</v>
      </c>
      <c r="F418" t="s">
        <v>1599</v>
      </c>
      <c r="G418">
        <v>1766.1699999999901</v>
      </c>
      <c r="H418">
        <v>29</v>
      </c>
      <c r="I418" t="s">
        <v>1600</v>
      </c>
      <c r="J418" t="s">
        <v>1601</v>
      </c>
      <c r="K418">
        <v>4</v>
      </c>
      <c r="L418">
        <v>168.36</v>
      </c>
    </row>
    <row r="419" spans="1:12" x14ac:dyDescent="0.3">
      <c r="A419">
        <v>15453</v>
      </c>
      <c r="B419" s="109" t="s">
        <v>1653</v>
      </c>
      <c r="C419" s="109" t="s">
        <v>99</v>
      </c>
      <c r="D419">
        <v>179</v>
      </c>
      <c r="E419">
        <v>1</v>
      </c>
      <c r="F419" t="s">
        <v>215</v>
      </c>
      <c r="G419">
        <v>2800.08</v>
      </c>
      <c r="H419">
        <v>29</v>
      </c>
      <c r="I419" t="s">
        <v>1600</v>
      </c>
      <c r="J419" t="s">
        <v>1601</v>
      </c>
      <c r="K419">
        <v>4</v>
      </c>
      <c r="L419">
        <v>188.5</v>
      </c>
    </row>
    <row r="420" spans="1:12" x14ac:dyDescent="0.3">
      <c r="A420">
        <v>15472</v>
      </c>
      <c r="B420" s="109" t="s">
        <v>1653</v>
      </c>
      <c r="C420" s="109" t="s">
        <v>99</v>
      </c>
      <c r="D420">
        <v>184</v>
      </c>
      <c r="E420">
        <v>2</v>
      </c>
      <c r="F420" t="s">
        <v>1599</v>
      </c>
      <c r="G420">
        <v>2442.0100000000002</v>
      </c>
      <c r="H420">
        <v>29</v>
      </c>
      <c r="I420" t="s">
        <v>1600</v>
      </c>
      <c r="J420" t="s">
        <v>1606</v>
      </c>
      <c r="K420">
        <v>3</v>
      </c>
      <c r="L420">
        <v>86.58</v>
      </c>
    </row>
    <row r="421" spans="1:12" x14ac:dyDescent="0.3">
      <c r="A421">
        <v>15503</v>
      </c>
      <c r="B421" s="109" t="s">
        <v>1656</v>
      </c>
      <c r="C421" s="109" t="s">
        <v>99</v>
      </c>
      <c r="D421">
        <v>50</v>
      </c>
      <c r="E421">
        <v>2</v>
      </c>
      <c r="F421" t="s">
        <v>1599</v>
      </c>
      <c r="G421">
        <v>2266.8799999999901</v>
      </c>
      <c r="H421">
        <v>29</v>
      </c>
      <c r="I421" t="s">
        <v>1600</v>
      </c>
      <c r="J421" t="s">
        <v>1605</v>
      </c>
      <c r="K421">
        <v>2</v>
      </c>
      <c r="L421">
        <v>125.14</v>
      </c>
    </row>
    <row r="422" spans="1:12" x14ac:dyDescent="0.3">
      <c r="A422">
        <v>15555</v>
      </c>
      <c r="B422" s="109" t="s">
        <v>1659</v>
      </c>
      <c r="C422" s="109" t="s">
        <v>99</v>
      </c>
      <c r="D422">
        <v>73</v>
      </c>
      <c r="E422">
        <v>1</v>
      </c>
      <c r="F422" t="s">
        <v>215</v>
      </c>
      <c r="G422">
        <v>2067.75</v>
      </c>
      <c r="H422">
        <v>29</v>
      </c>
      <c r="I422" t="s">
        <v>1600</v>
      </c>
      <c r="J422" t="s">
        <v>1605</v>
      </c>
      <c r="K422">
        <v>2</v>
      </c>
      <c r="L422">
        <v>51.57</v>
      </c>
    </row>
    <row r="423" spans="1:12" x14ac:dyDescent="0.3">
      <c r="A423">
        <v>15594</v>
      </c>
      <c r="B423" s="109" t="s">
        <v>1660</v>
      </c>
      <c r="C423" s="109" t="s">
        <v>99</v>
      </c>
      <c r="D423">
        <v>150</v>
      </c>
      <c r="E423">
        <v>2</v>
      </c>
      <c r="F423" t="s">
        <v>1599</v>
      </c>
      <c r="G423">
        <v>1820.95</v>
      </c>
      <c r="H423">
        <v>29</v>
      </c>
      <c r="I423" t="s">
        <v>1600</v>
      </c>
      <c r="J423" t="s">
        <v>1605</v>
      </c>
      <c r="K423">
        <v>2</v>
      </c>
      <c r="L423">
        <v>75.710000000000008</v>
      </c>
    </row>
    <row r="424" spans="1:12" x14ac:dyDescent="0.3">
      <c r="A424">
        <v>15636</v>
      </c>
      <c r="B424" s="109" t="s">
        <v>1663</v>
      </c>
      <c r="C424" s="109" t="s">
        <v>99</v>
      </c>
      <c r="D424">
        <v>139</v>
      </c>
      <c r="E424">
        <v>2</v>
      </c>
      <c r="F424" t="s">
        <v>1599</v>
      </c>
      <c r="G424">
        <v>1577.97</v>
      </c>
      <c r="H424">
        <v>29</v>
      </c>
      <c r="I424" t="s">
        <v>1600</v>
      </c>
      <c r="J424" t="s">
        <v>1606</v>
      </c>
      <c r="K424">
        <v>3</v>
      </c>
      <c r="L424">
        <v>151.22</v>
      </c>
    </row>
    <row r="425" spans="1:12" x14ac:dyDescent="0.3">
      <c r="A425">
        <v>15665</v>
      </c>
      <c r="B425" s="109" t="s">
        <v>1663</v>
      </c>
      <c r="C425" s="109" t="s">
        <v>99</v>
      </c>
      <c r="D425">
        <v>97</v>
      </c>
      <c r="E425">
        <v>1</v>
      </c>
      <c r="F425" t="s">
        <v>215</v>
      </c>
      <c r="G425">
        <v>2931.14</v>
      </c>
      <c r="H425">
        <v>29</v>
      </c>
      <c r="I425" t="s">
        <v>1600</v>
      </c>
      <c r="J425" t="s">
        <v>1601</v>
      </c>
      <c r="K425">
        <v>4</v>
      </c>
      <c r="L425">
        <v>161.80000000000001</v>
      </c>
    </row>
    <row r="426" spans="1:12" x14ac:dyDescent="0.3">
      <c r="A426">
        <v>15683</v>
      </c>
      <c r="B426" s="109" t="s">
        <v>1664</v>
      </c>
      <c r="C426" s="109" t="s">
        <v>99</v>
      </c>
      <c r="D426">
        <v>168</v>
      </c>
      <c r="E426">
        <v>2</v>
      </c>
      <c r="F426" t="s">
        <v>1599</v>
      </c>
      <c r="G426">
        <v>2785.79</v>
      </c>
      <c r="H426">
        <v>29</v>
      </c>
      <c r="I426" t="s">
        <v>1600</v>
      </c>
      <c r="J426" t="s">
        <v>1603</v>
      </c>
      <c r="K426">
        <v>1</v>
      </c>
      <c r="L426">
        <v>40.450000000000003</v>
      </c>
    </row>
    <row r="427" spans="1:12" x14ac:dyDescent="0.3">
      <c r="A427">
        <v>15761</v>
      </c>
      <c r="B427" s="109" t="s">
        <v>1667</v>
      </c>
      <c r="C427" s="109" t="s">
        <v>99</v>
      </c>
      <c r="D427">
        <v>110</v>
      </c>
      <c r="E427">
        <v>1</v>
      </c>
      <c r="F427" t="s">
        <v>215</v>
      </c>
      <c r="G427">
        <v>2404.04</v>
      </c>
      <c r="H427">
        <v>29</v>
      </c>
      <c r="I427" t="s">
        <v>1600</v>
      </c>
      <c r="J427" t="s">
        <v>1605</v>
      </c>
      <c r="K427">
        <v>2</v>
      </c>
      <c r="L427">
        <v>68.7</v>
      </c>
    </row>
    <row r="428" spans="1:12" x14ac:dyDescent="0.3">
      <c r="A428">
        <v>15776</v>
      </c>
      <c r="B428" s="109" t="s">
        <v>1745</v>
      </c>
      <c r="C428" s="109" t="s">
        <v>99</v>
      </c>
      <c r="D428">
        <v>48</v>
      </c>
      <c r="E428">
        <v>1</v>
      </c>
      <c r="F428" t="s">
        <v>215</v>
      </c>
      <c r="G428">
        <v>2563.6099999999901</v>
      </c>
      <c r="H428">
        <v>29</v>
      </c>
      <c r="I428" t="s">
        <v>1600</v>
      </c>
      <c r="J428" t="s">
        <v>1603</v>
      </c>
      <c r="K428">
        <v>1</v>
      </c>
      <c r="L428">
        <v>40.450000000000003</v>
      </c>
    </row>
    <row r="429" spans="1:12" x14ac:dyDescent="0.3">
      <c r="A429">
        <v>15781</v>
      </c>
      <c r="B429" s="109" t="s">
        <v>1668</v>
      </c>
      <c r="C429" s="109" t="s">
        <v>99</v>
      </c>
      <c r="D429">
        <v>173</v>
      </c>
      <c r="E429">
        <v>1</v>
      </c>
      <c r="F429" t="s">
        <v>215</v>
      </c>
      <c r="G429">
        <v>3127.77</v>
      </c>
      <c r="H429">
        <v>29</v>
      </c>
      <c r="I429" t="s">
        <v>1600</v>
      </c>
      <c r="J429" t="s">
        <v>1603</v>
      </c>
      <c r="K429">
        <v>1</v>
      </c>
      <c r="L429">
        <v>40.450000000000003</v>
      </c>
    </row>
    <row r="430" spans="1:12" x14ac:dyDescent="0.3">
      <c r="A430">
        <v>15814</v>
      </c>
      <c r="B430" s="109" t="s">
        <v>1668</v>
      </c>
      <c r="C430" s="109" t="s">
        <v>99</v>
      </c>
      <c r="D430">
        <v>197</v>
      </c>
      <c r="E430">
        <v>2</v>
      </c>
      <c r="F430" t="s">
        <v>1599</v>
      </c>
      <c r="G430">
        <v>1744.83</v>
      </c>
      <c r="H430">
        <v>29</v>
      </c>
      <c r="I430" t="s">
        <v>1600</v>
      </c>
      <c r="J430" t="s">
        <v>1605</v>
      </c>
      <c r="K430">
        <v>2</v>
      </c>
      <c r="L430">
        <v>51.57</v>
      </c>
    </row>
    <row r="431" spans="1:12" x14ac:dyDescent="0.3">
      <c r="A431">
        <v>15817</v>
      </c>
      <c r="B431" s="109" t="s">
        <v>1668</v>
      </c>
      <c r="C431" s="109" t="s">
        <v>99</v>
      </c>
      <c r="D431">
        <v>160</v>
      </c>
      <c r="E431">
        <v>2</v>
      </c>
      <c r="F431" t="s">
        <v>1599</v>
      </c>
      <c r="G431">
        <v>2700.9699999999898</v>
      </c>
      <c r="H431">
        <v>29</v>
      </c>
      <c r="I431" t="s">
        <v>1600</v>
      </c>
      <c r="J431" t="s">
        <v>1603</v>
      </c>
      <c r="K431">
        <v>1</v>
      </c>
      <c r="L431">
        <v>30.08</v>
      </c>
    </row>
    <row r="432" spans="1:12" x14ac:dyDescent="0.3">
      <c r="A432">
        <v>15839</v>
      </c>
      <c r="B432" s="109" t="s">
        <v>1668</v>
      </c>
      <c r="C432" s="109" t="s">
        <v>99</v>
      </c>
      <c r="D432">
        <v>34</v>
      </c>
      <c r="E432">
        <v>2</v>
      </c>
      <c r="F432" t="s">
        <v>1599</v>
      </c>
      <c r="G432">
        <v>2657.8899999999899</v>
      </c>
      <c r="H432">
        <v>29</v>
      </c>
      <c r="I432" t="s">
        <v>1600</v>
      </c>
      <c r="J432" t="s">
        <v>1603</v>
      </c>
      <c r="K432">
        <v>1</v>
      </c>
      <c r="L432">
        <v>65.33</v>
      </c>
    </row>
    <row r="433" spans="1:12" x14ac:dyDescent="0.3">
      <c r="A433">
        <v>15848</v>
      </c>
      <c r="B433" s="109" t="s">
        <v>1669</v>
      </c>
      <c r="C433" s="109" t="s">
        <v>99</v>
      </c>
      <c r="D433">
        <v>83</v>
      </c>
      <c r="E433">
        <v>1</v>
      </c>
      <c r="F433" t="s">
        <v>215</v>
      </c>
      <c r="G433">
        <v>2399.3200000000002</v>
      </c>
      <c r="H433">
        <v>29</v>
      </c>
      <c r="I433" t="s">
        <v>1600</v>
      </c>
      <c r="J433" t="s">
        <v>1606</v>
      </c>
      <c r="K433">
        <v>3</v>
      </c>
      <c r="L433">
        <v>150.48000000000002</v>
      </c>
    </row>
    <row r="434" spans="1:12" x14ac:dyDescent="0.3">
      <c r="A434">
        <v>15875</v>
      </c>
      <c r="B434" s="109" t="s">
        <v>1669</v>
      </c>
      <c r="C434" s="109" t="s">
        <v>99</v>
      </c>
      <c r="D434">
        <v>25</v>
      </c>
      <c r="E434">
        <v>1</v>
      </c>
      <c r="F434" t="s">
        <v>215</v>
      </c>
      <c r="G434">
        <v>1963.25</v>
      </c>
      <c r="H434">
        <v>29</v>
      </c>
      <c r="I434" t="s">
        <v>1600</v>
      </c>
      <c r="J434" t="s">
        <v>1603</v>
      </c>
      <c r="K434">
        <v>1</v>
      </c>
      <c r="L434">
        <v>47.46</v>
      </c>
    </row>
    <row r="435" spans="1:12" x14ac:dyDescent="0.3">
      <c r="A435">
        <v>15889</v>
      </c>
      <c r="B435" s="109" t="s">
        <v>1670</v>
      </c>
      <c r="C435" s="109" t="s">
        <v>100</v>
      </c>
      <c r="D435">
        <v>139</v>
      </c>
      <c r="E435">
        <v>2</v>
      </c>
      <c r="F435" t="s">
        <v>1599</v>
      </c>
      <c r="G435">
        <v>1577.97</v>
      </c>
      <c r="H435">
        <v>29</v>
      </c>
      <c r="I435" t="s">
        <v>1600</v>
      </c>
      <c r="J435" t="s">
        <v>1603</v>
      </c>
      <c r="K435">
        <v>1</v>
      </c>
      <c r="L435">
        <v>40.450000000000003</v>
      </c>
    </row>
    <row r="436" spans="1:12" x14ac:dyDescent="0.3">
      <c r="A436">
        <v>15891</v>
      </c>
      <c r="B436" s="109" t="s">
        <v>1673</v>
      </c>
      <c r="C436" s="109" t="s">
        <v>100</v>
      </c>
      <c r="D436">
        <v>151</v>
      </c>
      <c r="E436">
        <v>2</v>
      </c>
      <c r="F436" t="s">
        <v>1599</v>
      </c>
      <c r="G436">
        <v>4000.7999999999902</v>
      </c>
      <c r="H436">
        <v>29</v>
      </c>
      <c r="I436" t="s">
        <v>1600</v>
      </c>
      <c r="J436" t="s">
        <v>1606</v>
      </c>
      <c r="K436">
        <v>3</v>
      </c>
      <c r="L436">
        <v>81.650000000000006</v>
      </c>
    </row>
    <row r="437" spans="1:12" x14ac:dyDescent="0.3">
      <c r="A437">
        <v>15963</v>
      </c>
      <c r="B437" s="109" t="s">
        <v>1674</v>
      </c>
      <c r="C437" s="109" t="s">
        <v>100</v>
      </c>
      <c r="D437">
        <v>142</v>
      </c>
      <c r="E437">
        <v>2</v>
      </c>
      <c r="F437" t="s">
        <v>1599</v>
      </c>
      <c r="G437">
        <v>2866.51</v>
      </c>
      <c r="H437">
        <v>29</v>
      </c>
      <c r="I437" t="s">
        <v>1600</v>
      </c>
      <c r="J437" t="s">
        <v>1606</v>
      </c>
      <c r="K437">
        <v>3</v>
      </c>
      <c r="L437">
        <v>83.47999999999999</v>
      </c>
    </row>
    <row r="438" spans="1:12" x14ac:dyDescent="0.3">
      <c r="A438">
        <v>16008</v>
      </c>
      <c r="B438" s="109" t="s">
        <v>1674</v>
      </c>
      <c r="C438" s="109" t="s">
        <v>100</v>
      </c>
      <c r="D438">
        <v>145</v>
      </c>
      <c r="E438">
        <v>2</v>
      </c>
      <c r="F438" t="s">
        <v>1599</v>
      </c>
      <c r="G438">
        <v>2073.5499999999902</v>
      </c>
      <c r="H438">
        <v>29</v>
      </c>
      <c r="I438" t="s">
        <v>1600</v>
      </c>
      <c r="J438" t="s">
        <v>1605</v>
      </c>
      <c r="K438">
        <v>2</v>
      </c>
      <c r="L438">
        <v>127.9</v>
      </c>
    </row>
    <row r="439" spans="1:12" x14ac:dyDescent="0.3">
      <c r="A439">
        <v>16044</v>
      </c>
      <c r="B439" s="109" t="s">
        <v>1767</v>
      </c>
      <c r="C439" s="109" t="s">
        <v>100</v>
      </c>
      <c r="D439">
        <v>134</v>
      </c>
      <c r="E439">
        <v>2</v>
      </c>
      <c r="F439" t="s">
        <v>1599</v>
      </c>
      <c r="G439">
        <v>3404.45999999999</v>
      </c>
      <c r="H439">
        <v>29</v>
      </c>
      <c r="I439" t="s">
        <v>1600</v>
      </c>
      <c r="J439" t="s">
        <v>1601</v>
      </c>
      <c r="K439">
        <v>4</v>
      </c>
      <c r="L439">
        <v>190.93</v>
      </c>
    </row>
    <row r="440" spans="1:12" x14ac:dyDescent="0.3">
      <c r="A440">
        <v>16047</v>
      </c>
      <c r="B440" s="109" t="s">
        <v>1675</v>
      </c>
      <c r="C440" s="109" t="s">
        <v>100</v>
      </c>
      <c r="D440">
        <v>83</v>
      </c>
      <c r="E440">
        <v>1</v>
      </c>
      <c r="F440" t="s">
        <v>215</v>
      </c>
      <c r="G440">
        <v>2399.3200000000002</v>
      </c>
      <c r="H440">
        <v>29</v>
      </c>
      <c r="I440" t="s">
        <v>1600</v>
      </c>
      <c r="J440" t="s">
        <v>1606</v>
      </c>
      <c r="K440">
        <v>3</v>
      </c>
      <c r="L440">
        <v>141.04</v>
      </c>
    </row>
    <row r="441" spans="1:12" x14ac:dyDescent="0.3">
      <c r="A441">
        <v>16080</v>
      </c>
      <c r="B441" s="109" t="s">
        <v>1748</v>
      </c>
      <c r="C441" s="109" t="s">
        <v>100</v>
      </c>
      <c r="D441">
        <v>74</v>
      </c>
      <c r="E441">
        <v>1</v>
      </c>
      <c r="F441" t="s">
        <v>215</v>
      </c>
      <c r="G441">
        <v>3371.55</v>
      </c>
      <c r="H441">
        <v>29</v>
      </c>
      <c r="I441" t="s">
        <v>1600</v>
      </c>
      <c r="J441" t="s">
        <v>1605</v>
      </c>
      <c r="K441">
        <v>2</v>
      </c>
      <c r="L441">
        <v>93.58</v>
      </c>
    </row>
    <row r="442" spans="1:12" x14ac:dyDescent="0.3">
      <c r="A442">
        <v>16092</v>
      </c>
      <c r="B442" s="109" t="s">
        <v>1677</v>
      </c>
      <c r="C442" s="109" t="s">
        <v>100</v>
      </c>
      <c r="D442">
        <v>188</v>
      </c>
      <c r="E442">
        <v>2</v>
      </c>
      <c r="F442" t="s">
        <v>1599</v>
      </c>
      <c r="G442">
        <v>2797.5499999999902</v>
      </c>
      <c r="H442">
        <v>29</v>
      </c>
      <c r="I442" t="s">
        <v>1600</v>
      </c>
      <c r="J442" t="s">
        <v>1605</v>
      </c>
      <c r="K442">
        <v>2</v>
      </c>
      <c r="L442">
        <v>93.58</v>
      </c>
    </row>
    <row r="443" spans="1:12" x14ac:dyDescent="0.3">
      <c r="A443">
        <v>16094</v>
      </c>
      <c r="B443" s="109" t="s">
        <v>1679</v>
      </c>
      <c r="C443" s="109" t="s">
        <v>100</v>
      </c>
      <c r="D443">
        <v>145</v>
      </c>
      <c r="E443">
        <v>2</v>
      </c>
      <c r="F443" t="s">
        <v>1599</v>
      </c>
      <c r="G443">
        <v>2073.5499999999902</v>
      </c>
      <c r="H443">
        <v>29</v>
      </c>
      <c r="I443" t="s">
        <v>1600</v>
      </c>
      <c r="J443" t="s">
        <v>1603</v>
      </c>
      <c r="K443">
        <v>1</v>
      </c>
      <c r="L443">
        <v>23.32</v>
      </c>
    </row>
    <row r="444" spans="1:12" x14ac:dyDescent="0.3">
      <c r="A444">
        <v>16112</v>
      </c>
      <c r="B444" s="109" t="s">
        <v>1679</v>
      </c>
      <c r="C444" s="109" t="s">
        <v>100</v>
      </c>
      <c r="D444">
        <v>14</v>
      </c>
      <c r="E444">
        <v>1</v>
      </c>
      <c r="F444" t="s">
        <v>215</v>
      </c>
      <c r="G444">
        <v>2710.45999999999</v>
      </c>
      <c r="H444">
        <v>29</v>
      </c>
      <c r="I444" t="s">
        <v>1600</v>
      </c>
      <c r="J444" t="s">
        <v>1601</v>
      </c>
      <c r="K444">
        <v>4</v>
      </c>
      <c r="L444">
        <v>197.94</v>
      </c>
    </row>
    <row r="445" spans="1:12" x14ac:dyDescent="0.3">
      <c r="A445">
        <v>16116</v>
      </c>
      <c r="B445" s="109" t="s">
        <v>1680</v>
      </c>
      <c r="C445" s="109" t="s">
        <v>100</v>
      </c>
      <c r="D445">
        <v>150</v>
      </c>
      <c r="E445">
        <v>2</v>
      </c>
      <c r="F445" t="s">
        <v>1599</v>
      </c>
      <c r="G445">
        <v>1820.95</v>
      </c>
      <c r="H445">
        <v>29</v>
      </c>
      <c r="I445" t="s">
        <v>1600</v>
      </c>
      <c r="J445" t="s">
        <v>1606</v>
      </c>
      <c r="K445">
        <v>3</v>
      </c>
      <c r="L445">
        <v>141.04</v>
      </c>
    </row>
    <row r="446" spans="1:12" x14ac:dyDescent="0.3">
      <c r="A446">
        <v>16180</v>
      </c>
      <c r="B446" s="109" t="s">
        <v>1681</v>
      </c>
      <c r="C446" s="109" t="s">
        <v>100</v>
      </c>
      <c r="D446">
        <v>21</v>
      </c>
      <c r="E446">
        <v>1</v>
      </c>
      <c r="F446" t="s">
        <v>215</v>
      </c>
      <c r="G446">
        <v>2891.08</v>
      </c>
      <c r="H446">
        <v>29</v>
      </c>
      <c r="I446" t="s">
        <v>1600</v>
      </c>
      <c r="J446" t="s">
        <v>1603</v>
      </c>
      <c r="K446">
        <v>1</v>
      </c>
      <c r="L446">
        <v>62.57</v>
      </c>
    </row>
    <row r="447" spans="1:12" x14ac:dyDescent="0.3">
      <c r="A447">
        <v>16187</v>
      </c>
      <c r="B447" s="109" t="s">
        <v>1683</v>
      </c>
      <c r="C447" s="109" t="s">
        <v>100</v>
      </c>
      <c r="D447">
        <v>141</v>
      </c>
      <c r="E447">
        <v>2</v>
      </c>
      <c r="F447" t="s">
        <v>1599</v>
      </c>
      <c r="G447">
        <v>2888.96</v>
      </c>
      <c r="H447">
        <v>29</v>
      </c>
      <c r="I447" t="s">
        <v>1600</v>
      </c>
      <c r="J447" t="s">
        <v>1603</v>
      </c>
      <c r="K447">
        <v>1</v>
      </c>
      <c r="L447">
        <v>28.25</v>
      </c>
    </row>
    <row r="448" spans="1:12" x14ac:dyDescent="0.3">
      <c r="A448">
        <v>16219</v>
      </c>
      <c r="B448" s="109" t="s">
        <v>1683</v>
      </c>
      <c r="C448" s="109" t="s">
        <v>100</v>
      </c>
      <c r="D448">
        <v>29</v>
      </c>
      <c r="E448">
        <v>2</v>
      </c>
      <c r="F448" t="s">
        <v>1599</v>
      </c>
      <c r="G448">
        <v>3063.5699999999902</v>
      </c>
      <c r="H448">
        <v>29</v>
      </c>
      <c r="I448" t="s">
        <v>1600</v>
      </c>
      <c r="J448" t="s">
        <v>1603</v>
      </c>
      <c r="K448">
        <v>1</v>
      </c>
      <c r="L448">
        <v>62.57</v>
      </c>
    </row>
    <row r="449" spans="1:12" x14ac:dyDescent="0.3">
      <c r="A449">
        <v>16289</v>
      </c>
      <c r="B449" s="109" t="s">
        <v>1684</v>
      </c>
      <c r="C449" s="109" t="s">
        <v>100</v>
      </c>
      <c r="D449">
        <v>190</v>
      </c>
      <c r="E449">
        <v>2</v>
      </c>
      <c r="F449" t="s">
        <v>1599</v>
      </c>
      <c r="G449">
        <v>3084.26999999999</v>
      </c>
      <c r="H449">
        <v>29</v>
      </c>
      <c r="I449" t="s">
        <v>1600</v>
      </c>
      <c r="J449" t="s">
        <v>1605</v>
      </c>
      <c r="K449">
        <v>2</v>
      </c>
      <c r="L449">
        <v>70.53</v>
      </c>
    </row>
    <row r="450" spans="1:12" x14ac:dyDescent="0.3">
      <c r="A450">
        <v>16335</v>
      </c>
      <c r="B450" s="109" t="s">
        <v>1685</v>
      </c>
      <c r="C450" s="109" t="s">
        <v>100</v>
      </c>
      <c r="D450">
        <v>101</v>
      </c>
      <c r="E450">
        <v>1</v>
      </c>
      <c r="F450" t="s">
        <v>215</v>
      </c>
      <c r="G450">
        <v>2561.19</v>
      </c>
      <c r="H450">
        <v>29</v>
      </c>
      <c r="I450" t="s">
        <v>1600</v>
      </c>
      <c r="J450" t="s">
        <v>1603</v>
      </c>
      <c r="K450">
        <v>1</v>
      </c>
      <c r="L450">
        <v>30.08</v>
      </c>
    </row>
    <row r="451" spans="1:12" x14ac:dyDescent="0.3">
      <c r="A451">
        <v>16346</v>
      </c>
      <c r="B451" s="109" t="s">
        <v>1685</v>
      </c>
      <c r="C451" s="109" t="s">
        <v>100</v>
      </c>
      <c r="D451">
        <v>191</v>
      </c>
      <c r="E451">
        <v>2</v>
      </c>
      <c r="F451" t="s">
        <v>1599</v>
      </c>
      <c r="G451">
        <v>2873.94</v>
      </c>
      <c r="H451">
        <v>29</v>
      </c>
      <c r="I451" t="s">
        <v>1600</v>
      </c>
      <c r="J451" t="s">
        <v>1603</v>
      </c>
      <c r="K451">
        <v>1</v>
      </c>
      <c r="L451">
        <v>30.08</v>
      </c>
    </row>
    <row r="452" spans="1:12" x14ac:dyDescent="0.3">
      <c r="A452">
        <v>16348</v>
      </c>
      <c r="B452" s="109" t="s">
        <v>1768</v>
      </c>
      <c r="C452" s="109" t="s">
        <v>100</v>
      </c>
      <c r="D452">
        <v>162</v>
      </c>
      <c r="E452">
        <v>1</v>
      </c>
      <c r="F452" t="s">
        <v>215</v>
      </c>
      <c r="G452">
        <v>2190.64</v>
      </c>
      <c r="H452">
        <v>29</v>
      </c>
      <c r="I452" t="s">
        <v>1600</v>
      </c>
      <c r="J452" t="s">
        <v>1601</v>
      </c>
      <c r="K452">
        <v>4</v>
      </c>
      <c r="L452">
        <v>171.12</v>
      </c>
    </row>
    <row r="453" spans="1:12" x14ac:dyDescent="0.3">
      <c r="A453">
        <v>16360</v>
      </c>
      <c r="B453" s="109" t="s">
        <v>1687</v>
      </c>
      <c r="C453" s="109" t="s">
        <v>100</v>
      </c>
      <c r="D453">
        <v>6</v>
      </c>
      <c r="E453">
        <v>1</v>
      </c>
      <c r="F453" t="s">
        <v>215</v>
      </c>
      <c r="G453">
        <v>2272.54</v>
      </c>
      <c r="H453">
        <v>29</v>
      </c>
      <c r="I453" t="s">
        <v>1600</v>
      </c>
      <c r="J453" t="s">
        <v>1605</v>
      </c>
      <c r="K453">
        <v>2</v>
      </c>
      <c r="L453">
        <v>51.57</v>
      </c>
    </row>
    <row r="454" spans="1:12" x14ac:dyDescent="0.3">
      <c r="A454">
        <v>16413</v>
      </c>
      <c r="B454" s="109" t="s">
        <v>1687</v>
      </c>
      <c r="C454" s="109" t="s">
        <v>100</v>
      </c>
      <c r="D454">
        <v>55</v>
      </c>
      <c r="E454">
        <v>1</v>
      </c>
      <c r="F454" t="s">
        <v>215</v>
      </c>
      <c r="G454">
        <v>2500.6099999999901</v>
      </c>
      <c r="H454">
        <v>29</v>
      </c>
      <c r="I454" t="s">
        <v>1600</v>
      </c>
      <c r="J454" t="s">
        <v>1606</v>
      </c>
      <c r="K454">
        <v>3</v>
      </c>
      <c r="L454">
        <v>114.14</v>
      </c>
    </row>
    <row r="455" spans="1:12" x14ac:dyDescent="0.3">
      <c r="A455">
        <v>16510</v>
      </c>
      <c r="B455" s="109" t="s">
        <v>1769</v>
      </c>
      <c r="C455" s="109" t="s">
        <v>100</v>
      </c>
      <c r="D455">
        <v>48</v>
      </c>
      <c r="E455">
        <v>1</v>
      </c>
      <c r="F455" t="s">
        <v>215</v>
      </c>
      <c r="G455">
        <v>2563.6099999999901</v>
      </c>
      <c r="H455">
        <v>29</v>
      </c>
      <c r="I455" t="s">
        <v>1600</v>
      </c>
      <c r="J455" t="s">
        <v>1606</v>
      </c>
      <c r="K455">
        <v>3</v>
      </c>
      <c r="L455">
        <v>114.14</v>
      </c>
    </row>
    <row r="456" spans="1:12" x14ac:dyDescent="0.3">
      <c r="A456">
        <v>16529</v>
      </c>
      <c r="B456" s="109" t="s">
        <v>1769</v>
      </c>
      <c r="C456" s="109" t="s">
        <v>100</v>
      </c>
      <c r="D456">
        <v>108</v>
      </c>
      <c r="E456">
        <v>2</v>
      </c>
      <c r="F456" t="s">
        <v>1599</v>
      </c>
      <c r="G456">
        <v>3114.84</v>
      </c>
      <c r="H456">
        <v>29</v>
      </c>
      <c r="I456" t="s">
        <v>1600</v>
      </c>
      <c r="J456" t="s">
        <v>1623</v>
      </c>
      <c r="K456">
        <v>5</v>
      </c>
      <c r="L456">
        <v>186.5</v>
      </c>
    </row>
    <row r="457" spans="1:12" x14ac:dyDescent="0.3">
      <c r="A457">
        <v>16583</v>
      </c>
      <c r="B457" s="109" t="s">
        <v>1769</v>
      </c>
      <c r="C457" s="109" t="s">
        <v>100</v>
      </c>
      <c r="D457">
        <v>141</v>
      </c>
      <c r="E457">
        <v>2</v>
      </c>
      <c r="F457" t="s">
        <v>1599</v>
      </c>
      <c r="G457">
        <v>2888.96</v>
      </c>
      <c r="H457">
        <v>29</v>
      </c>
      <c r="I457" t="s">
        <v>1600</v>
      </c>
      <c r="J457" t="s">
        <v>1603</v>
      </c>
      <c r="K457">
        <v>1</v>
      </c>
      <c r="L457">
        <v>65.33</v>
      </c>
    </row>
    <row r="458" spans="1:12" x14ac:dyDescent="0.3">
      <c r="A458">
        <v>16613</v>
      </c>
      <c r="B458" s="109" t="s">
        <v>1749</v>
      </c>
      <c r="C458" s="109" t="s">
        <v>100</v>
      </c>
      <c r="D458">
        <v>134</v>
      </c>
      <c r="E458">
        <v>2</v>
      </c>
      <c r="F458" t="s">
        <v>1599</v>
      </c>
      <c r="G458">
        <v>3404.45999999999</v>
      </c>
      <c r="H458">
        <v>29</v>
      </c>
      <c r="I458" t="s">
        <v>1600</v>
      </c>
      <c r="J458" t="s">
        <v>1605</v>
      </c>
      <c r="K458">
        <v>2</v>
      </c>
      <c r="L458">
        <v>90.82</v>
      </c>
    </row>
    <row r="459" spans="1:12" x14ac:dyDescent="0.3">
      <c r="A459">
        <v>16633</v>
      </c>
      <c r="B459" s="109" t="s">
        <v>1750</v>
      </c>
      <c r="C459" s="109" t="s">
        <v>100</v>
      </c>
      <c r="D459">
        <v>112</v>
      </c>
      <c r="E459">
        <v>2</v>
      </c>
      <c r="F459" t="s">
        <v>1599</v>
      </c>
      <c r="G459">
        <v>2059.8399999999901</v>
      </c>
      <c r="H459">
        <v>29</v>
      </c>
      <c r="I459" t="s">
        <v>1600</v>
      </c>
      <c r="J459" t="s">
        <v>1601</v>
      </c>
      <c r="K459">
        <v>4</v>
      </c>
      <c r="L459">
        <v>106.8</v>
      </c>
    </row>
    <row r="460" spans="1:12" x14ac:dyDescent="0.3">
      <c r="A460">
        <v>16659</v>
      </c>
      <c r="B460" s="109" t="s">
        <v>1690</v>
      </c>
      <c r="C460" s="109" t="s">
        <v>101</v>
      </c>
      <c r="D460">
        <v>184</v>
      </c>
      <c r="E460">
        <v>2</v>
      </c>
      <c r="F460" t="s">
        <v>1599</v>
      </c>
      <c r="G460">
        <v>2442.0100000000002</v>
      </c>
      <c r="H460">
        <v>29</v>
      </c>
      <c r="I460" t="s">
        <v>1600</v>
      </c>
      <c r="J460" t="s">
        <v>1603</v>
      </c>
      <c r="K460">
        <v>1</v>
      </c>
      <c r="L460">
        <v>47.46</v>
      </c>
    </row>
    <row r="461" spans="1:12" x14ac:dyDescent="0.3">
      <c r="A461">
        <v>16679</v>
      </c>
      <c r="B461" s="109" t="s">
        <v>1770</v>
      </c>
      <c r="C461" s="109" t="s">
        <v>101</v>
      </c>
      <c r="D461">
        <v>119</v>
      </c>
      <c r="E461">
        <v>1</v>
      </c>
      <c r="F461" t="s">
        <v>215</v>
      </c>
      <c r="G461">
        <v>2612.5</v>
      </c>
      <c r="H461">
        <v>29</v>
      </c>
      <c r="I461" t="s">
        <v>1600</v>
      </c>
      <c r="J461" t="s">
        <v>1605</v>
      </c>
      <c r="K461">
        <v>2</v>
      </c>
      <c r="L461">
        <v>85.89</v>
      </c>
    </row>
    <row r="462" spans="1:12" x14ac:dyDescent="0.3">
      <c r="A462">
        <v>16680</v>
      </c>
      <c r="B462" s="109" t="s">
        <v>1771</v>
      </c>
      <c r="C462" s="109" t="s">
        <v>101</v>
      </c>
      <c r="D462">
        <v>173</v>
      </c>
      <c r="E462">
        <v>1</v>
      </c>
      <c r="F462" t="s">
        <v>215</v>
      </c>
      <c r="G462">
        <v>3127.77</v>
      </c>
      <c r="H462">
        <v>29</v>
      </c>
      <c r="I462" t="s">
        <v>1600</v>
      </c>
      <c r="J462" t="s">
        <v>1605</v>
      </c>
      <c r="K462">
        <v>2</v>
      </c>
      <c r="L462">
        <v>130.66</v>
      </c>
    </row>
    <row r="463" spans="1:12" x14ac:dyDescent="0.3">
      <c r="A463">
        <v>16689</v>
      </c>
      <c r="B463" s="109" t="s">
        <v>1692</v>
      </c>
      <c r="C463" s="109" t="s">
        <v>101</v>
      </c>
      <c r="D463">
        <v>68</v>
      </c>
      <c r="E463">
        <v>1</v>
      </c>
      <c r="F463" t="s">
        <v>215</v>
      </c>
      <c r="G463">
        <v>2286.5299999999902</v>
      </c>
      <c r="H463">
        <v>29</v>
      </c>
      <c r="I463" t="s">
        <v>1600</v>
      </c>
      <c r="J463" t="s">
        <v>1603</v>
      </c>
      <c r="K463">
        <v>1</v>
      </c>
      <c r="L463">
        <v>47.46</v>
      </c>
    </row>
    <row r="464" spans="1:12" x14ac:dyDescent="0.3">
      <c r="A464">
        <v>16705</v>
      </c>
      <c r="B464" s="109" t="s">
        <v>1692</v>
      </c>
      <c r="C464" s="109" t="s">
        <v>101</v>
      </c>
      <c r="D464">
        <v>112</v>
      </c>
      <c r="E464">
        <v>2</v>
      </c>
      <c r="F464" t="s">
        <v>1599</v>
      </c>
      <c r="G464">
        <v>2059.8399999999901</v>
      </c>
      <c r="H464">
        <v>29</v>
      </c>
      <c r="I464" t="s">
        <v>1600</v>
      </c>
      <c r="J464" t="s">
        <v>1603</v>
      </c>
      <c r="K464">
        <v>1</v>
      </c>
      <c r="L464">
        <v>62.57</v>
      </c>
    </row>
    <row r="465" spans="1:12" x14ac:dyDescent="0.3">
      <c r="A465">
        <v>16707</v>
      </c>
      <c r="B465" s="109" t="s">
        <v>1693</v>
      </c>
      <c r="C465" s="109" t="s">
        <v>101</v>
      </c>
      <c r="D465">
        <v>65</v>
      </c>
      <c r="E465">
        <v>2</v>
      </c>
      <c r="F465" t="s">
        <v>1599</v>
      </c>
      <c r="G465">
        <v>2807.0899999999901</v>
      </c>
      <c r="H465">
        <v>29</v>
      </c>
      <c r="I465" t="s">
        <v>1600</v>
      </c>
      <c r="J465" t="s">
        <v>1605</v>
      </c>
      <c r="K465">
        <v>2</v>
      </c>
      <c r="L465">
        <v>92.65</v>
      </c>
    </row>
    <row r="466" spans="1:12" x14ac:dyDescent="0.3">
      <c r="A466">
        <v>16727</v>
      </c>
      <c r="B466" s="109" t="s">
        <v>1754</v>
      </c>
      <c r="C466" s="109" t="s">
        <v>101</v>
      </c>
      <c r="D466">
        <v>20</v>
      </c>
      <c r="E466">
        <v>2</v>
      </c>
      <c r="F466" t="s">
        <v>1599</v>
      </c>
      <c r="G466">
        <v>3080.13</v>
      </c>
      <c r="H466">
        <v>29</v>
      </c>
      <c r="I466" t="s">
        <v>1600</v>
      </c>
      <c r="J466" t="s">
        <v>1605</v>
      </c>
      <c r="K466">
        <v>2</v>
      </c>
      <c r="L466">
        <v>95.41</v>
      </c>
    </row>
    <row r="467" spans="1:12" x14ac:dyDescent="0.3">
      <c r="A467">
        <v>17088</v>
      </c>
      <c r="B467" s="109" t="s">
        <v>1695</v>
      </c>
      <c r="C467" s="109" t="s">
        <v>101</v>
      </c>
      <c r="D467">
        <v>121</v>
      </c>
      <c r="E467">
        <v>2</v>
      </c>
      <c r="F467" t="s">
        <v>1599</v>
      </c>
      <c r="G467">
        <v>2061.75</v>
      </c>
      <c r="H467">
        <v>29</v>
      </c>
      <c r="I467" t="s">
        <v>1600</v>
      </c>
      <c r="J467" t="s">
        <v>1606</v>
      </c>
      <c r="K467">
        <v>3</v>
      </c>
      <c r="L467">
        <v>114.14</v>
      </c>
    </row>
    <row r="468" spans="1:12" x14ac:dyDescent="0.3">
      <c r="A468">
        <v>17179</v>
      </c>
      <c r="B468" s="109" t="s">
        <v>1772</v>
      </c>
      <c r="C468" s="109" t="s">
        <v>101</v>
      </c>
      <c r="D468">
        <v>33</v>
      </c>
      <c r="E468">
        <v>2</v>
      </c>
      <c r="F468" t="s">
        <v>1599</v>
      </c>
      <c r="G468">
        <v>2041.21999999999</v>
      </c>
      <c r="H468">
        <v>29</v>
      </c>
      <c r="I468" t="s">
        <v>1600</v>
      </c>
      <c r="J468" t="s">
        <v>1601</v>
      </c>
      <c r="K468">
        <v>4</v>
      </c>
      <c r="L468">
        <v>156.61000000000001</v>
      </c>
    </row>
    <row r="469" spans="1:12" x14ac:dyDescent="0.3">
      <c r="A469">
        <v>17200</v>
      </c>
      <c r="B469" s="109" t="s">
        <v>1772</v>
      </c>
      <c r="C469" s="109" t="s">
        <v>101</v>
      </c>
      <c r="D469">
        <v>190</v>
      </c>
      <c r="E469">
        <v>2</v>
      </c>
      <c r="F469" t="s">
        <v>1599</v>
      </c>
      <c r="G469">
        <v>3084.26999999999</v>
      </c>
      <c r="H469">
        <v>29</v>
      </c>
      <c r="I469" t="s">
        <v>1600</v>
      </c>
      <c r="J469" t="s">
        <v>1623</v>
      </c>
      <c r="K469">
        <v>5</v>
      </c>
      <c r="L469">
        <v>165.71</v>
      </c>
    </row>
    <row r="470" spans="1:12" x14ac:dyDescent="0.3">
      <c r="A470">
        <v>17202</v>
      </c>
      <c r="B470" s="109" t="s">
        <v>1755</v>
      </c>
      <c r="C470" s="109" t="s">
        <v>101</v>
      </c>
      <c r="D470">
        <v>192</v>
      </c>
      <c r="E470">
        <v>1</v>
      </c>
      <c r="F470" t="s">
        <v>215</v>
      </c>
      <c r="G470">
        <v>2044.01999999999</v>
      </c>
      <c r="H470">
        <v>29</v>
      </c>
      <c r="I470" t="s">
        <v>1600</v>
      </c>
      <c r="J470" t="s">
        <v>1601</v>
      </c>
      <c r="K470">
        <v>4</v>
      </c>
      <c r="L470">
        <v>196.60000000000002</v>
      </c>
    </row>
    <row r="471" spans="1:12" x14ac:dyDescent="0.3">
      <c r="A471">
        <v>17223</v>
      </c>
      <c r="B471" s="109" t="s">
        <v>1696</v>
      </c>
      <c r="C471" s="109" t="s">
        <v>101</v>
      </c>
      <c r="D471">
        <v>5</v>
      </c>
      <c r="E471">
        <v>2</v>
      </c>
      <c r="F471" t="s">
        <v>1599</v>
      </c>
      <c r="G471">
        <v>2727.48</v>
      </c>
      <c r="H471">
        <v>29</v>
      </c>
      <c r="I471" t="s">
        <v>1600</v>
      </c>
      <c r="J471" t="s">
        <v>1603</v>
      </c>
      <c r="K471">
        <v>1</v>
      </c>
      <c r="L471">
        <v>28.25</v>
      </c>
    </row>
    <row r="472" spans="1:12" x14ac:dyDescent="0.3">
      <c r="A472">
        <v>17274</v>
      </c>
      <c r="B472" s="109" t="s">
        <v>1696</v>
      </c>
      <c r="C472" s="109" t="s">
        <v>101</v>
      </c>
      <c r="D472">
        <v>158</v>
      </c>
      <c r="E472">
        <v>1</v>
      </c>
      <c r="F472" t="s">
        <v>215</v>
      </c>
      <c r="G472">
        <v>3177.49</v>
      </c>
      <c r="H472">
        <v>29</v>
      </c>
      <c r="I472" t="s">
        <v>1600</v>
      </c>
      <c r="J472" t="s">
        <v>1606</v>
      </c>
      <c r="K472">
        <v>3</v>
      </c>
      <c r="L472">
        <v>193.23000000000002</v>
      </c>
    </row>
    <row r="473" spans="1:12" x14ac:dyDescent="0.3">
      <c r="A473">
        <v>17376</v>
      </c>
      <c r="B473" s="109" t="s">
        <v>1698</v>
      </c>
      <c r="C473" s="109" t="s">
        <v>101</v>
      </c>
      <c r="D473">
        <v>185</v>
      </c>
      <c r="E473">
        <v>1</v>
      </c>
      <c r="F473" t="s">
        <v>215</v>
      </c>
      <c r="G473">
        <v>2395.81</v>
      </c>
      <c r="H473">
        <v>29</v>
      </c>
      <c r="I473" t="s">
        <v>1600</v>
      </c>
      <c r="J473" t="s">
        <v>1606</v>
      </c>
      <c r="K473">
        <v>3</v>
      </c>
      <c r="L473">
        <v>142.87</v>
      </c>
    </row>
    <row r="474" spans="1:12" x14ac:dyDescent="0.3">
      <c r="A474">
        <v>17455</v>
      </c>
      <c r="B474" s="109" t="s">
        <v>1698</v>
      </c>
      <c r="C474" s="109" t="s">
        <v>101</v>
      </c>
      <c r="D474">
        <v>39</v>
      </c>
      <c r="E474">
        <v>1</v>
      </c>
      <c r="F474" t="s">
        <v>215</v>
      </c>
      <c r="G474">
        <v>3322.9899999999898</v>
      </c>
      <c r="H474">
        <v>29</v>
      </c>
      <c r="I474" t="s">
        <v>1600</v>
      </c>
      <c r="J474" t="s">
        <v>1605</v>
      </c>
      <c r="K474">
        <v>2</v>
      </c>
      <c r="L474">
        <v>77.539999999999992</v>
      </c>
    </row>
    <row r="475" spans="1:12" x14ac:dyDescent="0.3">
      <c r="A475">
        <v>17473</v>
      </c>
      <c r="B475" s="109" t="s">
        <v>1698</v>
      </c>
      <c r="C475" s="109" t="s">
        <v>101</v>
      </c>
      <c r="D475">
        <v>107</v>
      </c>
      <c r="E475">
        <v>1</v>
      </c>
      <c r="F475" t="s">
        <v>215</v>
      </c>
      <c r="G475">
        <v>3859.93</v>
      </c>
      <c r="H475">
        <v>29</v>
      </c>
      <c r="I475" t="s">
        <v>1600</v>
      </c>
      <c r="J475" t="s">
        <v>1606</v>
      </c>
      <c r="K475">
        <v>3</v>
      </c>
      <c r="L475">
        <v>74.89</v>
      </c>
    </row>
    <row r="476" spans="1:12" x14ac:dyDescent="0.3">
      <c r="A476">
        <v>17529</v>
      </c>
      <c r="B476" s="109" t="s">
        <v>1698</v>
      </c>
      <c r="C476" s="109" t="s">
        <v>101</v>
      </c>
      <c r="D476">
        <v>141</v>
      </c>
      <c r="E476">
        <v>2</v>
      </c>
      <c r="F476" t="s">
        <v>1599</v>
      </c>
      <c r="G476">
        <v>2888.96</v>
      </c>
      <c r="H476">
        <v>29</v>
      </c>
      <c r="I476" t="s">
        <v>1600</v>
      </c>
      <c r="J476" t="s">
        <v>1606</v>
      </c>
      <c r="K476">
        <v>3</v>
      </c>
      <c r="L476">
        <v>153.24</v>
      </c>
    </row>
    <row r="477" spans="1:12" x14ac:dyDescent="0.3">
      <c r="A477">
        <v>17542</v>
      </c>
      <c r="B477" s="109" t="s">
        <v>1758</v>
      </c>
      <c r="C477" s="109" t="s">
        <v>101</v>
      </c>
      <c r="D477">
        <v>102</v>
      </c>
      <c r="E477">
        <v>2</v>
      </c>
      <c r="F477" t="s">
        <v>1599</v>
      </c>
      <c r="G477">
        <v>3813.69</v>
      </c>
      <c r="H477">
        <v>29</v>
      </c>
      <c r="I477" t="s">
        <v>1600</v>
      </c>
      <c r="J477" t="s">
        <v>1605</v>
      </c>
      <c r="K477">
        <v>2</v>
      </c>
      <c r="L477">
        <v>88.65</v>
      </c>
    </row>
    <row r="478" spans="1:12" x14ac:dyDescent="0.3">
      <c r="A478">
        <v>17550</v>
      </c>
      <c r="B478" s="109" t="s">
        <v>1758</v>
      </c>
      <c r="C478" s="109" t="s">
        <v>101</v>
      </c>
      <c r="D478">
        <v>78</v>
      </c>
      <c r="E478">
        <v>1</v>
      </c>
      <c r="F478" t="s">
        <v>215</v>
      </c>
      <c r="G478">
        <v>3396.95</v>
      </c>
      <c r="H478">
        <v>29</v>
      </c>
      <c r="I478" t="s">
        <v>1600</v>
      </c>
      <c r="J478" t="s">
        <v>1605</v>
      </c>
      <c r="K478">
        <v>2</v>
      </c>
      <c r="L478">
        <v>105.78</v>
      </c>
    </row>
    <row r="479" spans="1:12" x14ac:dyDescent="0.3">
      <c r="A479">
        <v>17592</v>
      </c>
      <c r="B479" s="109" t="s">
        <v>1699</v>
      </c>
      <c r="C479" s="109" t="s">
        <v>101</v>
      </c>
      <c r="D479">
        <v>116</v>
      </c>
      <c r="E479">
        <v>2</v>
      </c>
      <c r="F479" t="s">
        <v>1599</v>
      </c>
      <c r="G479">
        <v>3700.99</v>
      </c>
      <c r="H479">
        <v>29</v>
      </c>
      <c r="I479" t="s">
        <v>1600</v>
      </c>
      <c r="J479" t="s">
        <v>1603</v>
      </c>
      <c r="K479">
        <v>1</v>
      </c>
      <c r="L479">
        <v>62.57</v>
      </c>
    </row>
    <row r="480" spans="1:12" x14ac:dyDescent="0.3">
      <c r="A480">
        <v>17600</v>
      </c>
      <c r="B480" s="109" t="s">
        <v>1699</v>
      </c>
      <c r="C480" s="109" t="s">
        <v>101</v>
      </c>
      <c r="D480">
        <v>51</v>
      </c>
      <c r="E480">
        <v>1</v>
      </c>
      <c r="F480" t="s">
        <v>215</v>
      </c>
      <c r="G480">
        <v>3918.9199999999901</v>
      </c>
      <c r="H480">
        <v>29</v>
      </c>
      <c r="I480" t="s">
        <v>1600</v>
      </c>
      <c r="J480" t="s">
        <v>1603</v>
      </c>
      <c r="K480">
        <v>1</v>
      </c>
      <c r="L480">
        <v>62.57</v>
      </c>
    </row>
    <row r="481" spans="1:12" x14ac:dyDescent="0.3">
      <c r="A481">
        <v>17604</v>
      </c>
      <c r="B481" s="109" t="s">
        <v>1701</v>
      </c>
      <c r="C481" s="109" t="s">
        <v>101</v>
      </c>
      <c r="D481">
        <v>111</v>
      </c>
      <c r="E481">
        <v>2</v>
      </c>
      <c r="F481" t="s">
        <v>1599</v>
      </c>
      <c r="G481">
        <v>1920.94999999999</v>
      </c>
      <c r="H481">
        <v>29</v>
      </c>
      <c r="I481" t="s">
        <v>1600</v>
      </c>
      <c r="J481" t="s">
        <v>1605</v>
      </c>
      <c r="K481">
        <v>2</v>
      </c>
      <c r="L481">
        <v>70.78</v>
      </c>
    </row>
    <row r="482" spans="1:12" x14ac:dyDescent="0.3">
      <c r="A482">
        <v>17665</v>
      </c>
      <c r="B482" s="109" t="s">
        <v>1702</v>
      </c>
      <c r="C482" s="109" t="s">
        <v>101</v>
      </c>
      <c r="D482">
        <v>85</v>
      </c>
      <c r="E482">
        <v>2</v>
      </c>
      <c r="F482" t="s">
        <v>1599</v>
      </c>
      <c r="G482">
        <v>1652.82</v>
      </c>
      <c r="H482">
        <v>29</v>
      </c>
      <c r="I482" t="s">
        <v>1600</v>
      </c>
      <c r="J482" t="s">
        <v>1605</v>
      </c>
      <c r="K482">
        <v>2</v>
      </c>
      <c r="L482">
        <v>85.89</v>
      </c>
    </row>
    <row r="483" spans="1:12" x14ac:dyDescent="0.3">
      <c r="A483">
        <v>17677</v>
      </c>
      <c r="B483" s="109" t="s">
        <v>1703</v>
      </c>
      <c r="C483" s="109" t="s">
        <v>101</v>
      </c>
      <c r="D483">
        <v>89</v>
      </c>
      <c r="E483">
        <v>2</v>
      </c>
      <c r="F483" t="s">
        <v>1599</v>
      </c>
      <c r="G483">
        <v>3800.56</v>
      </c>
      <c r="H483">
        <v>29</v>
      </c>
      <c r="I483" t="s">
        <v>1600</v>
      </c>
      <c r="J483" t="s">
        <v>1605</v>
      </c>
      <c r="K483">
        <v>2</v>
      </c>
      <c r="L483">
        <v>92.65</v>
      </c>
    </row>
    <row r="484" spans="1:12" x14ac:dyDescent="0.3">
      <c r="A484">
        <v>17707</v>
      </c>
      <c r="B484" s="109" t="s">
        <v>1706</v>
      </c>
      <c r="C484" s="109" t="s">
        <v>101</v>
      </c>
      <c r="D484">
        <v>48</v>
      </c>
      <c r="E484">
        <v>1</v>
      </c>
      <c r="F484" t="s">
        <v>215</v>
      </c>
      <c r="G484">
        <v>2563.6099999999901</v>
      </c>
      <c r="H484">
        <v>29</v>
      </c>
      <c r="I484" t="s">
        <v>1600</v>
      </c>
      <c r="J484" t="s">
        <v>1605</v>
      </c>
      <c r="K484">
        <v>2</v>
      </c>
      <c r="L484">
        <v>130.66</v>
      </c>
    </row>
    <row r="485" spans="1:12" x14ac:dyDescent="0.3">
      <c r="A485">
        <v>17737</v>
      </c>
      <c r="B485" s="109" t="s">
        <v>1707</v>
      </c>
      <c r="C485" s="109" t="s">
        <v>101</v>
      </c>
      <c r="D485">
        <v>168</v>
      </c>
      <c r="E485">
        <v>2</v>
      </c>
      <c r="F485" t="s">
        <v>1599</v>
      </c>
      <c r="G485">
        <v>2785.79</v>
      </c>
      <c r="H485">
        <v>29</v>
      </c>
      <c r="I485" t="s">
        <v>1600</v>
      </c>
      <c r="J485" t="s">
        <v>1603</v>
      </c>
      <c r="K485">
        <v>1</v>
      </c>
      <c r="L485">
        <v>47.46</v>
      </c>
    </row>
    <row r="486" spans="1:12" x14ac:dyDescent="0.3">
      <c r="A486">
        <v>17747</v>
      </c>
      <c r="B486" s="109" t="s">
        <v>1773</v>
      </c>
      <c r="C486" s="109" t="s">
        <v>102</v>
      </c>
      <c r="D486">
        <v>153</v>
      </c>
      <c r="E486">
        <v>1</v>
      </c>
      <c r="F486" t="s">
        <v>215</v>
      </c>
      <c r="G486">
        <v>2648.3899999999899</v>
      </c>
      <c r="H486">
        <v>29</v>
      </c>
      <c r="I486" t="s">
        <v>1600</v>
      </c>
      <c r="J486" t="s">
        <v>1605</v>
      </c>
      <c r="K486">
        <v>2</v>
      </c>
      <c r="L486">
        <v>90.82</v>
      </c>
    </row>
    <row r="487" spans="1:12" x14ac:dyDescent="0.3">
      <c r="A487">
        <v>17770</v>
      </c>
      <c r="B487" s="109" t="s">
        <v>1708</v>
      </c>
      <c r="C487" s="109" t="s">
        <v>102</v>
      </c>
      <c r="D487">
        <v>123</v>
      </c>
      <c r="E487">
        <v>2</v>
      </c>
      <c r="F487" t="s">
        <v>1599</v>
      </c>
      <c r="G487">
        <v>2813.95</v>
      </c>
      <c r="H487">
        <v>29</v>
      </c>
      <c r="I487" t="s">
        <v>1600</v>
      </c>
      <c r="J487" t="s">
        <v>1605</v>
      </c>
      <c r="K487">
        <v>2</v>
      </c>
      <c r="L487">
        <v>127.9</v>
      </c>
    </row>
    <row r="488" spans="1:12" x14ac:dyDescent="0.3">
      <c r="A488">
        <v>17783</v>
      </c>
      <c r="B488" s="109" t="s">
        <v>1709</v>
      </c>
      <c r="C488" s="109" t="s">
        <v>102</v>
      </c>
      <c r="D488">
        <v>161</v>
      </c>
      <c r="E488">
        <v>1</v>
      </c>
      <c r="F488" t="s">
        <v>215</v>
      </c>
      <c r="G488">
        <v>2630.04</v>
      </c>
      <c r="H488">
        <v>29</v>
      </c>
      <c r="I488" t="s">
        <v>1600</v>
      </c>
      <c r="J488" t="s">
        <v>1603</v>
      </c>
      <c r="K488">
        <v>1</v>
      </c>
      <c r="L488">
        <v>28.25</v>
      </c>
    </row>
    <row r="489" spans="1:12" x14ac:dyDescent="0.3">
      <c r="A489">
        <v>17789</v>
      </c>
      <c r="B489" s="109" t="s">
        <v>1710</v>
      </c>
      <c r="C489" s="109" t="s">
        <v>102</v>
      </c>
      <c r="D489">
        <v>79</v>
      </c>
      <c r="E489">
        <v>1</v>
      </c>
      <c r="F489" t="s">
        <v>215</v>
      </c>
      <c r="G489">
        <v>3197.95999999999</v>
      </c>
      <c r="H489">
        <v>29</v>
      </c>
      <c r="I489" t="s">
        <v>1600</v>
      </c>
      <c r="J489" t="s">
        <v>1605</v>
      </c>
      <c r="K489">
        <v>2</v>
      </c>
      <c r="L489">
        <v>46.64</v>
      </c>
    </row>
    <row r="490" spans="1:12" x14ac:dyDescent="0.3">
      <c r="A490">
        <v>17841</v>
      </c>
      <c r="B490" s="109" t="s">
        <v>1711</v>
      </c>
      <c r="C490" s="109" t="s">
        <v>102</v>
      </c>
      <c r="D490">
        <v>92</v>
      </c>
      <c r="E490">
        <v>2</v>
      </c>
      <c r="F490" t="s">
        <v>1599</v>
      </c>
      <c r="G490">
        <v>2439.3200000000002</v>
      </c>
      <c r="H490">
        <v>29</v>
      </c>
      <c r="I490" t="s">
        <v>1600</v>
      </c>
      <c r="J490" t="s">
        <v>1605</v>
      </c>
      <c r="K490">
        <v>2</v>
      </c>
      <c r="L490">
        <v>77.539999999999992</v>
      </c>
    </row>
    <row r="491" spans="1:12" x14ac:dyDescent="0.3">
      <c r="A491">
        <v>17912</v>
      </c>
      <c r="B491" s="109" t="s">
        <v>1711</v>
      </c>
      <c r="C491" s="109" t="s">
        <v>102</v>
      </c>
      <c r="D491">
        <v>179</v>
      </c>
      <c r="E491">
        <v>1</v>
      </c>
      <c r="F491" t="s">
        <v>215</v>
      </c>
      <c r="G491">
        <v>2800.08</v>
      </c>
      <c r="H491">
        <v>29</v>
      </c>
      <c r="I491" t="s">
        <v>1600</v>
      </c>
      <c r="J491" t="s">
        <v>1606</v>
      </c>
      <c r="K491">
        <v>3</v>
      </c>
      <c r="L491">
        <v>93.85</v>
      </c>
    </row>
    <row r="492" spans="1:12" x14ac:dyDescent="0.3">
      <c r="A492">
        <v>17921</v>
      </c>
      <c r="B492" s="109" t="s">
        <v>1711</v>
      </c>
      <c r="C492" s="109" t="s">
        <v>102</v>
      </c>
      <c r="D492">
        <v>146</v>
      </c>
      <c r="E492">
        <v>2</v>
      </c>
      <c r="F492" t="s">
        <v>1599</v>
      </c>
      <c r="G492">
        <v>2817.9299999999898</v>
      </c>
      <c r="H492">
        <v>29</v>
      </c>
      <c r="I492" t="s">
        <v>1600</v>
      </c>
      <c r="J492" t="s">
        <v>1603</v>
      </c>
      <c r="K492">
        <v>1</v>
      </c>
      <c r="L492">
        <v>62.57</v>
      </c>
    </row>
    <row r="493" spans="1:12" x14ac:dyDescent="0.3">
      <c r="A493">
        <v>17929</v>
      </c>
      <c r="B493" s="109" t="s">
        <v>1712</v>
      </c>
      <c r="C493" s="109" t="s">
        <v>102</v>
      </c>
      <c r="D493">
        <v>133</v>
      </c>
      <c r="E493">
        <v>2</v>
      </c>
      <c r="F493" t="s">
        <v>1599</v>
      </c>
      <c r="G493">
        <v>2821.9199999999901</v>
      </c>
      <c r="H493">
        <v>29</v>
      </c>
      <c r="I493" t="s">
        <v>1600</v>
      </c>
      <c r="J493" t="s">
        <v>1606</v>
      </c>
      <c r="K493">
        <v>3</v>
      </c>
      <c r="L493">
        <v>115.97</v>
      </c>
    </row>
    <row r="494" spans="1:12" x14ac:dyDescent="0.3">
      <c r="A494">
        <v>17950</v>
      </c>
      <c r="B494" s="109" t="s">
        <v>1712</v>
      </c>
      <c r="C494" s="109" t="s">
        <v>102</v>
      </c>
      <c r="D494">
        <v>60</v>
      </c>
      <c r="E494">
        <v>1</v>
      </c>
      <c r="F494" t="s">
        <v>215</v>
      </c>
      <c r="G494">
        <v>1042.27</v>
      </c>
      <c r="H494">
        <v>29</v>
      </c>
      <c r="I494" t="s">
        <v>1600</v>
      </c>
      <c r="J494" t="s">
        <v>1605</v>
      </c>
      <c r="K494">
        <v>2</v>
      </c>
      <c r="L494">
        <v>63.77</v>
      </c>
    </row>
    <row r="495" spans="1:12" x14ac:dyDescent="0.3">
      <c r="A495">
        <v>17972</v>
      </c>
      <c r="B495" s="109" t="s">
        <v>1712</v>
      </c>
      <c r="C495" s="109" t="s">
        <v>102</v>
      </c>
      <c r="D495">
        <v>53</v>
      </c>
      <c r="E495">
        <v>2</v>
      </c>
      <c r="F495" t="s">
        <v>1599</v>
      </c>
      <c r="G495">
        <v>2456.64</v>
      </c>
      <c r="H495">
        <v>29</v>
      </c>
      <c r="I495" t="s">
        <v>1600</v>
      </c>
      <c r="J495" t="s">
        <v>1603</v>
      </c>
      <c r="K495">
        <v>1</v>
      </c>
      <c r="L495">
        <v>23.32</v>
      </c>
    </row>
    <row r="496" spans="1:12" x14ac:dyDescent="0.3">
      <c r="A496">
        <v>17987</v>
      </c>
      <c r="B496" s="109" t="s">
        <v>1760</v>
      </c>
      <c r="C496" s="109" t="s">
        <v>102</v>
      </c>
      <c r="D496">
        <v>38</v>
      </c>
      <c r="E496">
        <v>2</v>
      </c>
      <c r="F496" t="s">
        <v>1599</v>
      </c>
      <c r="G496">
        <v>2634.7399999999898</v>
      </c>
      <c r="H496">
        <v>29</v>
      </c>
      <c r="I496" t="s">
        <v>1600</v>
      </c>
      <c r="J496" t="s">
        <v>1603</v>
      </c>
      <c r="K496">
        <v>1</v>
      </c>
      <c r="L496">
        <v>40.450000000000003</v>
      </c>
    </row>
    <row r="497" spans="1:12" x14ac:dyDescent="0.3">
      <c r="A497">
        <v>17993</v>
      </c>
      <c r="B497" s="109" t="s">
        <v>1760</v>
      </c>
      <c r="C497" s="109" t="s">
        <v>102</v>
      </c>
      <c r="D497">
        <v>123</v>
      </c>
      <c r="E497">
        <v>2</v>
      </c>
      <c r="F497" t="s">
        <v>1599</v>
      </c>
      <c r="G497">
        <v>2813.95</v>
      </c>
      <c r="H497">
        <v>29</v>
      </c>
      <c r="I497" t="s">
        <v>1600</v>
      </c>
      <c r="J497" t="s">
        <v>1606</v>
      </c>
      <c r="K497">
        <v>3</v>
      </c>
      <c r="L497">
        <v>157.98000000000002</v>
      </c>
    </row>
    <row r="498" spans="1:12" x14ac:dyDescent="0.3">
      <c r="A498">
        <v>18016</v>
      </c>
      <c r="B498" s="109" t="s">
        <v>1713</v>
      </c>
      <c r="C498" s="109" t="s">
        <v>102</v>
      </c>
      <c r="D498">
        <v>61</v>
      </c>
      <c r="E498">
        <v>2</v>
      </c>
      <c r="F498" t="s">
        <v>1599</v>
      </c>
      <c r="G498">
        <v>2928.83</v>
      </c>
      <c r="H498">
        <v>29</v>
      </c>
      <c r="I498" t="s">
        <v>1600</v>
      </c>
      <c r="J498" t="s">
        <v>1623</v>
      </c>
      <c r="K498">
        <v>5</v>
      </c>
      <c r="L498">
        <v>209.55</v>
      </c>
    </row>
    <row r="499" spans="1:12" x14ac:dyDescent="0.3">
      <c r="A499">
        <v>18021</v>
      </c>
      <c r="B499" s="109" t="s">
        <v>1713</v>
      </c>
      <c r="C499" s="109" t="s">
        <v>102</v>
      </c>
      <c r="D499">
        <v>170</v>
      </c>
      <c r="E499">
        <v>2</v>
      </c>
      <c r="F499" t="s">
        <v>1599</v>
      </c>
      <c r="G499">
        <v>2340.7799999999902</v>
      </c>
      <c r="H499">
        <v>29</v>
      </c>
      <c r="I499" t="s">
        <v>1600</v>
      </c>
      <c r="J499" t="s">
        <v>1623</v>
      </c>
      <c r="K499">
        <v>5</v>
      </c>
      <c r="L499">
        <v>229.44</v>
      </c>
    </row>
    <row r="500" spans="1:12" x14ac:dyDescent="0.3">
      <c r="A500">
        <v>18045</v>
      </c>
      <c r="B500" s="109" t="s">
        <v>1714</v>
      </c>
      <c r="C500" s="109" t="s">
        <v>102</v>
      </c>
      <c r="D500">
        <v>125</v>
      </c>
      <c r="E500">
        <v>1</v>
      </c>
      <c r="F500" t="s">
        <v>215</v>
      </c>
      <c r="G500">
        <v>2689.59</v>
      </c>
      <c r="H500">
        <v>29</v>
      </c>
      <c r="I500" t="s">
        <v>1600</v>
      </c>
      <c r="J500" t="s">
        <v>1606</v>
      </c>
      <c r="K500">
        <v>3</v>
      </c>
      <c r="L500">
        <v>136.11000000000001</v>
      </c>
    </row>
    <row r="501" spans="1:12" x14ac:dyDescent="0.3">
      <c r="A501">
        <v>18061</v>
      </c>
      <c r="B501" s="109" t="s">
        <v>1715</v>
      </c>
      <c r="C501" s="109" t="s">
        <v>102</v>
      </c>
      <c r="D501">
        <v>151</v>
      </c>
      <c r="E501">
        <v>2</v>
      </c>
      <c r="F501" t="s">
        <v>1599</v>
      </c>
      <c r="G501">
        <v>4000.7999999999902</v>
      </c>
      <c r="H501">
        <v>29</v>
      </c>
      <c r="I501" t="s">
        <v>1600</v>
      </c>
      <c r="J501" t="s">
        <v>1603</v>
      </c>
      <c r="K501">
        <v>1</v>
      </c>
      <c r="L501">
        <v>28.25</v>
      </c>
    </row>
    <row r="502" spans="1:12" x14ac:dyDescent="0.3">
      <c r="A502">
        <v>18159</v>
      </c>
      <c r="B502" s="109" t="s">
        <v>1716</v>
      </c>
      <c r="C502" s="109" t="s">
        <v>102</v>
      </c>
      <c r="D502">
        <v>175</v>
      </c>
      <c r="E502">
        <v>2</v>
      </c>
      <c r="F502" t="s">
        <v>1599</v>
      </c>
      <c r="G502">
        <v>2284.36</v>
      </c>
      <c r="H502">
        <v>29</v>
      </c>
      <c r="I502" t="s">
        <v>1600</v>
      </c>
      <c r="J502" t="s">
        <v>1603</v>
      </c>
      <c r="K502">
        <v>1</v>
      </c>
      <c r="L502">
        <v>30.08</v>
      </c>
    </row>
    <row r="503" spans="1:12" x14ac:dyDescent="0.3">
      <c r="A503">
        <v>18198</v>
      </c>
      <c r="B503" s="109" t="s">
        <v>1761</v>
      </c>
      <c r="C503" s="109" t="s">
        <v>102</v>
      </c>
      <c r="D503">
        <v>31</v>
      </c>
      <c r="E503">
        <v>2</v>
      </c>
      <c r="F503" t="s">
        <v>1599</v>
      </c>
      <c r="G503">
        <v>3095.33</v>
      </c>
      <c r="H503">
        <v>29</v>
      </c>
      <c r="I503" t="s">
        <v>1600</v>
      </c>
      <c r="J503" t="s">
        <v>1603</v>
      </c>
      <c r="K503">
        <v>1</v>
      </c>
      <c r="L503">
        <v>40.450000000000003</v>
      </c>
    </row>
    <row r="504" spans="1:12" x14ac:dyDescent="0.3">
      <c r="A504">
        <v>18207</v>
      </c>
      <c r="B504" s="109" t="s">
        <v>1761</v>
      </c>
      <c r="C504" s="109" t="s">
        <v>102</v>
      </c>
      <c r="D504">
        <v>87</v>
      </c>
      <c r="E504">
        <v>1</v>
      </c>
      <c r="F504" t="s">
        <v>215</v>
      </c>
      <c r="G504">
        <v>3121.9099999999899</v>
      </c>
      <c r="H504">
        <v>29</v>
      </c>
      <c r="I504" t="s">
        <v>1600</v>
      </c>
      <c r="J504" t="s">
        <v>1606</v>
      </c>
      <c r="K504">
        <v>3</v>
      </c>
      <c r="L504">
        <v>114.14</v>
      </c>
    </row>
    <row r="505" spans="1:12" x14ac:dyDescent="0.3">
      <c r="A505">
        <v>18215</v>
      </c>
      <c r="B505" s="109" t="s">
        <v>1761</v>
      </c>
      <c r="C505" s="109" t="s">
        <v>102</v>
      </c>
      <c r="D505">
        <v>15</v>
      </c>
      <c r="E505">
        <v>2</v>
      </c>
      <c r="F505" t="s">
        <v>1599</v>
      </c>
      <c r="G505">
        <v>1793.51999999999</v>
      </c>
      <c r="H505">
        <v>29</v>
      </c>
      <c r="I505" t="s">
        <v>1600</v>
      </c>
      <c r="J505" t="s">
        <v>1603</v>
      </c>
      <c r="K505">
        <v>1</v>
      </c>
      <c r="L505">
        <v>23.32</v>
      </c>
    </row>
    <row r="506" spans="1:12" x14ac:dyDescent="0.3">
      <c r="A506">
        <v>18223</v>
      </c>
      <c r="B506" s="109" t="s">
        <v>1717</v>
      </c>
      <c r="C506" s="109" t="s">
        <v>102</v>
      </c>
      <c r="D506">
        <v>24</v>
      </c>
      <c r="E506">
        <v>2</v>
      </c>
      <c r="F506" t="s">
        <v>1599</v>
      </c>
      <c r="G506">
        <v>2885.92</v>
      </c>
      <c r="H506">
        <v>29</v>
      </c>
      <c r="I506" t="s">
        <v>1600</v>
      </c>
      <c r="J506" t="s">
        <v>1603</v>
      </c>
      <c r="K506">
        <v>1</v>
      </c>
      <c r="L506">
        <v>62.57</v>
      </c>
    </row>
    <row r="507" spans="1:12" x14ac:dyDescent="0.3">
      <c r="A507">
        <v>18261</v>
      </c>
      <c r="B507" s="109" t="s">
        <v>1762</v>
      </c>
      <c r="C507" s="109" t="s">
        <v>102</v>
      </c>
      <c r="D507">
        <v>170</v>
      </c>
      <c r="E507">
        <v>2</v>
      </c>
      <c r="F507" t="s">
        <v>1599</v>
      </c>
      <c r="G507">
        <v>2340.7799999999902</v>
      </c>
      <c r="H507">
        <v>29</v>
      </c>
      <c r="I507" t="s">
        <v>1600</v>
      </c>
      <c r="J507" t="s">
        <v>1605</v>
      </c>
      <c r="K507">
        <v>2</v>
      </c>
      <c r="L507">
        <v>88.65</v>
      </c>
    </row>
    <row r="508" spans="1:12" x14ac:dyDescent="0.3">
      <c r="A508">
        <v>18286</v>
      </c>
      <c r="B508" s="109" t="s">
        <v>1718</v>
      </c>
      <c r="C508" s="109" t="s">
        <v>102</v>
      </c>
      <c r="D508">
        <v>1</v>
      </c>
      <c r="E508">
        <v>1</v>
      </c>
      <c r="F508" t="s">
        <v>215</v>
      </c>
      <c r="G508">
        <v>3773.92</v>
      </c>
      <c r="H508">
        <v>29</v>
      </c>
      <c r="I508" t="s">
        <v>1600</v>
      </c>
      <c r="J508" t="s">
        <v>1606</v>
      </c>
      <c r="K508">
        <v>3</v>
      </c>
      <c r="L508">
        <v>157.98000000000002</v>
      </c>
    </row>
    <row r="509" spans="1:12" x14ac:dyDescent="0.3">
      <c r="A509">
        <v>18321</v>
      </c>
      <c r="B509" s="109" t="s">
        <v>1774</v>
      </c>
      <c r="C509" s="109" t="s">
        <v>102</v>
      </c>
      <c r="D509">
        <v>101</v>
      </c>
      <c r="E509">
        <v>1</v>
      </c>
      <c r="F509" t="s">
        <v>215</v>
      </c>
      <c r="G509">
        <v>2561.19</v>
      </c>
      <c r="H509">
        <v>29</v>
      </c>
      <c r="I509" t="s">
        <v>1600</v>
      </c>
      <c r="J509" t="s">
        <v>1606</v>
      </c>
      <c r="K509">
        <v>3</v>
      </c>
      <c r="L509">
        <v>83.47999999999999</v>
      </c>
    </row>
    <row r="510" spans="1:12" x14ac:dyDescent="0.3">
      <c r="A510">
        <v>18354</v>
      </c>
      <c r="B510" s="109" t="s">
        <v>1721</v>
      </c>
      <c r="C510" s="109" t="s">
        <v>102</v>
      </c>
      <c r="D510">
        <v>149</v>
      </c>
      <c r="E510">
        <v>2</v>
      </c>
      <c r="F510" t="s">
        <v>1599</v>
      </c>
      <c r="G510">
        <v>2594.5699999999902</v>
      </c>
      <c r="H510">
        <v>29</v>
      </c>
      <c r="I510" t="s">
        <v>1600</v>
      </c>
      <c r="J510" t="s">
        <v>1623</v>
      </c>
      <c r="K510">
        <v>5</v>
      </c>
      <c r="L510">
        <v>244.06</v>
      </c>
    </row>
    <row r="511" spans="1:12" x14ac:dyDescent="0.3">
      <c r="A511">
        <v>18374</v>
      </c>
      <c r="B511" s="109" t="s">
        <v>1775</v>
      </c>
      <c r="C511" s="109" t="s">
        <v>102</v>
      </c>
      <c r="D511">
        <v>158</v>
      </c>
      <c r="E511">
        <v>1</v>
      </c>
      <c r="F511" t="s">
        <v>215</v>
      </c>
      <c r="G511">
        <v>3177.49</v>
      </c>
      <c r="H511">
        <v>29</v>
      </c>
      <c r="I511" t="s">
        <v>1600</v>
      </c>
      <c r="J511" t="s">
        <v>1605</v>
      </c>
      <c r="K511">
        <v>2</v>
      </c>
      <c r="L511">
        <v>112.78999999999999</v>
      </c>
    </row>
    <row r="512" spans="1:12" x14ac:dyDescent="0.3">
      <c r="A512">
        <v>18392</v>
      </c>
      <c r="B512" s="109" t="s">
        <v>1722</v>
      </c>
      <c r="C512" s="109" t="s">
        <v>102</v>
      </c>
      <c r="D512">
        <v>62</v>
      </c>
      <c r="E512">
        <v>2</v>
      </c>
      <c r="F512" t="s">
        <v>1599</v>
      </c>
      <c r="G512">
        <v>2151.78999999999</v>
      </c>
      <c r="H512">
        <v>29</v>
      </c>
      <c r="I512" t="s">
        <v>1600</v>
      </c>
      <c r="J512" t="s">
        <v>1623</v>
      </c>
      <c r="K512">
        <v>5</v>
      </c>
      <c r="L512">
        <v>209.55</v>
      </c>
    </row>
    <row r="513" spans="1:12" x14ac:dyDescent="0.3">
      <c r="A513">
        <v>18413</v>
      </c>
      <c r="B513" s="109" t="s">
        <v>1722</v>
      </c>
      <c r="C513" s="109" t="s">
        <v>102</v>
      </c>
      <c r="D513">
        <v>133</v>
      </c>
      <c r="E513">
        <v>2</v>
      </c>
      <c r="F513" t="s">
        <v>1599</v>
      </c>
      <c r="G513">
        <v>2821.9199999999901</v>
      </c>
      <c r="H513">
        <v>29</v>
      </c>
      <c r="I513" t="s">
        <v>1600</v>
      </c>
      <c r="J513" t="s">
        <v>1605</v>
      </c>
      <c r="K513">
        <v>2</v>
      </c>
      <c r="L513">
        <v>92.65</v>
      </c>
    </row>
    <row r="514" spans="1:12" x14ac:dyDescent="0.3">
      <c r="A514">
        <v>18446</v>
      </c>
      <c r="B514" s="109" t="s">
        <v>1764</v>
      </c>
      <c r="C514" s="109" t="s">
        <v>102</v>
      </c>
      <c r="D514">
        <v>183</v>
      </c>
      <c r="E514">
        <v>1</v>
      </c>
      <c r="F514" t="s">
        <v>215</v>
      </c>
      <c r="G514">
        <v>2236.1199999999899</v>
      </c>
      <c r="H514">
        <v>29</v>
      </c>
      <c r="I514" t="s">
        <v>1600</v>
      </c>
      <c r="J514" t="s">
        <v>1605</v>
      </c>
      <c r="K514">
        <v>2</v>
      </c>
      <c r="L514">
        <v>70.53</v>
      </c>
    </row>
    <row r="515" spans="1:12" x14ac:dyDescent="0.3">
      <c r="A515">
        <v>18481</v>
      </c>
      <c r="B515" s="109" t="s">
        <v>1724</v>
      </c>
      <c r="C515" s="109" t="s">
        <v>102</v>
      </c>
      <c r="D515">
        <v>21</v>
      </c>
      <c r="E515">
        <v>1</v>
      </c>
      <c r="F515" t="s">
        <v>215</v>
      </c>
      <c r="G515">
        <v>2891.08</v>
      </c>
      <c r="H515">
        <v>29</v>
      </c>
      <c r="I515" t="s">
        <v>1600</v>
      </c>
      <c r="J515" t="s">
        <v>1605</v>
      </c>
      <c r="K515">
        <v>2</v>
      </c>
      <c r="L515">
        <v>127.9</v>
      </c>
    </row>
    <row r="516" spans="1:12" x14ac:dyDescent="0.3">
      <c r="A516">
        <v>18603</v>
      </c>
      <c r="B516" s="109" t="s">
        <v>1765</v>
      </c>
      <c r="C516" s="109" t="s">
        <v>102</v>
      </c>
      <c r="D516">
        <v>84</v>
      </c>
      <c r="E516">
        <v>2</v>
      </c>
      <c r="F516" t="s">
        <v>1599</v>
      </c>
      <c r="G516">
        <v>1766.1699999999901</v>
      </c>
      <c r="H516">
        <v>29</v>
      </c>
      <c r="I516" t="s">
        <v>1600</v>
      </c>
      <c r="J516" t="s">
        <v>1606</v>
      </c>
      <c r="K516">
        <v>3</v>
      </c>
      <c r="L516">
        <v>104.22</v>
      </c>
    </row>
    <row r="517" spans="1:12" x14ac:dyDescent="0.3">
      <c r="A517">
        <v>18612</v>
      </c>
      <c r="B517" s="109" t="s">
        <v>1765</v>
      </c>
      <c r="C517" s="109" t="s">
        <v>102</v>
      </c>
      <c r="D517">
        <v>30</v>
      </c>
      <c r="E517">
        <v>2</v>
      </c>
      <c r="F517" t="s">
        <v>1599</v>
      </c>
      <c r="G517">
        <v>1444.25999999999</v>
      </c>
      <c r="H517">
        <v>29</v>
      </c>
      <c r="I517" t="s">
        <v>1600</v>
      </c>
      <c r="J517" t="s">
        <v>1605</v>
      </c>
      <c r="K517">
        <v>2</v>
      </c>
      <c r="L517">
        <v>53.4</v>
      </c>
    </row>
    <row r="518" spans="1:12" x14ac:dyDescent="0.3">
      <c r="A518">
        <v>18638</v>
      </c>
      <c r="B518" s="109" t="s">
        <v>1725</v>
      </c>
      <c r="C518" s="109" t="s">
        <v>102</v>
      </c>
      <c r="D518">
        <v>139</v>
      </c>
      <c r="E518">
        <v>2</v>
      </c>
      <c r="F518" t="s">
        <v>1599</v>
      </c>
      <c r="G518">
        <v>1577.97</v>
      </c>
      <c r="H518">
        <v>29</v>
      </c>
      <c r="I518" t="s">
        <v>1600</v>
      </c>
      <c r="J518" t="s">
        <v>1605</v>
      </c>
      <c r="K518">
        <v>2</v>
      </c>
      <c r="L518">
        <v>87.91</v>
      </c>
    </row>
    <row r="519" spans="1:12" x14ac:dyDescent="0.3">
      <c r="A519">
        <v>18645</v>
      </c>
      <c r="B519" s="109" t="s">
        <v>1726</v>
      </c>
      <c r="C519" s="109" t="s">
        <v>1727</v>
      </c>
      <c r="D519">
        <v>51</v>
      </c>
      <c r="E519">
        <v>1</v>
      </c>
      <c r="F519" t="s">
        <v>215</v>
      </c>
      <c r="G519">
        <v>3918.9199999999901</v>
      </c>
      <c r="H519">
        <v>29</v>
      </c>
      <c r="I519" t="s">
        <v>1600</v>
      </c>
      <c r="J519" t="s">
        <v>1605</v>
      </c>
      <c r="K519">
        <v>2</v>
      </c>
      <c r="L519">
        <v>58.33</v>
      </c>
    </row>
    <row r="520" spans="1:12" x14ac:dyDescent="0.3">
      <c r="A520">
        <v>18697</v>
      </c>
      <c r="B520" s="109" t="s">
        <v>1598</v>
      </c>
      <c r="C520" s="109" t="s">
        <v>97</v>
      </c>
      <c r="D520">
        <v>72</v>
      </c>
      <c r="E520">
        <v>2</v>
      </c>
      <c r="F520" t="s">
        <v>1599</v>
      </c>
      <c r="G520">
        <v>2365.24999999999</v>
      </c>
      <c r="H520">
        <v>29</v>
      </c>
      <c r="I520" t="s">
        <v>1600</v>
      </c>
      <c r="J520" t="s">
        <v>1605</v>
      </c>
      <c r="K520">
        <v>2</v>
      </c>
      <c r="L520">
        <v>87.91</v>
      </c>
    </row>
    <row r="521" spans="1:12" x14ac:dyDescent="0.3">
      <c r="A521">
        <v>18742</v>
      </c>
      <c r="B521" s="109" t="s">
        <v>1598</v>
      </c>
      <c r="C521" s="109" t="s">
        <v>97</v>
      </c>
      <c r="D521">
        <v>63</v>
      </c>
      <c r="E521">
        <v>1</v>
      </c>
      <c r="F521" t="s">
        <v>215</v>
      </c>
      <c r="G521">
        <v>2982.45</v>
      </c>
      <c r="H521">
        <v>29</v>
      </c>
      <c r="I521" t="s">
        <v>1600</v>
      </c>
      <c r="J521" t="s">
        <v>1605</v>
      </c>
      <c r="K521">
        <v>2</v>
      </c>
      <c r="L521">
        <v>51.57</v>
      </c>
    </row>
    <row r="522" spans="1:12" x14ac:dyDescent="0.3">
      <c r="A522">
        <v>18778</v>
      </c>
      <c r="B522" s="109" t="s">
        <v>1598</v>
      </c>
      <c r="C522" s="109" t="s">
        <v>97</v>
      </c>
      <c r="D522">
        <v>158</v>
      </c>
      <c r="E522">
        <v>1</v>
      </c>
      <c r="F522" t="s">
        <v>215</v>
      </c>
      <c r="G522">
        <v>3177.49</v>
      </c>
      <c r="H522">
        <v>29</v>
      </c>
      <c r="I522" t="s">
        <v>1600</v>
      </c>
      <c r="J522" t="s">
        <v>1606</v>
      </c>
      <c r="K522">
        <v>3</v>
      </c>
      <c r="L522">
        <v>143.47000000000003</v>
      </c>
    </row>
    <row r="523" spans="1:12" x14ac:dyDescent="0.3">
      <c r="A523">
        <v>18813</v>
      </c>
      <c r="B523" s="109" t="s">
        <v>1598</v>
      </c>
      <c r="C523" s="109" t="s">
        <v>97</v>
      </c>
      <c r="D523">
        <v>140</v>
      </c>
      <c r="E523">
        <v>2</v>
      </c>
      <c r="F523" t="s">
        <v>1599</v>
      </c>
      <c r="G523">
        <v>1907.5999999999899</v>
      </c>
      <c r="H523">
        <v>29</v>
      </c>
      <c r="I523" t="s">
        <v>1600</v>
      </c>
      <c r="J523" t="s">
        <v>1603</v>
      </c>
      <c r="K523">
        <v>1</v>
      </c>
      <c r="L523">
        <v>40.450000000000003</v>
      </c>
    </row>
    <row r="524" spans="1:12" x14ac:dyDescent="0.3">
      <c r="A524">
        <v>18835</v>
      </c>
      <c r="B524" s="109" t="s">
        <v>1598</v>
      </c>
      <c r="C524" s="109" t="s">
        <v>97</v>
      </c>
      <c r="D524">
        <v>103</v>
      </c>
      <c r="E524">
        <v>1</v>
      </c>
      <c r="F524" t="s">
        <v>215</v>
      </c>
      <c r="G524">
        <v>2155.51999999999</v>
      </c>
      <c r="H524">
        <v>29</v>
      </c>
      <c r="I524" t="s">
        <v>1600</v>
      </c>
      <c r="J524" t="s">
        <v>1601</v>
      </c>
      <c r="K524">
        <v>4</v>
      </c>
      <c r="L524">
        <v>181.49</v>
      </c>
    </row>
    <row r="525" spans="1:12" x14ac:dyDescent="0.3">
      <c r="A525">
        <v>18872</v>
      </c>
      <c r="B525" s="109" t="s">
        <v>1598</v>
      </c>
      <c r="C525" s="109" t="s">
        <v>97</v>
      </c>
      <c r="D525">
        <v>27</v>
      </c>
      <c r="E525">
        <v>1</v>
      </c>
      <c r="F525" t="s">
        <v>215</v>
      </c>
      <c r="G525">
        <v>3029.97999999999</v>
      </c>
      <c r="H525">
        <v>29</v>
      </c>
      <c r="I525" t="s">
        <v>1600</v>
      </c>
      <c r="J525" t="s">
        <v>1605</v>
      </c>
      <c r="K525">
        <v>2</v>
      </c>
      <c r="L525">
        <v>80.900000000000006</v>
      </c>
    </row>
    <row r="526" spans="1:12" x14ac:dyDescent="0.3">
      <c r="A526">
        <v>18876</v>
      </c>
      <c r="B526" s="109" t="s">
        <v>1598</v>
      </c>
      <c r="C526" s="109" t="s">
        <v>97</v>
      </c>
      <c r="D526">
        <v>183</v>
      </c>
      <c r="E526">
        <v>1</v>
      </c>
      <c r="F526" t="s">
        <v>215</v>
      </c>
      <c r="G526">
        <v>2236.1199999999899</v>
      </c>
      <c r="H526">
        <v>29</v>
      </c>
      <c r="I526" t="s">
        <v>1600</v>
      </c>
      <c r="J526" t="s">
        <v>1603</v>
      </c>
      <c r="K526">
        <v>1</v>
      </c>
      <c r="L526">
        <v>40.450000000000003</v>
      </c>
    </row>
    <row r="527" spans="1:12" x14ac:dyDescent="0.3">
      <c r="A527">
        <v>18877</v>
      </c>
      <c r="B527" s="109" t="s">
        <v>1602</v>
      </c>
      <c r="C527" s="109" t="s">
        <v>97</v>
      </c>
      <c r="D527">
        <v>76</v>
      </c>
      <c r="E527">
        <v>2</v>
      </c>
      <c r="F527" t="s">
        <v>1599</v>
      </c>
      <c r="G527">
        <v>2110.5</v>
      </c>
      <c r="H527">
        <v>29</v>
      </c>
      <c r="I527" t="s">
        <v>1600</v>
      </c>
      <c r="J527" t="s">
        <v>1601</v>
      </c>
      <c r="K527">
        <v>4</v>
      </c>
      <c r="L527">
        <v>142.38999999999999</v>
      </c>
    </row>
    <row r="528" spans="1:12" x14ac:dyDescent="0.3">
      <c r="A528">
        <v>18947</v>
      </c>
      <c r="B528" s="109" t="s">
        <v>1602</v>
      </c>
      <c r="C528" s="109" t="s">
        <v>97</v>
      </c>
      <c r="D528">
        <v>24</v>
      </c>
      <c r="E528">
        <v>2</v>
      </c>
      <c r="F528" t="s">
        <v>1599</v>
      </c>
      <c r="G528">
        <v>2885.92</v>
      </c>
      <c r="H528">
        <v>29</v>
      </c>
      <c r="I528" t="s">
        <v>1600</v>
      </c>
      <c r="J528" t="s">
        <v>1601</v>
      </c>
      <c r="K528">
        <v>4</v>
      </c>
      <c r="L528">
        <v>144.41000000000003</v>
      </c>
    </row>
    <row r="529" spans="1:12" x14ac:dyDescent="0.3">
      <c r="A529">
        <v>18996</v>
      </c>
      <c r="B529" s="109" t="s">
        <v>1602</v>
      </c>
      <c r="C529" s="109" t="s">
        <v>97</v>
      </c>
      <c r="D529">
        <v>29</v>
      </c>
      <c r="E529">
        <v>2</v>
      </c>
      <c r="F529" t="s">
        <v>1599</v>
      </c>
      <c r="G529">
        <v>3063.5699999999902</v>
      </c>
      <c r="H529">
        <v>29</v>
      </c>
      <c r="I529" t="s">
        <v>1600</v>
      </c>
      <c r="J529" t="s">
        <v>1601</v>
      </c>
      <c r="K529">
        <v>4</v>
      </c>
      <c r="L529">
        <v>188.06</v>
      </c>
    </row>
    <row r="530" spans="1:12" x14ac:dyDescent="0.3">
      <c r="A530">
        <v>18999</v>
      </c>
      <c r="B530" s="109" t="s">
        <v>1602</v>
      </c>
      <c r="C530" s="109" t="s">
        <v>97</v>
      </c>
      <c r="D530">
        <v>33</v>
      </c>
      <c r="E530">
        <v>2</v>
      </c>
      <c r="F530" t="s">
        <v>1599</v>
      </c>
      <c r="G530">
        <v>2041.21999999999</v>
      </c>
      <c r="H530">
        <v>29</v>
      </c>
      <c r="I530" t="s">
        <v>1600</v>
      </c>
      <c r="J530" t="s">
        <v>1605</v>
      </c>
      <c r="K530">
        <v>2</v>
      </c>
      <c r="L530">
        <v>75.710000000000008</v>
      </c>
    </row>
    <row r="531" spans="1:12" x14ac:dyDescent="0.3">
      <c r="A531">
        <v>19028</v>
      </c>
      <c r="B531" s="109" t="s">
        <v>1604</v>
      </c>
      <c r="C531" s="109" t="s">
        <v>97</v>
      </c>
      <c r="D531">
        <v>143</v>
      </c>
      <c r="E531">
        <v>1</v>
      </c>
      <c r="F531" t="s">
        <v>215</v>
      </c>
      <c r="G531">
        <v>2571.33</v>
      </c>
      <c r="H531">
        <v>29</v>
      </c>
      <c r="I531" t="s">
        <v>1600</v>
      </c>
      <c r="J531" t="s">
        <v>1601</v>
      </c>
      <c r="K531">
        <v>4</v>
      </c>
      <c r="L531">
        <v>150.97999999999999</v>
      </c>
    </row>
    <row r="532" spans="1:12" x14ac:dyDescent="0.3">
      <c r="A532">
        <v>19059</v>
      </c>
      <c r="B532" s="109" t="s">
        <v>1604</v>
      </c>
      <c r="C532" s="109" t="s">
        <v>97</v>
      </c>
      <c r="D532">
        <v>47</v>
      </c>
      <c r="E532">
        <v>2</v>
      </c>
      <c r="F532" t="s">
        <v>1599</v>
      </c>
      <c r="G532">
        <v>1836.15</v>
      </c>
      <c r="H532">
        <v>29</v>
      </c>
      <c r="I532" t="s">
        <v>1600</v>
      </c>
      <c r="J532" t="s">
        <v>1601</v>
      </c>
      <c r="K532">
        <v>4</v>
      </c>
      <c r="L532">
        <v>129.11000000000001</v>
      </c>
    </row>
    <row r="533" spans="1:12" x14ac:dyDescent="0.3">
      <c r="A533">
        <v>19091</v>
      </c>
      <c r="B533" s="109" t="s">
        <v>1604</v>
      </c>
      <c r="C533" s="109" t="s">
        <v>97</v>
      </c>
      <c r="D533">
        <v>30</v>
      </c>
      <c r="E533">
        <v>2</v>
      </c>
      <c r="F533" t="s">
        <v>1599</v>
      </c>
      <c r="G533">
        <v>1444.25999999999</v>
      </c>
      <c r="H533">
        <v>29</v>
      </c>
      <c r="I533" t="s">
        <v>1600</v>
      </c>
      <c r="J533" t="s">
        <v>1606</v>
      </c>
      <c r="K533">
        <v>3</v>
      </c>
      <c r="L533">
        <v>110.98</v>
      </c>
    </row>
    <row r="534" spans="1:12" x14ac:dyDescent="0.3">
      <c r="A534">
        <v>19235</v>
      </c>
      <c r="B534" s="109" t="s">
        <v>1604</v>
      </c>
      <c r="C534" s="109" t="s">
        <v>97</v>
      </c>
      <c r="D534">
        <v>85</v>
      </c>
      <c r="E534">
        <v>2</v>
      </c>
      <c r="F534" t="s">
        <v>1599</v>
      </c>
      <c r="G534">
        <v>1652.82</v>
      </c>
      <c r="H534">
        <v>29</v>
      </c>
      <c r="I534" t="s">
        <v>1600</v>
      </c>
      <c r="J534" t="s">
        <v>1605</v>
      </c>
      <c r="K534">
        <v>2</v>
      </c>
      <c r="L534">
        <v>94.92</v>
      </c>
    </row>
    <row r="535" spans="1:12" x14ac:dyDescent="0.3">
      <c r="A535">
        <v>19272</v>
      </c>
      <c r="B535" s="109" t="s">
        <v>1728</v>
      </c>
      <c r="C535" s="109" t="s">
        <v>97</v>
      </c>
      <c r="D535">
        <v>72</v>
      </c>
      <c r="E535">
        <v>2</v>
      </c>
      <c r="F535" t="s">
        <v>1599</v>
      </c>
      <c r="G535">
        <v>2365.24999999999</v>
      </c>
      <c r="H535">
        <v>29</v>
      </c>
      <c r="I535" t="s">
        <v>1600</v>
      </c>
      <c r="J535" t="s">
        <v>1603</v>
      </c>
      <c r="K535">
        <v>1</v>
      </c>
      <c r="L535">
        <v>62.57</v>
      </c>
    </row>
    <row r="536" spans="1:12" x14ac:dyDescent="0.3">
      <c r="A536">
        <v>19326</v>
      </c>
      <c r="B536" s="109" t="s">
        <v>1728</v>
      </c>
      <c r="C536" s="109" t="s">
        <v>97</v>
      </c>
      <c r="D536">
        <v>178</v>
      </c>
      <c r="E536">
        <v>1</v>
      </c>
      <c r="F536" t="s">
        <v>215</v>
      </c>
      <c r="G536">
        <v>2320.21</v>
      </c>
      <c r="H536">
        <v>29</v>
      </c>
      <c r="I536" t="s">
        <v>1600</v>
      </c>
      <c r="J536" t="s">
        <v>1605</v>
      </c>
      <c r="K536">
        <v>2</v>
      </c>
      <c r="L536">
        <v>105.78</v>
      </c>
    </row>
    <row r="537" spans="1:12" x14ac:dyDescent="0.3">
      <c r="A537">
        <v>19423</v>
      </c>
      <c r="B537" s="109" t="s">
        <v>1728</v>
      </c>
      <c r="C537" s="109" t="s">
        <v>97</v>
      </c>
      <c r="D537">
        <v>1</v>
      </c>
      <c r="E537">
        <v>1</v>
      </c>
      <c r="F537" t="s">
        <v>215</v>
      </c>
      <c r="G537">
        <v>3773.92</v>
      </c>
      <c r="H537">
        <v>29</v>
      </c>
      <c r="I537" t="s">
        <v>1600</v>
      </c>
      <c r="J537" t="s">
        <v>1603</v>
      </c>
      <c r="K537">
        <v>1</v>
      </c>
      <c r="L537">
        <v>28.25</v>
      </c>
    </row>
    <row r="538" spans="1:12" x14ac:dyDescent="0.3">
      <c r="A538">
        <v>19509</v>
      </c>
      <c r="B538" s="109" t="s">
        <v>1728</v>
      </c>
      <c r="C538" s="109" t="s">
        <v>97</v>
      </c>
      <c r="D538">
        <v>125</v>
      </c>
      <c r="E538">
        <v>1</v>
      </c>
      <c r="F538" t="s">
        <v>215</v>
      </c>
      <c r="G538">
        <v>2689.59</v>
      </c>
      <c r="H538">
        <v>29</v>
      </c>
      <c r="I538" t="s">
        <v>1600</v>
      </c>
      <c r="J538" t="s">
        <v>1606</v>
      </c>
      <c r="K538">
        <v>3</v>
      </c>
      <c r="L538">
        <v>93.85</v>
      </c>
    </row>
    <row r="539" spans="1:12" x14ac:dyDescent="0.3">
      <c r="A539">
        <v>19511</v>
      </c>
      <c r="B539" s="109" t="s">
        <v>1728</v>
      </c>
      <c r="C539" s="109" t="s">
        <v>97</v>
      </c>
      <c r="D539">
        <v>198</v>
      </c>
      <c r="E539">
        <v>1</v>
      </c>
      <c r="F539" t="s">
        <v>215</v>
      </c>
      <c r="G539">
        <v>2726.7799999999902</v>
      </c>
      <c r="H539">
        <v>29</v>
      </c>
      <c r="I539" t="s">
        <v>1600</v>
      </c>
      <c r="J539" t="s">
        <v>1606</v>
      </c>
      <c r="K539">
        <v>3</v>
      </c>
      <c r="L539">
        <v>81.650000000000006</v>
      </c>
    </row>
    <row r="540" spans="1:12" x14ac:dyDescent="0.3">
      <c r="A540">
        <v>19527</v>
      </c>
      <c r="B540" s="109" t="s">
        <v>1728</v>
      </c>
      <c r="C540" s="109" t="s">
        <v>97</v>
      </c>
      <c r="D540">
        <v>84</v>
      </c>
      <c r="E540">
        <v>2</v>
      </c>
      <c r="F540" t="s">
        <v>1599</v>
      </c>
      <c r="G540">
        <v>1766.1699999999901</v>
      </c>
      <c r="H540">
        <v>29</v>
      </c>
      <c r="I540" t="s">
        <v>1600</v>
      </c>
      <c r="J540" t="s">
        <v>1603</v>
      </c>
      <c r="K540">
        <v>1</v>
      </c>
      <c r="L540">
        <v>62.57</v>
      </c>
    </row>
    <row r="541" spans="1:12" x14ac:dyDescent="0.3">
      <c r="A541">
        <v>19530</v>
      </c>
      <c r="B541" s="109" t="s">
        <v>1607</v>
      </c>
      <c r="C541" s="109" t="s">
        <v>97</v>
      </c>
      <c r="D541">
        <v>14</v>
      </c>
      <c r="E541">
        <v>1</v>
      </c>
      <c r="F541" t="s">
        <v>215</v>
      </c>
      <c r="G541">
        <v>2710.45999999999</v>
      </c>
      <c r="H541">
        <v>29</v>
      </c>
      <c r="I541" t="s">
        <v>1600</v>
      </c>
      <c r="J541" t="s">
        <v>1605</v>
      </c>
      <c r="K541">
        <v>2</v>
      </c>
      <c r="L541">
        <v>87.91</v>
      </c>
    </row>
    <row r="542" spans="1:12" x14ac:dyDescent="0.3">
      <c r="A542">
        <v>19541</v>
      </c>
      <c r="B542" s="109" t="s">
        <v>1607</v>
      </c>
      <c r="C542" s="109" t="s">
        <v>97</v>
      </c>
      <c r="D542">
        <v>108</v>
      </c>
      <c r="E542">
        <v>2</v>
      </c>
      <c r="F542" t="s">
        <v>1599</v>
      </c>
      <c r="G542">
        <v>3114.84</v>
      </c>
      <c r="H542">
        <v>29</v>
      </c>
      <c r="I542" t="s">
        <v>1600</v>
      </c>
      <c r="J542" t="s">
        <v>1603</v>
      </c>
      <c r="K542">
        <v>1</v>
      </c>
      <c r="L542">
        <v>62.57</v>
      </c>
    </row>
    <row r="543" spans="1:12" x14ac:dyDescent="0.3">
      <c r="A543">
        <v>19555</v>
      </c>
      <c r="B543" s="109" t="s">
        <v>1607</v>
      </c>
      <c r="C543" s="109" t="s">
        <v>97</v>
      </c>
      <c r="D543">
        <v>184</v>
      </c>
      <c r="E543">
        <v>2</v>
      </c>
      <c r="F543" t="s">
        <v>1599</v>
      </c>
      <c r="G543">
        <v>2442.0100000000002</v>
      </c>
      <c r="H543">
        <v>29</v>
      </c>
      <c r="I543" t="s">
        <v>1600</v>
      </c>
      <c r="J543" t="s">
        <v>1605</v>
      </c>
      <c r="K543">
        <v>2</v>
      </c>
      <c r="L543">
        <v>95.41</v>
      </c>
    </row>
    <row r="544" spans="1:12" x14ac:dyDescent="0.3">
      <c r="A544">
        <v>19576</v>
      </c>
      <c r="B544" s="109" t="s">
        <v>1607</v>
      </c>
      <c r="C544" s="109" t="s">
        <v>97</v>
      </c>
      <c r="D544">
        <v>59</v>
      </c>
      <c r="E544">
        <v>1</v>
      </c>
      <c r="F544" t="s">
        <v>215</v>
      </c>
      <c r="G544">
        <v>2942.33</v>
      </c>
      <c r="H544">
        <v>29</v>
      </c>
      <c r="I544" t="s">
        <v>1600</v>
      </c>
      <c r="J544" t="s">
        <v>1605</v>
      </c>
      <c r="K544">
        <v>2</v>
      </c>
      <c r="L544">
        <v>110.03</v>
      </c>
    </row>
    <row r="545" spans="1:12" x14ac:dyDescent="0.3">
      <c r="A545">
        <v>19593</v>
      </c>
      <c r="B545" s="109" t="s">
        <v>1607</v>
      </c>
      <c r="C545" s="109" t="s">
        <v>97</v>
      </c>
      <c r="D545">
        <v>188</v>
      </c>
      <c r="E545">
        <v>2</v>
      </c>
      <c r="F545" t="s">
        <v>1599</v>
      </c>
      <c r="G545">
        <v>2797.5499999999902</v>
      </c>
      <c r="H545">
        <v>29</v>
      </c>
      <c r="I545" t="s">
        <v>1600</v>
      </c>
      <c r="J545" t="s">
        <v>1606</v>
      </c>
      <c r="K545">
        <v>3</v>
      </c>
      <c r="L545">
        <v>150.48000000000002</v>
      </c>
    </row>
    <row r="546" spans="1:12" x14ac:dyDescent="0.3">
      <c r="A546">
        <v>19594</v>
      </c>
      <c r="B546" s="109" t="s">
        <v>1607</v>
      </c>
      <c r="C546" s="109" t="s">
        <v>97</v>
      </c>
      <c r="D546">
        <v>52</v>
      </c>
      <c r="E546">
        <v>1</v>
      </c>
      <c r="F546" t="s">
        <v>215</v>
      </c>
      <c r="G546">
        <v>3124.69</v>
      </c>
      <c r="H546">
        <v>29</v>
      </c>
      <c r="I546" t="s">
        <v>1600</v>
      </c>
      <c r="J546" t="s">
        <v>1605</v>
      </c>
      <c r="K546">
        <v>2</v>
      </c>
      <c r="L546">
        <v>93.58</v>
      </c>
    </row>
    <row r="547" spans="1:12" x14ac:dyDescent="0.3">
      <c r="A547">
        <v>19595</v>
      </c>
      <c r="B547" s="109" t="s">
        <v>1609</v>
      </c>
      <c r="C547" s="109" t="s">
        <v>97</v>
      </c>
      <c r="D547">
        <v>9</v>
      </c>
      <c r="E547">
        <v>1</v>
      </c>
      <c r="F547" t="s">
        <v>215</v>
      </c>
      <c r="G547">
        <v>2771.7</v>
      </c>
      <c r="H547">
        <v>29</v>
      </c>
      <c r="I547" t="s">
        <v>1600</v>
      </c>
      <c r="J547" t="s">
        <v>1605</v>
      </c>
      <c r="K547">
        <v>2</v>
      </c>
      <c r="L547">
        <v>75.710000000000008</v>
      </c>
    </row>
    <row r="548" spans="1:12" x14ac:dyDescent="0.3">
      <c r="A548">
        <v>19603</v>
      </c>
      <c r="B548" s="109" t="s">
        <v>1609</v>
      </c>
      <c r="C548" s="109" t="s">
        <v>97</v>
      </c>
      <c r="D548">
        <v>68</v>
      </c>
      <c r="E548">
        <v>1</v>
      </c>
      <c r="F548" t="s">
        <v>215</v>
      </c>
      <c r="G548">
        <v>2286.5299999999902</v>
      </c>
      <c r="H548">
        <v>29</v>
      </c>
      <c r="I548" t="s">
        <v>1600</v>
      </c>
      <c r="J548" t="s">
        <v>1605</v>
      </c>
      <c r="K548">
        <v>2</v>
      </c>
      <c r="L548">
        <v>51.57</v>
      </c>
    </row>
    <row r="549" spans="1:12" x14ac:dyDescent="0.3">
      <c r="A549">
        <v>19620</v>
      </c>
      <c r="B549" s="109" t="s">
        <v>1609</v>
      </c>
      <c r="C549" s="109" t="s">
        <v>97</v>
      </c>
      <c r="D549">
        <v>130</v>
      </c>
      <c r="E549">
        <v>2</v>
      </c>
      <c r="F549" t="s">
        <v>1599</v>
      </c>
      <c r="G549">
        <v>2503.4299999999998</v>
      </c>
      <c r="H549">
        <v>29</v>
      </c>
      <c r="I549" t="s">
        <v>1600</v>
      </c>
      <c r="J549" t="s">
        <v>1605</v>
      </c>
      <c r="K549">
        <v>2</v>
      </c>
      <c r="L549">
        <v>92.65</v>
      </c>
    </row>
    <row r="550" spans="1:12" x14ac:dyDescent="0.3">
      <c r="A550">
        <v>19621</v>
      </c>
      <c r="B550" s="109" t="s">
        <v>1609</v>
      </c>
      <c r="C550" s="109" t="s">
        <v>97</v>
      </c>
      <c r="D550">
        <v>186</v>
      </c>
      <c r="E550">
        <v>2</v>
      </c>
      <c r="F550" t="s">
        <v>1599</v>
      </c>
      <c r="G550">
        <v>2509.77</v>
      </c>
      <c r="H550">
        <v>29</v>
      </c>
      <c r="I550" t="s">
        <v>1600</v>
      </c>
      <c r="J550" t="s">
        <v>1605</v>
      </c>
      <c r="K550">
        <v>2</v>
      </c>
      <c r="L550">
        <v>75.710000000000008</v>
      </c>
    </row>
    <row r="551" spans="1:12" x14ac:dyDescent="0.3">
      <c r="A551">
        <v>19641</v>
      </c>
      <c r="B551" s="109" t="s">
        <v>1609</v>
      </c>
      <c r="C551" s="109" t="s">
        <v>97</v>
      </c>
      <c r="D551">
        <v>28</v>
      </c>
      <c r="E551">
        <v>2</v>
      </c>
      <c r="F551" t="s">
        <v>1599</v>
      </c>
      <c r="G551">
        <v>1731.43</v>
      </c>
      <c r="H551">
        <v>29</v>
      </c>
      <c r="I551" t="s">
        <v>1600</v>
      </c>
      <c r="J551" t="s">
        <v>1606</v>
      </c>
      <c r="K551">
        <v>3</v>
      </c>
      <c r="L551">
        <v>92.02000000000001</v>
      </c>
    </row>
    <row r="552" spans="1:12" x14ac:dyDescent="0.3">
      <c r="A552">
        <v>19676</v>
      </c>
      <c r="B552" s="109" t="s">
        <v>1610</v>
      </c>
      <c r="C552" s="109" t="s">
        <v>97</v>
      </c>
      <c r="D552">
        <v>97</v>
      </c>
      <c r="E552">
        <v>1</v>
      </c>
      <c r="F552" t="s">
        <v>215</v>
      </c>
      <c r="G552">
        <v>2931.14</v>
      </c>
      <c r="H552">
        <v>29</v>
      </c>
      <c r="I552" t="s">
        <v>1600</v>
      </c>
      <c r="J552" t="s">
        <v>1603</v>
      </c>
      <c r="K552">
        <v>1</v>
      </c>
      <c r="L552">
        <v>30.08</v>
      </c>
    </row>
    <row r="553" spans="1:12" x14ac:dyDescent="0.3">
      <c r="A553">
        <v>19701</v>
      </c>
      <c r="B553" s="109" t="s">
        <v>1610</v>
      </c>
      <c r="C553" s="109" t="s">
        <v>97</v>
      </c>
      <c r="D553">
        <v>65</v>
      </c>
      <c r="E553">
        <v>2</v>
      </c>
      <c r="F553" t="s">
        <v>1599</v>
      </c>
      <c r="G553">
        <v>2807.0899999999901</v>
      </c>
      <c r="H553">
        <v>29</v>
      </c>
      <c r="I553" t="s">
        <v>1600</v>
      </c>
      <c r="J553" t="s">
        <v>1603</v>
      </c>
      <c r="K553">
        <v>1</v>
      </c>
      <c r="L553">
        <v>30.08</v>
      </c>
    </row>
    <row r="554" spans="1:12" x14ac:dyDescent="0.3">
      <c r="A554">
        <v>19736</v>
      </c>
      <c r="B554" s="109" t="s">
        <v>1610</v>
      </c>
      <c r="C554" s="109" t="s">
        <v>97</v>
      </c>
      <c r="D554">
        <v>104</v>
      </c>
      <c r="E554">
        <v>2</v>
      </c>
      <c r="F554" t="s">
        <v>1599</v>
      </c>
      <c r="G554">
        <v>3273.06</v>
      </c>
      <c r="H554">
        <v>29</v>
      </c>
      <c r="I554" t="s">
        <v>1600</v>
      </c>
      <c r="J554" t="s">
        <v>1605</v>
      </c>
      <c r="K554">
        <v>2</v>
      </c>
      <c r="L554">
        <v>70.78</v>
      </c>
    </row>
    <row r="555" spans="1:12" x14ac:dyDescent="0.3">
      <c r="A555">
        <v>19799</v>
      </c>
      <c r="B555" s="109" t="s">
        <v>1610</v>
      </c>
      <c r="C555" s="109" t="s">
        <v>97</v>
      </c>
      <c r="D555">
        <v>45</v>
      </c>
      <c r="E555">
        <v>1</v>
      </c>
      <c r="F555" t="s">
        <v>215</v>
      </c>
      <c r="G555">
        <v>3423.77</v>
      </c>
      <c r="H555">
        <v>29</v>
      </c>
      <c r="I555" t="s">
        <v>1600</v>
      </c>
      <c r="J555" t="s">
        <v>1605</v>
      </c>
      <c r="K555">
        <v>2</v>
      </c>
      <c r="L555">
        <v>58.33</v>
      </c>
    </row>
    <row r="556" spans="1:12" x14ac:dyDescent="0.3">
      <c r="A556">
        <v>19829</v>
      </c>
      <c r="B556" s="109" t="s">
        <v>1610</v>
      </c>
      <c r="C556" s="109" t="s">
        <v>97</v>
      </c>
      <c r="D556">
        <v>170</v>
      </c>
      <c r="E556">
        <v>2</v>
      </c>
      <c r="F556" t="s">
        <v>1599</v>
      </c>
      <c r="G556">
        <v>2340.7799999999902</v>
      </c>
      <c r="H556">
        <v>29</v>
      </c>
      <c r="I556" t="s">
        <v>1600</v>
      </c>
      <c r="J556" t="s">
        <v>1603</v>
      </c>
      <c r="K556">
        <v>1</v>
      </c>
      <c r="L556">
        <v>65.33</v>
      </c>
    </row>
    <row r="557" spans="1:12" x14ac:dyDescent="0.3">
      <c r="A557">
        <v>19831</v>
      </c>
      <c r="B557" s="109" t="s">
        <v>1610</v>
      </c>
      <c r="C557" s="109" t="s">
        <v>97</v>
      </c>
      <c r="D557">
        <v>29</v>
      </c>
      <c r="E557">
        <v>2</v>
      </c>
      <c r="F557" t="s">
        <v>1599</v>
      </c>
      <c r="G557">
        <v>3063.5699999999902</v>
      </c>
      <c r="H557">
        <v>29</v>
      </c>
      <c r="I557" t="s">
        <v>1600</v>
      </c>
      <c r="J557" t="s">
        <v>1606</v>
      </c>
      <c r="K557">
        <v>3</v>
      </c>
      <c r="L557">
        <v>114.14</v>
      </c>
    </row>
    <row r="558" spans="1:12" x14ac:dyDescent="0.3">
      <c r="A558">
        <v>19882</v>
      </c>
      <c r="B558" s="109" t="s">
        <v>1611</v>
      </c>
      <c r="C558" s="109" t="s">
        <v>97</v>
      </c>
      <c r="D558">
        <v>151</v>
      </c>
      <c r="E558">
        <v>2</v>
      </c>
      <c r="F558" t="s">
        <v>1599</v>
      </c>
      <c r="G558">
        <v>4000.7999999999902</v>
      </c>
      <c r="H558">
        <v>29</v>
      </c>
      <c r="I558" t="s">
        <v>1600</v>
      </c>
      <c r="J558" t="s">
        <v>1603</v>
      </c>
      <c r="K558">
        <v>1</v>
      </c>
      <c r="L558">
        <v>62.57</v>
      </c>
    </row>
    <row r="559" spans="1:12" x14ac:dyDescent="0.3">
      <c r="A559">
        <v>19899</v>
      </c>
      <c r="B559" s="109" t="s">
        <v>1611</v>
      </c>
      <c r="C559" s="109" t="s">
        <v>97</v>
      </c>
      <c r="D559">
        <v>146</v>
      </c>
      <c r="E559">
        <v>2</v>
      </c>
      <c r="F559" t="s">
        <v>1599</v>
      </c>
      <c r="G559">
        <v>2817.9299999999898</v>
      </c>
      <c r="H559">
        <v>29</v>
      </c>
      <c r="I559" t="s">
        <v>1600</v>
      </c>
      <c r="J559" t="s">
        <v>1605</v>
      </c>
      <c r="K559">
        <v>2</v>
      </c>
      <c r="L559">
        <v>63.77</v>
      </c>
    </row>
    <row r="560" spans="1:12" x14ac:dyDescent="0.3">
      <c r="A560">
        <v>19912</v>
      </c>
      <c r="B560" s="109" t="s">
        <v>1611</v>
      </c>
      <c r="C560" s="109" t="s">
        <v>97</v>
      </c>
      <c r="D560">
        <v>112</v>
      </c>
      <c r="E560">
        <v>2</v>
      </c>
      <c r="F560" t="s">
        <v>1599</v>
      </c>
      <c r="G560">
        <v>2059.8399999999901</v>
      </c>
      <c r="H560">
        <v>29</v>
      </c>
      <c r="I560" t="s">
        <v>1600</v>
      </c>
      <c r="J560" t="s">
        <v>1605</v>
      </c>
      <c r="K560">
        <v>2</v>
      </c>
      <c r="L560">
        <v>95.41</v>
      </c>
    </row>
    <row r="561" spans="1:12" x14ac:dyDescent="0.3">
      <c r="A561">
        <v>20011</v>
      </c>
      <c r="B561" s="109" t="s">
        <v>1611</v>
      </c>
      <c r="C561" s="109" t="s">
        <v>97</v>
      </c>
      <c r="D561">
        <v>38</v>
      </c>
      <c r="E561">
        <v>2</v>
      </c>
      <c r="F561" t="s">
        <v>1599</v>
      </c>
      <c r="G561">
        <v>2634.7399999999898</v>
      </c>
      <c r="H561">
        <v>29</v>
      </c>
      <c r="I561" t="s">
        <v>1600</v>
      </c>
      <c r="J561" t="s">
        <v>1603</v>
      </c>
      <c r="K561">
        <v>1</v>
      </c>
      <c r="L561">
        <v>47.46</v>
      </c>
    </row>
    <row r="562" spans="1:12" x14ac:dyDescent="0.3">
      <c r="A562">
        <v>20077</v>
      </c>
      <c r="B562" s="109" t="s">
        <v>1611</v>
      </c>
      <c r="C562" s="109" t="s">
        <v>97</v>
      </c>
      <c r="D562">
        <v>87</v>
      </c>
      <c r="E562">
        <v>1</v>
      </c>
      <c r="F562" t="s">
        <v>215</v>
      </c>
      <c r="G562">
        <v>3121.9099999999899</v>
      </c>
      <c r="H562">
        <v>29</v>
      </c>
      <c r="I562" t="s">
        <v>1600</v>
      </c>
      <c r="J562" t="s">
        <v>1605</v>
      </c>
      <c r="K562">
        <v>2</v>
      </c>
      <c r="L562">
        <v>85.89</v>
      </c>
    </row>
    <row r="563" spans="1:12" x14ac:dyDescent="0.3">
      <c r="A563">
        <v>20095</v>
      </c>
      <c r="B563" s="109" t="s">
        <v>1611</v>
      </c>
      <c r="C563" s="109" t="s">
        <v>97</v>
      </c>
      <c r="D563">
        <v>39</v>
      </c>
      <c r="E563">
        <v>1</v>
      </c>
      <c r="F563" t="s">
        <v>215</v>
      </c>
      <c r="G563">
        <v>3322.9899999999898</v>
      </c>
      <c r="H563">
        <v>29</v>
      </c>
      <c r="I563" t="s">
        <v>1600</v>
      </c>
      <c r="J563" t="s">
        <v>1603</v>
      </c>
      <c r="K563">
        <v>1</v>
      </c>
      <c r="L563">
        <v>47.46</v>
      </c>
    </row>
    <row r="564" spans="1:12" x14ac:dyDescent="0.3">
      <c r="A564">
        <v>20237</v>
      </c>
      <c r="B564" s="109" t="s">
        <v>1611</v>
      </c>
      <c r="C564" s="109" t="s">
        <v>97</v>
      </c>
      <c r="D564">
        <v>29</v>
      </c>
      <c r="E564">
        <v>2</v>
      </c>
      <c r="F564" t="s">
        <v>1599</v>
      </c>
      <c r="G564">
        <v>3063.5699999999902</v>
      </c>
      <c r="H564">
        <v>29</v>
      </c>
      <c r="I564" t="s">
        <v>1600</v>
      </c>
      <c r="J564" t="s">
        <v>1603</v>
      </c>
      <c r="K564">
        <v>1</v>
      </c>
      <c r="L564">
        <v>23.32</v>
      </c>
    </row>
    <row r="565" spans="1:12" x14ac:dyDescent="0.3">
      <c r="A565">
        <v>20286</v>
      </c>
      <c r="B565" s="109" t="s">
        <v>1611</v>
      </c>
      <c r="C565" s="109" t="s">
        <v>97</v>
      </c>
      <c r="D565">
        <v>15</v>
      </c>
      <c r="E565">
        <v>2</v>
      </c>
      <c r="F565" t="s">
        <v>1599</v>
      </c>
      <c r="G565">
        <v>1793.51999999999</v>
      </c>
      <c r="H565">
        <v>29</v>
      </c>
      <c r="I565" t="s">
        <v>1600</v>
      </c>
      <c r="J565" t="s">
        <v>1601</v>
      </c>
      <c r="K565">
        <v>4</v>
      </c>
      <c r="L565">
        <v>145.14999999999998</v>
      </c>
    </row>
    <row r="566" spans="1:12" x14ac:dyDescent="0.3">
      <c r="A566">
        <v>20301</v>
      </c>
      <c r="B566" s="109" t="s">
        <v>1611</v>
      </c>
      <c r="C566" s="109" t="s">
        <v>97</v>
      </c>
      <c r="D566">
        <v>184</v>
      </c>
      <c r="E566">
        <v>2</v>
      </c>
      <c r="F566" t="s">
        <v>1599</v>
      </c>
      <c r="G566">
        <v>2442.0100000000002</v>
      </c>
      <c r="H566">
        <v>29</v>
      </c>
      <c r="I566" t="s">
        <v>1600</v>
      </c>
      <c r="J566" t="s">
        <v>1603</v>
      </c>
      <c r="K566">
        <v>1</v>
      </c>
      <c r="L566">
        <v>23.32</v>
      </c>
    </row>
    <row r="567" spans="1:12" x14ac:dyDescent="0.3">
      <c r="A567">
        <v>20353</v>
      </c>
      <c r="B567" s="109" t="s">
        <v>1612</v>
      </c>
      <c r="C567" s="109" t="s">
        <v>97</v>
      </c>
      <c r="D567">
        <v>103</v>
      </c>
      <c r="E567">
        <v>1</v>
      </c>
      <c r="F567" t="s">
        <v>215</v>
      </c>
      <c r="G567">
        <v>2155.51999999999</v>
      </c>
      <c r="H567">
        <v>29</v>
      </c>
      <c r="I567" t="s">
        <v>1600</v>
      </c>
      <c r="J567" t="s">
        <v>1606</v>
      </c>
      <c r="K567">
        <v>3</v>
      </c>
      <c r="L567">
        <v>126.34</v>
      </c>
    </row>
    <row r="568" spans="1:12" x14ac:dyDescent="0.3">
      <c r="A568">
        <v>20363</v>
      </c>
      <c r="B568" s="109" t="s">
        <v>1612</v>
      </c>
      <c r="C568" s="109" t="s">
        <v>97</v>
      </c>
      <c r="D568">
        <v>55</v>
      </c>
      <c r="E568">
        <v>1</v>
      </c>
      <c r="F568" t="s">
        <v>215</v>
      </c>
      <c r="G568">
        <v>2500.6099999999901</v>
      </c>
      <c r="H568">
        <v>29</v>
      </c>
      <c r="I568" t="s">
        <v>1600</v>
      </c>
      <c r="J568" t="s">
        <v>1603</v>
      </c>
      <c r="K568">
        <v>1</v>
      </c>
      <c r="L568">
        <v>28.25</v>
      </c>
    </row>
    <row r="569" spans="1:12" x14ac:dyDescent="0.3">
      <c r="A569">
        <v>20364</v>
      </c>
      <c r="B569" s="109" t="s">
        <v>1612</v>
      </c>
      <c r="C569" s="109" t="s">
        <v>97</v>
      </c>
      <c r="D569">
        <v>144</v>
      </c>
      <c r="E569">
        <v>1</v>
      </c>
      <c r="F569" t="s">
        <v>215</v>
      </c>
      <c r="G569">
        <v>2504.1999999999998</v>
      </c>
      <c r="H569">
        <v>29</v>
      </c>
      <c r="I569" t="s">
        <v>1600</v>
      </c>
      <c r="J569" t="s">
        <v>1603</v>
      </c>
      <c r="K569">
        <v>1</v>
      </c>
      <c r="L569">
        <v>28.25</v>
      </c>
    </row>
    <row r="570" spans="1:12" x14ac:dyDescent="0.3">
      <c r="A570">
        <v>20369</v>
      </c>
      <c r="B570" s="109" t="s">
        <v>1612</v>
      </c>
      <c r="C570" s="109" t="s">
        <v>97</v>
      </c>
      <c r="D570">
        <v>192</v>
      </c>
      <c r="E570">
        <v>1</v>
      </c>
      <c r="F570" t="s">
        <v>215</v>
      </c>
      <c r="G570">
        <v>2044.01999999999</v>
      </c>
      <c r="H570">
        <v>29</v>
      </c>
      <c r="I570" t="s">
        <v>1600</v>
      </c>
      <c r="J570" t="s">
        <v>1601</v>
      </c>
      <c r="K570">
        <v>4</v>
      </c>
      <c r="L570">
        <v>141.06</v>
      </c>
    </row>
    <row r="571" spans="1:12" x14ac:dyDescent="0.3">
      <c r="A571">
        <v>20380</v>
      </c>
      <c r="B571" s="109" t="s">
        <v>1612</v>
      </c>
      <c r="C571" s="109" t="s">
        <v>97</v>
      </c>
      <c r="D571">
        <v>81</v>
      </c>
      <c r="E571">
        <v>1</v>
      </c>
      <c r="F571" t="s">
        <v>215</v>
      </c>
      <c r="G571">
        <v>2735.3999999999901</v>
      </c>
      <c r="H571">
        <v>29</v>
      </c>
      <c r="I571" t="s">
        <v>1600</v>
      </c>
      <c r="J571" t="s">
        <v>1606</v>
      </c>
      <c r="K571">
        <v>3</v>
      </c>
      <c r="L571">
        <v>153.38999999999999</v>
      </c>
    </row>
    <row r="572" spans="1:12" x14ac:dyDescent="0.3">
      <c r="A572">
        <v>20470</v>
      </c>
      <c r="B572" s="109" t="s">
        <v>1612</v>
      </c>
      <c r="C572" s="109" t="s">
        <v>97</v>
      </c>
      <c r="D572">
        <v>67</v>
      </c>
      <c r="E572">
        <v>1</v>
      </c>
      <c r="F572" t="s">
        <v>215</v>
      </c>
      <c r="G572">
        <v>2962.03</v>
      </c>
      <c r="H572">
        <v>29</v>
      </c>
      <c r="I572" t="s">
        <v>1600</v>
      </c>
      <c r="J572" t="s">
        <v>1606</v>
      </c>
      <c r="K572">
        <v>3</v>
      </c>
      <c r="L572">
        <v>146.23000000000002</v>
      </c>
    </row>
    <row r="573" spans="1:12" x14ac:dyDescent="0.3">
      <c r="A573">
        <v>20480</v>
      </c>
      <c r="B573" s="109" t="s">
        <v>1612</v>
      </c>
      <c r="C573" s="109" t="s">
        <v>97</v>
      </c>
      <c r="D573">
        <v>153</v>
      </c>
      <c r="E573">
        <v>1</v>
      </c>
      <c r="F573" t="s">
        <v>215</v>
      </c>
      <c r="G573">
        <v>2648.3899999999899</v>
      </c>
      <c r="H573">
        <v>29</v>
      </c>
      <c r="I573" t="s">
        <v>1600</v>
      </c>
      <c r="J573" t="s">
        <v>1603</v>
      </c>
      <c r="K573">
        <v>1</v>
      </c>
      <c r="L573">
        <v>28.25</v>
      </c>
    </row>
    <row r="574" spans="1:12" x14ac:dyDescent="0.3">
      <c r="A574">
        <v>20512</v>
      </c>
      <c r="B574" s="109" t="s">
        <v>1612</v>
      </c>
      <c r="C574" s="109" t="s">
        <v>97</v>
      </c>
      <c r="D574">
        <v>85</v>
      </c>
      <c r="E574">
        <v>2</v>
      </c>
      <c r="F574" t="s">
        <v>1599</v>
      </c>
      <c r="G574">
        <v>1652.82</v>
      </c>
      <c r="H574">
        <v>29</v>
      </c>
      <c r="I574" t="s">
        <v>1600</v>
      </c>
      <c r="J574" t="s">
        <v>1605</v>
      </c>
      <c r="K574">
        <v>2</v>
      </c>
      <c r="L574">
        <v>127.9</v>
      </c>
    </row>
    <row r="575" spans="1:12" x14ac:dyDescent="0.3">
      <c r="A575">
        <v>20576</v>
      </c>
      <c r="B575" s="109" t="s">
        <v>1613</v>
      </c>
      <c r="C575" s="109" t="s">
        <v>97</v>
      </c>
      <c r="D575">
        <v>121</v>
      </c>
      <c r="E575">
        <v>2</v>
      </c>
      <c r="F575" t="s">
        <v>1599</v>
      </c>
      <c r="G575">
        <v>2061.75</v>
      </c>
      <c r="H575">
        <v>29</v>
      </c>
      <c r="I575" t="s">
        <v>1600</v>
      </c>
      <c r="J575" t="s">
        <v>1605</v>
      </c>
      <c r="K575">
        <v>2</v>
      </c>
      <c r="L575">
        <v>90.82</v>
      </c>
    </row>
    <row r="576" spans="1:12" x14ac:dyDescent="0.3">
      <c r="A576">
        <v>20598</v>
      </c>
      <c r="B576" s="109" t="s">
        <v>1613</v>
      </c>
      <c r="C576" s="109" t="s">
        <v>97</v>
      </c>
      <c r="D576">
        <v>99</v>
      </c>
      <c r="E576">
        <v>1</v>
      </c>
      <c r="F576" t="s">
        <v>215</v>
      </c>
      <c r="G576">
        <v>2845.08</v>
      </c>
      <c r="H576">
        <v>29</v>
      </c>
      <c r="I576" t="s">
        <v>1600</v>
      </c>
      <c r="J576" t="s">
        <v>1601</v>
      </c>
      <c r="K576">
        <v>4</v>
      </c>
      <c r="L576">
        <v>157.35</v>
      </c>
    </row>
    <row r="577" spans="1:12" x14ac:dyDescent="0.3">
      <c r="A577">
        <v>20611</v>
      </c>
      <c r="B577" s="109" t="s">
        <v>1613</v>
      </c>
      <c r="C577" s="109" t="s">
        <v>97</v>
      </c>
      <c r="D577">
        <v>113</v>
      </c>
      <c r="E577">
        <v>2</v>
      </c>
      <c r="F577" t="s">
        <v>1599</v>
      </c>
      <c r="G577">
        <v>2622.93</v>
      </c>
      <c r="H577">
        <v>29</v>
      </c>
      <c r="I577" t="s">
        <v>1600</v>
      </c>
      <c r="J577" t="s">
        <v>1603</v>
      </c>
      <c r="K577">
        <v>1</v>
      </c>
      <c r="L577">
        <v>30.08</v>
      </c>
    </row>
    <row r="578" spans="1:12" x14ac:dyDescent="0.3">
      <c r="A578">
        <v>20655</v>
      </c>
      <c r="B578" s="109" t="s">
        <v>1613</v>
      </c>
      <c r="C578" s="109" t="s">
        <v>97</v>
      </c>
      <c r="D578">
        <v>186</v>
      </c>
      <c r="E578">
        <v>2</v>
      </c>
      <c r="F578" t="s">
        <v>1599</v>
      </c>
      <c r="G578">
        <v>2509.77</v>
      </c>
      <c r="H578">
        <v>29</v>
      </c>
      <c r="I578" t="s">
        <v>1600</v>
      </c>
      <c r="J578" t="s">
        <v>1605</v>
      </c>
      <c r="K578">
        <v>2</v>
      </c>
      <c r="L578">
        <v>70.53</v>
      </c>
    </row>
    <row r="579" spans="1:12" x14ac:dyDescent="0.3">
      <c r="A579">
        <v>20657</v>
      </c>
      <c r="B579" s="109" t="s">
        <v>1613</v>
      </c>
      <c r="C579" s="109" t="s">
        <v>97</v>
      </c>
      <c r="D579">
        <v>45</v>
      </c>
      <c r="E579">
        <v>1</v>
      </c>
      <c r="F579" t="s">
        <v>215</v>
      </c>
      <c r="G579">
        <v>3423.77</v>
      </c>
      <c r="H579">
        <v>29</v>
      </c>
      <c r="I579" t="s">
        <v>1600</v>
      </c>
      <c r="J579" t="s">
        <v>1601</v>
      </c>
      <c r="K579">
        <v>4</v>
      </c>
      <c r="L579">
        <v>169.29000000000002</v>
      </c>
    </row>
    <row r="580" spans="1:12" x14ac:dyDescent="0.3">
      <c r="A580">
        <v>20711</v>
      </c>
      <c r="B580" s="109" t="s">
        <v>1729</v>
      </c>
      <c r="C580" s="109" t="s">
        <v>97</v>
      </c>
      <c r="D580">
        <v>116</v>
      </c>
      <c r="E580">
        <v>2</v>
      </c>
      <c r="F580" t="s">
        <v>1599</v>
      </c>
      <c r="G580">
        <v>3700.99</v>
      </c>
      <c r="H580">
        <v>29</v>
      </c>
      <c r="I580" t="s">
        <v>1600</v>
      </c>
      <c r="J580" t="s">
        <v>1606</v>
      </c>
      <c r="K580">
        <v>3</v>
      </c>
      <c r="L580">
        <v>133.35</v>
      </c>
    </row>
    <row r="581" spans="1:12" x14ac:dyDescent="0.3">
      <c r="A581">
        <v>20795</v>
      </c>
      <c r="B581" s="109" t="s">
        <v>1729</v>
      </c>
      <c r="C581" s="109" t="s">
        <v>97</v>
      </c>
      <c r="D581">
        <v>121</v>
      </c>
      <c r="E581">
        <v>2</v>
      </c>
      <c r="F581" t="s">
        <v>1599</v>
      </c>
      <c r="G581">
        <v>2061.75</v>
      </c>
      <c r="H581">
        <v>29</v>
      </c>
      <c r="I581" t="s">
        <v>1600</v>
      </c>
      <c r="J581" t="s">
        <v>1603</v>
      </c>
      <c r="K581">
        <v>1</v>
      </c>
      <c r="L581">
        <v>28.25</v>
      </c>
    </row>
    <row r="582" spans="1:12" x14ac:dyDescent="0.3">
      <c r="A582">
        <v>20800</v>
      </c>
      <c r="B582" s="109" t="s">
        <v>1729</v>
      </c>
      <c r="C582" s="109" t="s">
        <v>97</v>
      </c>
      <c r="D582">
        <v>19</v>
      </c>
      <c r="E582">
        <v>1</v>
      </c>
      <c r="F582" t="s">
        <v>215</v>
      </c>
      <c r="G582">
        <v>1747.4299999999901</v>
      </c>
      <c r="H582">
        <v>29</v>
      </c>
      <c r="I582" t="s">
        <v>1600</v>
      </c>
      <c r="J582" t="s">
        <v>1605</v>
      </c>
      <c r="K582">
        <v>2</v>
      </c>
      <c r="L582">
        <v>90.82</v>
      </c>
    </row>
    <row r="583" spans="1:12" x14ac:dyDescent="0.3">
      <c r="A583">
        <v>20808</v>
      </c>
      <c r="B583" s="109" t="s">
        <v>1729</v>
      </c>
      <c r="C583" s="109" t="s">
        <v>97</v>
      </c>
      <c r="D583">
        <v>51</v>
      </c>
      <c r="E583">
        <v>1</v>
      </c>
      <c r="F583" t="s">
        <v>215</v>
      </c>
      <c r="G583">
        <v>3918.9199999999901</v>
      </c>
      <c r="H583">
        <v>29</v>
      </c>
      <c r="I583" t="s">
        <v>1600</v>
      </c>
      <c r="J583" t="s">
        <v>1605</v>
      </c>
      <c r="K583">
        <v>2</v>
      </c>
      <c r="L583">
        <v>112.78999999999999</v>
      </c>
    </row>
    <row r="584" spans="1:12" x14ac:dyDescent="0.3">
      <c r="A584">
        <v>20815</v>
      </c>
      <c r="B584" s="109" t="s">
        <v>1729</v>
      </c>
      <c r="C584" s="109" t="s">
        <v>97</v>
      </c>
      <c r="D584">
        <v>38</v>
      </c>
      <c r="E584">
        <v>2</v>
      </c>
      <c r="F584" t="s">
        <v>1599</v>
      </c>
      <c r="G584">
        <v>2634.7399999999898</v>
      </c>
      <c r="H584">
        <v>29</v>
      </c>
      <c r="I584" t="s">
        <v>1600</v>
      </c>
      <c r="J584" t="s">
        <v>1603</v>
      </c>
      <c r="K584">
        <v>1</v>
      </c>
      <c r="L584">
        <v>47.46</v>
      </c>
    </row>
    <row r="585" spans="1:12" x14ac:dyDescent="0.3">
      <c r="A585">
        <v>20842</v>
      </c>
      <c r="B585" s="109" t="s">
        <v>1729</v>
      </c>
      <c r="C585" s="109" t="s">
        <v>97</v>
      </c>
      <c r="D585">
        <v>24</v>
      </c>
      <c r="E585">
        <v>2</v>
      </c>
      <c r="F585" t="s">
        <v>1599</v>
      </c>
      <c r="G585">
        <v>2885.92</v>
      </c>
      <c r="H585">
        <v>29</v>
      </c>
      <c r="I585" t="s">
        <v>1600</v>
      </c>
      <c r="J585" t="s">
        <v>1603</v>
      </c>
      <c r="K585">
        <v>1</v>
      </c>
      <c r="L585">
        <v>40.450000000000003</v>
      </c>
    </row>
    <row r="586" spans="1:12" x14ac:dyDescent="0.3">
      <c r="A586">
        <v>20846</v>
      </c>
      <c r="B586" s="109" t="s">
        <v>1729</v>
      </c>
      <c r="C586" s="109" t="s">
        <v>97</v>
      </c>
      <c r="D586">
        <v>5</v>
      </c>
      <c r="E586">
        <v>2</v>
      </c>
      <c r="F586" t="s">
        <v>1599</v>
      </c>
      <c r="G586">
        <v>2727.48</v>
      </c>
      <c r="H586">
        <v>29</v>
      </c>
      <c r="I586" t="s">
        <v>1600</v>
      </c>
      <c r="J586" t="s">
        <v>1601</v>
      </c>
      <c r="K586">
        <v>4</v>
      </c>
      <c r="L586">
        <v>156.42000000000002</v>
      </c>
    </row>
    <row r="587" spans="1:12" x14ac:dyDescent="0.3">
      <c r="A587">
        <v>20917</v>
      </c>
      <c r="B587" s="109" t="s">
        <v>1729</v>
      </c>
      <c r="C587" s="109" t="s">
        <v>97</v>
      </c>
      <c r="D587">
        <v>67</v>
      </c>
      <c r="E587">
        <v>1</v>
      </c>
      <c r="F587" t="s">
        <v>215</v>
      </c>
      <c r="G587">
        <v>2962.03</v>
      </c>
      <c r="H587">
        <v>29</v>
      </c>
      <c r="I587" t="s">
        <v>1600</v>
      </c>
      <c r="J587" t="s">
        <v>1605</v>
      </c>
      <c r="K587">
        <v>2</v>
      </c>
      <c r="L587">
        <v>63.77</v>
      </c>
    </row>
    <row r="588" spans="1:12" x14ac:dyDescent="0.3">
      <c r="A588">
        <v>21122</v>
      </c>
      <c r="B588" s="109" t="s">
        <v>1729</v>
      </c>
      <c r="C588" s="109" t="s">
        <v>97</v>
      </c>
      <c r="D588">
        <v>53</v>
      </c>
      <c r="E588">
        <v>2</v>
      </c>
      <c r="F588" t="s">
        <v>1599</v>
      </c>
      <c r="G588">
        <v>2456.64</v>
      </c>
      <c r="H588">
        <v>29</v>
      </c>
      <c r="I588" t="s">
        <v>1600</v>
      </c>
      <c r="J588" t="s">
        <v>1623</v>
      </c>
      <c r="K588">
        <v>5</v>
      </c>
      <c r="L588">
        <v>263.76</v>
      </c>
    </row>
    <row r="589" spans="1:12" x14ac:dyDescent="0.3">
      <c r="A589">
        <v>21216</v>
      </c>
      <c r="B589" s="109" t="s">
        <v>1614</v>
      </c>
      <c r="C589" s="109" t="s">
        <v>97</v>
      </c>
      <c r="D589">
        <v>129</v>
      </c>
      <c r="E589">
        <v>2</v>
      </c>
      <c r="F589" t="s">
        <v>1599</v>
      </c>
      <c r="G589">
        <v>3981.5799999999899</v>
      </c>
      <c r="H589">
        <v>29</v>
      </c>
      <c r="I589" t="s">
        <v>1600</v>
      </c>
      <c r="J589" t="s">
        <v>1605</v>
      </c>
      <c r="K589">
        <v>2</v>
      </c>
      <c r="L589">
        <v>77.539999999999992</v>
      </c>
    </row>
    <row r="590" spans="1:12" x14ac:dyDescent="0.3">
      <c r="A590">
        <v>21238</v>
      </c>
      <c r="B590" s="109" t="s">
        <v>1614</v>
      </c>
      <c r="C590" s="109" t="s">
        <v>97</v>
      </c>
      <c r="D590">
        <v>87</v>
      </c>
      <c r="E590">
        <v>1</v>
      </c>
      <c r="F590" t="s">
        <v>215</v>
      </c>
      <c r="G590">
        <v>3121.9099999999899</v>
      </c>
      <c r="H590">
        <v>29</v>
      </c>
      <c r="I590" t="s">
        <v>1600</v>
      </c>
      <c r="J590" t="s">
        <v>1603</v>
      </c>
      <c r="K590">
        <v>1</v>
      </c>
      <c r="L590">
        <v>28.25</v>
      </c>
    </row>
    <row r="591" spans="1:12" x14ac:dyDescent="0.3">
      <c r="A591">
        <v>21266</v>
      </c>
      <c r="B591" s="109" t="s">
        <v>1614</v>
      </c>
      <c r="C591" s="109" t="s">
        <v>97</v>
      </c>
      <c r="D591">
        <v>120</v>
      </c>
      <c r="E591">
        <v>2</v>
      </c>
      <c r="F591" t="s">
        <v>1599</v>
      </c>
      <c r="G591">
        <v>2565.61</v>
      </c>
      <c r="H591">
        <v>29</v>
      </c>
      <c r="I591" t="s">
        <v>1600</v>
      </c>
      <c r="J591" t="s">
        <v>1606</v>
      </c>
      <c r="K591">
        <v>3</v>
      </c>
      <c r="L591">
        <v>158.91</v>
      </c>
    </row>
    <row r="592" spans="1:12" x14ac:dyDescent="0.3">
      <c r="A592">
        <v>21282</v>
      </c>
      <c r="B592" s="109" t="s">
        <v>1614</v>
      </c>
      <c r="C592" s="109" t="s">
        <v>97</v>
      </c>
      <c r="D592">
        <v>74</v>
      </c>
      <c r="E592">
        <v>1</v>
      </c>
      <c r="F592" t="s">
        <v>215</v>
      </c>
      <c r="G592">
        <v>3371.55</v>
      </c>
      <c r="H592">
        <v>29</v>
      </c>
      <c r="I592" t="s">
        <v>1600</v>
      </c>
      <c r="J592" t="s">
        <v>1605</v>
      </c>
      <c r="K592">
        <v>2</v>
      </c>
      <c r="L592">
        <v>51.57</v>
      </c>
    </row>
    <row r="593" spans="1:12" x14ac:dyDescent="0.3">
      <c r="A593">
        <v>21308</v>
      </c>
      <c r="B593" s="109" t="s">
        <v>1614</v>
      </c>
      <c r="C593" s="109" t="s">
        <v>97</v>
      </c>
      <c r="D593">
        <v>194</v>
      </c>
      <c r="E593">
        <v>2</v>
      </c>
      <c r="F593" t="s">
        <v>1599</v>
      </c>
      <c r="G593">
        <v>2486.1999999999898</v>
      </c>
      <c r="H593">
        <v>29</v>
      </c>
      <c r="I593" t="s">
        <v>1600</v>
      </c>
      <c r="J593" t="s">
        <v>1603</v>
      </c>
      <c r="K593">
        <v>1</v>
      </c>
      <c r="L593">
        <v>28.25</v>
      </c>
    </row>
    <row r="594" spans="1:12" x14ac:dyDescent="0.3">
      <c r="A594">
        <v>21320</v>
      </c>
      <c r="B594" s="109" t="s">
        <v>1615</v>
      </c>
      <c r="C594" s="109" t="s">
        <v>97</v>
      </c>
      <c r="D594">
        <v>98</v>
      </c>
      <c r="E594">
        <v>2</v>
      </c>
      <c r="F594" t="s">
        <v>1599</v>
      </c>
      <c r="G594">
        <v>2096.2599999999902</v>
      </c>
      <c r="H594">
        <v>29</v>
      </c>
      <c r="I594" t="s">
        <v>1600</v>
      </c>
      <c r="J594" t="s">
        <v>1606</v>
      </c>
      <c r="K594">
        <v>3</v>
      </c>
      <c r="L594">
        <v>121.35000000000001</v>
      </c>
    </row>
    <row r="595" spans="1:12" x14ac:dyDescent="0.3">
      <c r="A595">
        <v>21334</v>
      </c>
      <c r="B595" s="109" t="s">
        <v>1615</v>
      </c>
      <c r="C595" s="109" t="s">
        <v>97</v>
      </c>
      <c r="D595">
        <v>95</v>
      </c>
      <c r="E595">
        <v>2</v>
      </c>
      <c r="F595" t="s">
        <v>1599</v>
      </c>
      <c r="G595">
        <v>2380.98</v>
      </c>
      <c r="H595">
        <v>29</v>
      </c>
      <c r="I595" t="s">
        <v>1600</v>
      </c>
      <c r="J595" t="s">
        <v>1606</v>
      </c>
      <c r="K595">
        <v>3</v>
      </c>
      <c r="L595">
        <v>81.650000000000006</v>
      </c>
    </row>
    <row r="596" spans="1:12" x14ac:dyDescent="0.3">
      <c r="A596">
        <v>21341</v>
      </c>
      <c r="B596" s="109" t="s">
        <v>1615</v>
      </c>
      <c r="C596" s="109" t="s">
        <v>97</v>
      </c>
      <c r="D596">
        <v>44</v>
      </c>
      <c r="E596">
        <v>2</v>
      </c>
      <c r="F596" t="s">
        <v>1599</v>
      </c>
      <c r="G596">
        <v>2003.3999999999901</v>
      </c>
      <c r="H596">
        <v>29</v>
      </c>
      <c r="I596" t="s">
        <v>1600</v>
      </c>
      <c r="J596" t="s">
        <v>1603</v>
      </c>
      <c r="K596">
        <v>1</v>
      </c>
      <c r="L596">
        <v>65.33</v>
      </c>
    </row>
    <row r="597" spans="1:12" x14ac:dyDescent="0.3">
      <c r="A597">
        <v>21352</v>
      </c>
      <c r="B597" s="109" t="s">
        <v>1776</v>
      </c>
      <c r="C597" s="109" t="s">
        <v>97</v>
      </c>
      <c r="D597">
        <v>8</v>
      </c>
      <c r="E597">
        <v>2</v>
      </c>
      <c r="F597" t="s">
        <v>1599</v>
      </c>
      <c r="G597">
        <v>1768.5999999999899</v>
      </c>
      <c r="H597">
        <v>29</v>
      </c>
      <c r="I597" t="s">
        <v>1600</v>
      </c>
      <c r="J597" t="s">
        <v>1606</v>
      </c>
      <c r="K597">
        <v>3</v>
      </c>
      <c r="L597">
        <v>133.35</v>
      </c>
    </row>
    <row r="598" spans="1:12" x14ac:dyDescent="0.3">
      <c r="A598">
        <v>21389</v>
      </c>
      <c r="B598" s="109" t="s">
        <v>1776</v>
      </c>
      <c r="C598" s="109" t="s">
        <v>97</v>
      </c>
      <c r="D598">
        <v>146</v>
      </c>
      <c r="E598">
        <v>2</v>
      </c>
      <c r="F598" t="s">
        <v>1599</v>
      </c>
      <c r="G598">
        <v>2817.9299999999898</v>
      </c>
      <c r="H598">
        <v>29</v>
      </c>
      <c r="I598" t="s">
        <v>1600</v>
      </c>
      <c r="J598" t="s">
        <v>1603</v>
      </c>
      <c r="K598">
        <v>1</v>
      </c>
      <c r="L598">
        <v>47.46</v>
      </c>
    </row>
    <row r="599" spans="1:12" x14ac:dyDescent="0.3">
      <c r="A599">
        <v>21483</v>
      </c>
      <c r="B599" s="109" t="s">
        <v>1776</v>
      </c>
      <c r="C599" s="109" t="s">
        <v>97</v>
      </c>
      <c r="D599">
        <v>134</v>
      </c>
      <c r="E599">
        <v>2</v>
      </c>
      <c r="F599" t="s">
        <v>1599</v>
      </c>
      <c r="G599">
        <v>3404.45999999999</v>
      </c>
      <c r="H599">
        <v>29</v>
      </c>
      <c r="I599" t="s">
        <v>1600</v>
      </c>
      <c r="J599" t="s">
        <v>1603</v>
      </c>
      <c r="K599">
        <v>1</v>
      </c>
      <c r="L599">
        <v>65.33</v>
      </c>
    </row>
    <row r="600" spans="1:12" x14ac:dyDescent="0.3">
      <c r="A600">
        <v>21577</v>
      </c>
      <c r="B600" s="109" t="s">
        <v>1776</v>
      </c>
      <c r="C600" s="109" t="s">
        <v>97</v>
      </c>
      <c r="D600">
        <v>134</v>
      </c>
      <c r="E600">
        <v>2</v>
      </c>
      <c r="F600" t="s">
        <v>1599</v>
      </c>
      <c r="G600">
        <v>3404.45999999999</v>
      </c>
      <c r="H600">
        <v>29</v>
      </c>
      <c r="I600" t="s">
        <v>1600</v>
      </c>
      <c r="J600" t="s">
        <v>1601</v>
      </c>
      <c r="K600">
        <v>4</v>
      </c>
      <c r="L600">
        <v>153.74</v>
      </c>
    </row>
    <row r="601" spans="1:12" x14ac:dyDescent="0.3">
      <c r="A601">
        <v>21580</v>
      </c>
      <c r="B601" s="109" t="s">
        <v>1776</v>
      </c>
      <c r="C601" s="109" t="s">
        <v>97</v>
      </c>
      <c r="D601">
        <v>34</v>
      </c>
      <c r="E601">
        <v>2</v>
      </c>
      <c r="F601" t="s">
        <v>1599</v>
      </c>
      <c r="G601">
        <v>2657.8899999999899</v>
      </c>
      <c r="H601">
        <v>29</v>
      </c>
      <c r="I601" t="s">
        <v>1600</v>
      </c>
      <c r="J601" t="s">
        <v>1603</v>
      </c>
      <c r="K601">
        <v>1</v>
      </c>
      <c r="L601">
        <v>47.46</v>
      </c>
    </row>
    <row r="602" spans="1:12" x14ac:dyDescent="0.3">
      <c r="A602">
        <v>21598</v>
      </c>
      <c r="B602" s="109" t="s">
        <v>1776</v>
      </c>
      <c r="C602" s="109" t="s">
        <v>97</v>
      </c>
      <c r="D602">
        <v>147</v>
      </c>
      <c r="E602">
        <v>1</v>
      </c>
      <c r="F602" t="s">
        <v>215</v>
      </c>
      <c r="G602">
        <v>3101.0099999999902</v>
      </c>
      <c r="H602">
        <v>29</v>
      </c>
      <c r="I602" t="s">
        <v>1600</v>
      </c>
      <c r="J602" t="s">
        <v>1606</v>
      </c>
      <c r="K602">
        <v>3</v>
      </c>
      <c r="L602">
        <v>81.650000000000006</v>
      </c>
    </row>
    <row r="603" spans="1:12" x14ac:dyDescent="0.3">
      <c r="A603">
        <v>21616</v>
      </c>
      <c r="B603" s="109" t="s">
        <v>1730</v>
      </c>
      <c r="C603" s="109" t="s">
        <v>97</v>
      </c>
      <c r="D603">
        <v>51</v>
      </c>
      <c r="E603">
        <v>1</v>
      </c>
      <c r="F603" t="s">
        <v>215</v>
      </c>
      <c r="G603">
        <v>3918.9199999999901</v>
      </c>
      <c r="H603">
        <v>29</v>
      </c>
      <c r="I603" t="s">
        <v>1600</v>
      </c>
      <c r="J603" t="s">
        <v>1605</v>
      </c>
      <c r="K603">
        <v>2</v>
      </c>
      <c r="L603">
        <v>112.78999999999999</v>
      </c>
    </row>
    <row r="604" spans="1:12" x14ac:dyDescent="0.3">
      <c r="A604">
        <v>21706</v>
      </c>
      <c r="B604" s="109" t="s">
        <v>1730</v>
      </c>
      <c r="C604" s="109" t="s">
        <v>97</v>
      </c>
      <c r="D604">
        <v>39</v>
      </c>
      <c r="E604">
        <v>1</v>
      </c>
      <c r="F604" t="s">
        <v>215</v>
      </c>
      <c r="G604">
        <v>3322.9899999999898</v>
      </c>
      <c r="H604">
        <v>29</v>
      </c>
      <c r="I604" t="s">
        <v>1600</v>
      </c>
      <c r="J604" t="s">
        <v>1623</v>
      </c>
      <c r="K604">
        <v>5</v>
      </c>
      <c r="L604">
        <v>198.44</v>
      </c>
    </row>
    <row r="605" spans="1:12" x14ac:dyDescent="0.3">
      <c r="A605">
        <v>21729</v>
      </c>
      <c r="B605" s="109" t="s">
        <v>1730</v>
      </c>
      <c r="C605" s="109" t="s">
        <v>97</v>
      </c>
      <c r="D605">
        <v>108</v>
      </c>
      <c r="E605">
        <v>2</v>
      </c>
      <c r="F605" t="s">
        <v>1599</v>
      </c>
      <c r="G605">
        <v>3114.84</v>
      </c>
      <c r="H605">
        <v>29</v>
      </c>
      <c r="I605" t="s">
        <v>1600</v>
      </c>
      <c r="J605" t="s">
        <v>1603</v>
      </c>
      <c r="K605">
        <v>1</v>
      </c>
      <c r="L605">
        <v>62.57</v>
      </c>
    </row>
    <row r="606" spans="1:12" x14ac:dyDescent="0.3">
      <c r="A606">
        <v>21736</v>
      </c>
      <c r="B606" s="109" t="s">
        <v>1730</v>
      </c>
      <c r="C606" s="109" t="s">
        <v>97</v>
      </c>
      <c r="D606">
        <v>171</v>
      </c>
      <c r="E606">
        <v>2</v>
      </c>
      <c r="F606" t="s">
        <v>1599</v>
      </c>
      <c r="G606">
        <v>3485.06</v>
      </c>
      <c r="H606">
        <v>29</v>
      </c>
      <c r="I606" t="s">
        <v>1600</v>
      </c>
      <c r="J606" t="s">
        <v>1605</v>
      </c>
      <c r="K606">
        <v>2</v>
      </c>
      <c r="L606">
        <v>80.900000000000006</v>
      </c>
    </row>
    <row r="607" spans="1:12" x14ac:dyDescent="0.3">
      <c r="A607">
        <v>21744</v>
      </c>
      <c r="B607" s="109" t="s">
        <v>1730</v>
      </c>
      <c r="C607" s="109" t="s">
        <v>97</v>
      </c>
      <c r="D607">
        <v>81</v>
      </c>
      <c r="E607">
        <v>1</v>
      </c>
      <c r="F607" t="s">
        <v>215</v>
      </c>
      <c r="G607">
        <v>2735.3999999999901</v>
      </c>
      <c r="H607">
        <v>29</v>
      </c>
      <c r="I607" t="s">
        <v>1600</v>
      </c>
      <c r="J607" t="s">
        <v>1603</v>
      </c>
      <c r="K607">
        <v>1</v>
      </c>
      <c r="L607">
        <v>23.32</v>
      </c>
    </row>
    <row r="608" spans="1:12" x14ac:dyDescent="0.3">
      <c r="A608">
        <v>21765</v>
      </c>
      <c r="B608" s="109" t="s">
        <v>1616</v>
      </c>
      <c r="C608" s="109" t="s">
        <v>97</v>
      </c>
      <c r="D608">
        <v>79</v>
      </c>
      <c r="E608">
        <v>1</v>
      </c>
      <c r="F608" t="s">
        <v>215</v>
      </c>
      <c r="G608">
        <v>3197.95999999999</v>
      </c>
      <c r="H608">
        <v>29</v>
      </c>
      <c r="I608" t="s">
        <v>1600</v>
      </c>
      <c r="J608" t="s">
        <v>1601</v>
      </c>
      <c r="K608">
        <v>4</v>
      </c>
      <c r="L608">
        <v>193.69</v>
      </c>
    </row>
    <row r="609" spans="1:12" x14ac:dyDescent="0.3">
      <c r="A609">
        <v>21920</v>
      </c>
      <c r="B609" s="109" t="s">
        <v>1616</v>
      </c>
      <c r="C609" s="109" t="s">
        <v>97</v>
      </c>
      <c r="D609">
        <v>46</v>
      </c>
      <c r="E609">
        <v>2</v>
      </c>
      <c r="F609" t="s">
        <v>1599</v>
      </c>
      <c r="G609">
        <v>3510.3699999999899</v>
      </c>
      <c r="H609">
        <v>29</v>
      </c>
      <c r="I609" t="s">
        <v>1600</v>
      </c>
      <c r="J609" t="s">
        <v>1606</v>
      </c>
      <c r="K609">
        <v>3</v>
      </c>
      <c r="L609">
        <v>83.47999999999999</v>
      </c>
    </row>
    <row r="610" spans="1:12" x14ac:dyDescent="0.3">
      <c r="A610">
        <v>21933</v>
      </c>
      <c r="B610" s="109" t="s">
        <v>1616</v>
      </c>
      <c r="C610" s="109" t="s">
        <v>97</v>
      </c>
      <c r="D610">
        <v>33</v>
      </c>
      <c r="E610">
        <v>2</v>
      </c>
      <c r="F610" t="s">
        <v>1599</v>
      </c>
      <c r="G610">
        <v>2041.21999999999</v>
      </c>
      <c r="H610">
        <v>29</v>
      </c>
      <c r="I610" t="s">
        <v>1600</v>
      </c>
      <c r="J610" t="s">
        <v>1603</v>
      </c>
      <c r="K610">
        <v>1</v>
      </c>
      <c r="L610">
        <v>47.46</v>
      </c>
    </row>
    <row r="611" spans="1:12" x14ac:dyDescent="0.3">
      <c r="A611">
        <v>21942</v>
      </c>
      <c r="B611" s="109" t="s">
        <v>1616</v>
      </c>
      <c r="C611" s="109" t="s">
        <v>97</v>
      </c>
      <c r="D611">
        <v>146</v>
      </c>
      <c r="E611">
        <v>2</v>
      </c>
      <c r="F611" t="s">
        <v>1599</v>
      </c>
      <c r="G611">
        <v>2817.9299999999898</v>
      </c>
      <c r="H611">
        <v>29</v>
      </c>
      <c r="I611" t="s">
        <v>1600</v>
      </c>
      <c r="J611" t="s">
        <v>1606</v>
      </c>
      <c r="K611">
        <v>3</v>
      </c>
      <c r="L611">
        <v>134.03</v>
      </c>
    </row>
    <row r="612" spans="1:12" x14ac:dyDescent="0.3">
      <c r="A612">
        <v>21961</v>
      </c>
      <c r="B612" s="109" t="s">
        <v>1616</v>
      </c>
      <c r="C612" s="109" t="s">
        <v>97</v>
      </c>
      <c r="D612">
        <v>3</v>
      </c>
      <c r="E612">
        <v>1</v>
      </c>
      <c r="F612" t="s">
        <v>215</v>
      </c>
      <c r="G612">
        <v>2054.9499999999998</v>
      </c>
      <c r="H612">
        <v>29</v>
      </c>
      <c r="I612" t="s">
        <v>1600</v>
      </c>
      <c r="J612" t="s">
        <v>1601</v>
      </c>
      <c r="K612">
        <v>4</v>
      </c>
      <c r="L612">
        <v>139.29000000000002</v>
      </c>
    </row>
    <row r="613" spans="1:12" x14ac:dyDescent="0.3">
      <c r="A613">
        <v>21987</v>
      </c>
      <c r="B613" s="109" t="s">
        <v>1616</v>
      </c>
      <c r="C613" s="109" t="s">
        <v>97</v>
      </c>
      <c r="D613">
        <v>27</v>
      </c>
      <c r="E613">
        <v>1</v>
      </c>
      <c r="F613" t="s">
        <v>215</v>
      </c>
      <c r="G613">
        <v>3029.97999999999</v>
      </c>
      <c r="H613">
        <v>29</v>
      </c>
      <c r="I613" t="s">
        <v>1600</v>
      </c>
      <c r="J613" t="s">
        <v>1603</v>
      </c>
      <c r="K613">
        <v>1</v>
      </c>
      <c r="L613">
        <v>65.33</v>
      </c>
    </row>
    <row r="614" spans="1:12" x14ac:dyDescent="0.3">
      <c r="A614">
        <v>21998</v>
      </c>
      <c r="B614" s="109" t="s">
        <v>1616</v>
      </c>
      <c r="C614" s="109" t="s">
        <v>97</v>
      </c>
      <c r="D614">
        <v>67</v>
      </c>
      <c r="E614">
        <v>1</v>
      </c>
      <c r="F614" t="s">
        <v>215</v>
      </c>
      <c r="G614">
        <v>2962.03</v>
      </c>
      <c r="H614">
        <v>29</v>
      </c>
      <c r="I614" t="s">
        <v>1600</v>
      </c>
      <c r="J614" t="s">
        <v>1606</v>
      </c>
      <c r="K614">
        <v>3</v>
      </c>
      <c r="L614">
        <v>93.85</v>
      </c>
    </row>
    <row r="615" spans="1:12" x14ac:dyDescent="0.3">
      <c r="A615">
        <v>22029</v>
      </c>
      <c r="B615" s="109" t="s">
        <v>1777</v>
      </c>
      <c r="C615" s="109" t="s">
        <v>97</v>
      </c>
      <c r="D615">
        <v>160</v>
      </c>
      <c r="E615">
        <v>2</v>
      </c>
      <c r="F615" t="s">
        <v>1599</v>
      </c>
      <c r="G615">
        <v>2700.9699999999898</v>
      </c>
      <c r="H615">
        <v>29</v>
      </c>
      <c r="I615" t="s">
        <v>1600</v>
      </c>
      <c r="J615" t="s">
        <v>1603</v>
      </c>
      <c r="K615">
        <v>1</v>
      </c>
      <c r="L615">
        <v>47.46</v>
      </c>
    </row>
    <row r="616" spans="1:12" x14ac:dyDescent="0.3">
      <c r="A616">
        <v>22069</v>
      </c>
      <c r="B616" s="109" t="s">
        <v>1777</v>
      </c>
      <c r="C616" s="109" t="s">
        <v>97</v>
      </c>
      <c r="D616">
        <v>62</v>
      </c>
      <c r="E616">
        <v>2</v>
      </c>
      <c r="F616" t="s">
        <v>1599</v>
      </c>
      <c r="G616">
        <v>2151.78999999999</v>
      </c>
      <c r="H616">
        <v>29</v>
      </c>
      <c r="I616" t="s">
        <v>1600</v>
      </c>
      <c r="J616" t="s">
        <v>1605</v>
      </c>
      <c r="K616">
        <v>2</v>
      </c>
      <c r="L616">
        <v>127.9</v>
      </c>
    </row>
    <row r="617" spans="1:12" x14ac:dyDescent="0.3">
      <c r="A617">
        <v>22089</v>
      </c>
      <c r="B617" s="109" t="s">
        <v>1777</v>
      </c>
      <c r="C617" s="109" t="s">
        <v>97</v>
      </c>
      <c r="D617">
        <v>198</v>
      </c>
      <c r="E617">
        <v>1</v>
      </c>
      <c r="F617" t="s">
        <v>215</v>
      </c>
      <c r="G617">
        <v>2726.7799999999902</v>
      </c>
      <c r="H617">
        <v>29</v>
      </c>
      <c r="I617" t="s">
        <v>1600</v>
      </c>
      <c r="J617" t="s">
        <v>1605</v>
      </c>
      <c r="K617">
        <v>2</v>
      </c>
      <c r="L617">
        <v>127.9</v>
      </c>
    </row>
    <row r="618" spans="1:12" x14ac:dyDescent="0.3">
      <c r="A618">
        <v>22166</v>
      </c>
      <c r="B618" s="109" t="s">
        <v>1777</v>
      </c>
      <c r="C618" s="109" t="s">
        <v>97</v>
      </c>
      <c r="D618">
        <v>28</v>
      </c>
      <c r="E618">
        <v>2</v>
      </c>
      <c r="F618" t="s">
        <v>1599</v>
      </c>
      <c r="G618">
        <v>1731.43</v>
      </c>
      <c r="H618">
        <v>29</v>
      </c>
      <c r="I618" t="s">
        <v>1600</v>
      </c>
      <c r="J618" t="s">
        <v>1603</v>
      </c>
      <c r="K618">
        <v>1</v>
      </c>
      <c r="L618">
        <v>30.08</v>
      </c>
    </row>
    <row r="619" spans="1:12" x14ac:dyDescent="0.3">
      <c r="A619">
        <v>22168</v>
      </c>
      <c r="B619" s="109" t="s">
        <v>1777</v>
      </c>
      <c r="C619" s="109" t="s">
        <v>97</v>
      </c>
      <c r="D619">
        <v>18</v>
      </c>
      <c r="E619">
        <v>2</v>
      </c>
      <c r="F619" t="s">
        <v>1599</v>
      </c>
      <c r="G619">
        <v>3225.02</v>
      </c>
      <c r="H619">
        <v>29</v>
      </c>
      <c r="I619" t="s">
        <v>1600</v>
      </c>
      <c r="J619" t="s">
        <v>1605</v>
      </c>
      <c r="K619">
        <v>2</v>
      </c>
      <c r="L619">
        <v>75.710000000000008</v>
      </c>
    </row>
    <row r="620" spans="1:12" x14ac:dyDescent="0.3">
      <c r="A620">
        <v>22187</v>
      </c>
      <c r="B620" s="109" t="s">
        <v>1777</v>
      </c>
      <c r="C620" s="109" t="s">
        <v>97</v>
      </c>
      <c r="D620">
        <v>151</v>
      </c>
      <c r="E620">
        <v>2</v>
      </c>
      <c r="F620" t="s">
        <v>1599</v>
      </c>
      <c r="G620">
        <v>4000.7999999999902</v>
      </c>
      <c r="H620">
        <v>29</v>
      </c>
      <c r="I620" t="s">
        <v>1600</v>
      </c>
      <c r="J620" t="s">
        <v>1603</v>
      </c>
      <c r="K620">
        <v>1</v>
      </c>
      <c r="L620">
        <v>28.25</v>
      </c>
    </row>
    <row r="621" spans="1:12" x14ac:dyDescent="0.3">
      <c r="A621">
        <v>22226</v>
      </c>
      <c r="B621" s="109" t="s">
        <v>1731</v>
      </c>
      <c r="C621" s="109" t="s">
        <v>97</v>
      </c>
      <c r="D621">
        <v>189</v>
      </c>
      <c r="E621">
        <v>1</v>
      </c>
      <c r="F621" t="s">
        <v>215</v>
      </c>
      <c r="G621">
        <v>3063.68</v>
      </c>
      <c r="H621">
        <v>29</v>
      </c>
      <c r="I621" t="s">
        <v>1600</v>
      </c>
      <c r="J621" t="s">
        <v>1603</v>
      </c>
      <c r="K621">
        <v>1</v>
      </c>
      <c r="L621">
        <v>28.25</v>
      </c>
    </row>
    <row r="622" spans="1:12" x14ac:dyDescent="0.3">
      <c r="A622">
        <v>22245</v>
      </c>
      <c r="B622" s="109" t="s">
        <v>1731</v>
      </c>
      <c r="C622" s="109" t="s">
        <v>97</v>
      </c>
      <c r="D622">
        <v>173</v>
      </c>
      <c r="E622">
        <v>1</v>
      </c>
      <c r="F622" t="s">
        <v>215</v>
      </c>
      <c r="G622">
        <v>3127.77</v>
      </c>
      <c r="H622">
        <v>29</v>
      </c>
      <c r="I622" t="s">
        <v>1600</v>
      </c>
      <c r="J622" t="s">
        <v>1605</v>
      </c>
      <c r="K622">
        <v>2</v>
      </c>
      <c r="L622">
        <v>51.57</v>
      </c>
    </row>
    <row r="623" spans="1:12" x14ac:dyDescent="0.3">
      <c r="A623">
        <v>22312</v>
      </c>
      <c r="B623" s="109" t="s">
        <v>1731</v>
      </c>
      <c r="C623" s="109" t="s">
        <v>97</v>
      </c>
      <c r="D623">
        <v>38</v>
      </c>
      <c r="E623">
        <v>2</v>
      </c>
      <c r="F623" t="s">
        <v>1599</v>
      </c>
      <c r="G623">
        <v>2634.7399999999898</v>
      </c>
      <c r="H623">
        <v>29</v>
      </c>
      <c r="I623" t="s">
        <v>1600</v>
      </c>
      <c r="J623" t="s">
        <v>1603</v>
      </c>
      <c r="K623">
        <v>1</v>
      </c>
      <c r="L623">
        <v>65.33</v>
      </c>
    </row>
    <row r="624" spans="1:12" x14ac:dyDescent="0.3">
      <c r="A624">
        <v>22322</v>
      </c>
      <c r="B624" s="109" t="s">
        <v>1617</v>
      </c>
      <c r="C624" s="109" t="s">
        <v>97</v>
      </c>
      <c r="D624">
        <v>136</v>
      </c>
      <c r="E624">
        <v>1</v>
      </c>
      <c r="F624" t="s">
        <v>215</v>
      </c>
      <c r="G624">
        <v>2856.3799999999901</v>
      </c>
      <c r="H624">
        <v>29</v>
      </c>
      <c r="I624" t="s">
        <v>1600</v>
      </c>
      <c r="J624" t="s">
        <v>1603</v>
      </c>
      <c r="K624">
        <v>1</v>
      </c>
      <c r="L624">
        <v>65.33</v>
      </c>
    </row>
    <row r="625" spans="1:12" x14ac:dyDescent="0.3">
      <c r="A625">
        <v>22371</v>
      </c>
      <c r="B625" s="109" t="s">
        <v>1617</v>
      </c>
      <c r="C625" s="109" t="s">
        <v>97</v>
      </c>
      <c r="D625">
        <v>92</v>
      </c>
      <c r="E625">
        <v>2</v>
      </c>
      <c r="F625" t="s">
        <v>1599</v>
      </c>
      <c r="G625">
        <v>2439.3200000000002</v>
      </c>
      <c r="H625">
        <v>29</v>
      </c>
      <c r="I625" t="s">
        <v>1600</v>
      </c>
      <c r="J625" t="s">
        <v>1603</v>
      </c>
      <c r="K625">
        <v>1</v>
      </c>
      <c r="L625">
        <v>62.57</v>
      </c>
    </row>
    <row r="626" spans="1:12" x14ac:dyDescent="0.3">
      <c r="A626">
        <v>22386</v>
      </c>
      <c r="B626" s="109" t="s">
        <v>1618</v>
      </c>
      <c r="C626" s="109" t="s">
        <v>97</v>
      </c>
      <c r="D626">
        <v>200</v>
      </c>
      <c r="E626">
        <v>2</v>
      </c>
      <c r="F626" t="s">
        <v>1599</v>
      </c>
      <c r="G626">
        <v>3156.95</v>
      </c>
      <c r="H626">
        <v>29</v>
      </c>
      <c r="I626" t="s">
        <v>1600</v>
      </c>
      <c r="J626" t="s">
        <v>1603</v>
      </c>
      <c r="K626">
        <v>1</v>
      </c>
      <c r="L626">
        <v>62.57</v>
      </c>
    </row>
    <row r="627" spans="1:12" x14ac:dyDescent="0.3">
      <c r="A627">
        <v>22401</v>
      </c>
      <c r="B627" s="109" t="s">
        <v>1618</v>
      </c>
      <c r="C627" s="109" t="s">
        <v>97</v>
      </c>
      <c r="D627">
        <v>194</v>
      </c>
      <c r="E627">
        <v>2</v>
      </c>
      <c r="F627" t="s">
        <v>1599</v>
      </c>
      <c r="G627">
        <v>2486.1999999999898</v>
      </c>
      <c r="H627">
        <v>29</v>
      </c>
      <c r="I627" t="s">
        <v>1600</v>
      </c>
      <c r="J627" t="s">
        <v>1605</v>
      </c>
      <c r="K627">
        <v>2</v>
      </c>
      <c r="L627">
        <v>127.9</v>
      </c>
    </row>
    <row r="628" spans="1:12" x14ac:dyDescent="0.3">
      <c r="A628">
        <v>22406</v>
      </c>
      <c r="B628" s="109" t="s">
        <v>1618</v>
      </c>
      <c r="C628" s="109" t="s">
        <v>97</v>
      </c>
      <c r="D628">
        <v>112</v>
      </c>
      <c r="E628">
        <v>2</v>
      </c>
      <c r="F628" t="s">
        <v>1599</v>
      </c>
      <c r="G628">
        <v>2059.8399999999901</v>
      </c>
      <c r="H628">
        <v>29</v>
      </c>
      <c r="I628" t="s">
        <v>1600</v>
      </c>
      <c r="J628" t="s">
        <v>1606</v>
      </c>
      <c r="K628">
        <v>3</v>
      </c>
      <c r="L628">
        <v>123.17000000000002</v>
      </c>
    </row>
    <row r="629" spans="1:12" x14ac:dyDescent="0.3">
      <c r="A629">
        <v>22407</v>
      </c>
      <c r="B629" s="109" t="s">
        <v>1618</v>
      </c>
      <c r="C629" s="109" t="s">
        <v>97</v>
      </c>
      <c r="D629">
        <v>166</v>
      </c>
      <c r="E629">
        <v>2</v>
      </c>
      <c r="F629" t="s">
        <v>1599</v>
      </c>
      <c r="G629">
        <v>3257.91</v>
      </c>
      <c r="H629">
        <v>29</v>
      </c>
      <c r="I629" t="s">
        <v>1600</v>
      </c>
      <c r="J629" t="s">
        <v>1603</v>
      </c>
      <c r="K629">
        <v>1</v>
      </c>
      <c r="L629">
        <v>30.08</v>
      </c>
    </row>
    <row r="630" spans="1:12" x14ac:dyDescent="0.3">
      <c r="A630">
        <v>22431</v>
      </c>
      <c r="B630" s="109" t="s">
        <v>1619</v>
      </c>
      <c r="C630" s="109" t="s">
        <v>97</v>
      </c>
      <c r="D630">
        <v>66</v>
      </c>
      <c r="E630">
        <v>1</v>
      </c>
      <c r="F630" t="s">
        <v>215</v>
      </c>
      <c r="G630">
        <v>1590.12</v>
      </c>
      <c r="H630">
        <v>29</v>
      </c>
      <c r="I630" t="s">
        <v>1600</v>
      </c>
      <c r="J630" t="s">
        <v>1601</v>
      </c>
      <c r="K630">
        <v>4</v>
      </c>
      <c r="L630">
        <v>206.04000000000002</v>
      </c>
    </row>
    <row r="631" spans="1:12" x14ac:dyDescent="0.3">
      <c r="A631">
        <v>22439</v>
      </c>
      <c r="B631" s="109" t="s">
        <v>1619</v>
      </c>
      <c r="C631" s="109" t="s">
        <v>97</v>
      </c>
      <c r="D631">
        <v>185</v>
      </c>
      <c r="E631">
        <v>1</v>
      </c>
      <c r="F631" t="s">
        <v>215</v>
      </c>
      <c r="G631">
        <v>2395.81</v>
      </c>
      <c r="H631">
        <v>29</v>
      </c>
      <c r="I631" t="s">
        <v>1600</v>
      </c>
      <c r="J631" t="s">
        <v>1606</v>
      </c>
      <c r="K631">
        <v>3</v>
      </c>
      <c r="L631">
        <v>131.27000000000001</v>
      </c>
    </row>
    <row r="632" spans="1:12" x14ac:dyDescent="0.3">
      <c r="A632">
        <v>22493</v>
      </c>
      <c r="B632" s="109" t="s">
        <v>1619</v>
      </c>
      <c r="C632" s="109" t="s">
        <v>97</v>
      </c>
      <c r="D632">
        <v>193</v>
      </c>
      <c r="E632">
        <v>1</v>
      </c>
      <c r="F632" t="s">
        <v>215</v>
      </c>
      <c r="G632">
        <v>2547.62</v>
      </c>
      <c r="H632">
        <v>29</v>
      </c>
      <c r="I632" t="s">
        <v>1600</v>
      </c>
      <c r="J632" t="s">
        <v>1605</v>
      </c>
      <c r="K632">
        <v>2</v>
      </c>
      <c r="L632">
        <v>87.91</v>
      </c>
    </row>
    <row r="633" spans="1:12" x14ac:dyDescent="0.3">
      <c r="A633">
        <v>22506</v>
      </c>
      <c r="B633" s="109" t="s">
        <v>1619</v>
      </c>
      <c r="C633" s="109" t="s">
        <v>97</v>
      </c>
      <c r="D633">
        <v>178</v>
      </c>
      <c r="E633">
        <v>1</v>
      </c>
      <c r="F633" t="s">
        <v>215</v>
      </c>
      <c r="G633">
        <v>2320.21</v>
      </c>
      <c r="H633">
        <v>29</v>
      </c>
      <c r="I633" t="s">
        <v>1600</v>
      </c>
      <c r="J633" t="s">
        <v>1605</v>
      </c>
      <c r="K633">
        <v>2</v>
      </c>
      <c r="L633">
        <v>90.82</v>
      </c>
    </row>
    <row r="634" spans="1:12" x14ac:dyDescent="0.3">
      <c r="A634">
        <v>22533</v>
      </c>
      <c r="B634" s="109" t="s">
        <v>1619</v>
      </c>
      <c r="C634" s="109" t="s">
        <v>97</v>
      </c>
      <c r="D634">
        <v>123</v>
      </c>
      <c r="E634">
        <v>2</v>
      </c>
      <c r="F634" t="s">
        <v>1599</v>
      </c>
      <c r="G634">
        <v>2813.95</v>
      </c>
      <c r="H634">
        <v>29</v>
      </c>
      <c r="I634" t="s">
        <v>1600</v>
      </c>
      <c r="J634" t="s">
        <v>1605</v>
      </c>
      <c r="K634">
        <v>2</v>
      </c>
      <c r="L634">
        <v>75.710000000000008</v>
      </c>
    </row>
    <row r="635" spans="1:12" x14ac:dyDescent="0.3">
      <c r="A635">
        <v>22539</v>
      </c>
      <c r="B635" s="109" t="s">
        <v>1620</v>
      </c>
      <c r="C635" s="109" t="s">
        <v>97</v>
      </c>
      <c r="D635">
        <v>161</v>
      </c>
      <c r="E635">
        <v>1</v>
      </c>
      <c r="F635" t="s">
        <v>215</v>
      </c>
      <c r="G635">
        <v>2630.04</v>
      </c>
      <c r="H635">
        <v>29</v>
      </c>
      <c r="I635" t="s">
        <v>1600</v>
      </c>
      <c r="J635" t="s">
        <v>1603</v>
      </c>
      <c r="K635">
        <v>1</v>
      </c>
      <c r="L635">
        <v>47.46</v>
      </c>
    </row>
    <row r="636" spans="1:12" x14ac:dyDescent="0.3">
      <c r="A636">
        <v>22554</v>
      </c>
      <c r="B636" s="109" t="s">
        <v>1620</v>
      </c>
      <c r="C636" s="109" t="s">
        <v>97</v>
      </c>
      <c r="D636">
        <v>163</v>
      </c>
      <c r="E636">
        <v>2</v>
      </c>
      <c r="F636" t="s">
        <v>1599</v>
      </c>
      <c r="G636">
        <v>1789.1199999999899</v>
      </c>
      <c r="H636">
        <v>29</v>
      </c>
      <c r="I636" t="s">
        <v>1600</v>
      </c>
      <c r="J636" t="s">
        <v>1623</v>
      </c>
      <c r="K636">
        <v>5</v>
      </c>
      <c r="L636">
        <v>181.76000000000002</v>
      </c>
    </row>
    <row r="637" spans="1:12" x14ac:dyDescent="0.3">
      <c r="A637">
        <v>22570</v>
      </c>
      <c r="B637" s="109" t="s">
        <v>1620</v>
      </c>
      <c r="C637" s="109" t="s">
        <v>97</v>
      </c>
      <c r="D637">
        <v>196</v>
      </c>
      <c r="E637">
        <v>1</v>
      </c>
      <c r="F637" t="s">
        <v>215</v>
      </c>
      <c r="G637">
        <v>2714.1099999999901</v>
      </c>
      <c r="H637">
        <v>29</v>
      </c>
      <c r="I637" t="s">
        <v>1600</v>
      </c>
      <c r="J637" t="s">
        <v>1605</v>
      </c>
      <c r="K637">
        <v>2</v>
      </c>
      <c r="L637">
        <v>53.4</v>
      </c>
    </row>
    <row r="638" spans="1:12" x14ac:dyDescent="0.3">
      <c r="A638">
        <v>22583</v>
      </c>
      <c r="B638" s="109" t="s">
        <v>1621</v>
      </c>
      <c r="C638" s="109" t="s">
        <v>97</v>
      </c>
      <c r="D638">
        <v>53</v>
      </c>
      <c r="E638">
        <v>2</v>
      </c>
      <c r="F638" t="s">
        <v>1599</v>
      </c>
      <c r="G638">
        <v>2456.64</v>
      </c>
      <c r="H638">
        <v>29</v>
      </c>
      <c r="I638" t="s">
        <v>1600</v>
      </c>
      <c r="J638" t="s">
        <v>1603</v>
      </c>
      <c r="K638">
        <v>1</v>
      </c>
      <c r="L638">
        <v>62.57</v>
      </c>
    </row>
    <row r="639" spans="1:12" x14ac:dyDescent="0.3">
      <c r="A639">
        <v>22588</v>
      </c>
      <c r="B639" s="109" t="s">
        <v>1621</v>
      </c>
      <c r="C639" s="109" t="s">
        <v>97</v>
      </c>
      <c r="D639">
        <v>68</v>
      </c>
      <c r="E639">
        <v>1</v>
      </c>
      <c r="F639" t="s">
        <v>215</v>
      </c>
      <c r="G639">
        <v>2286.5299999999902</v>
      </c>
      <c r="H639">
        <v>29</v>
      </c>
      <c r="I639" t="s">
        <v>1600</v>
      </c>
      <c r="J639" t="s">
        <v>1623</v>
      </c>
      <c r="K639">
        <v>5</v>
      </c>
      <c r="L639">
        <v>191.67999999999998</v>
      </c>
    </row>
    <row r="640" spans="1:12" x14ac:dyDescent="0.3">
      <c r="A640">
        <v>22629</v>
      </c>
      <c r="B640" s="109" t="s">
        <v>1622</v>
      </c>
      <c r="C640" s="109" t="s">
        <v>97</v>
      </c>
      <c r="D640">
        <v>105</v>
      </c>
      <c r="E640">
        <v>2</v>
      </c>
      <c r="F640" t="s">
        <v>1599</v>
      </c>
      <c r="G640">
        <v>1868.73</v>
      </c>
      <c r="H640">
        <v>29</v>
      </c>
      <c r="I640" t="s">
        <v>1600</v>
      </c>
      <c r="J640" t="s">
        <v>1605</v>
      </c>
      <c r="K640">
        <v>2</v>
      </c>
      <c r="L640">
        <v>68.7</v>
      </c>
    </row>
    <row r="641" spans="1:12" x14ac:dyDescent="0.3">
      <c r="A641">
        <v>22645</v>
      </c>
      <c r="B641" s="109" t="s">
        <v>1622</v>
      </c>
      <c r="C641" s="109" t="s">
        <v>97</v>
      </c>
      <c r="D641">
        <v>60</v>
      </c>
      <c r="E641">
        <v>1</v>
      </c>
      <c r="F641" t="s">
        <v>215</v>
      </c>
      <c r="G641">
        <v>1042.27</v>
      </c>
      <c r="H641">
        <v>29</v>
      </c>
      <c r="I641" t="s">
        <v>1600</v>
      </c>
      <c r="J641" t="s">
        <v>1603</v>
      </c>
      <c r="K641">
        <v>1</v>
      </c>
      <c r="L641">
        <v>47.46</v>
      </c>
    </row>
    <row r="642" spans="1:12" x14ac:dyDescent="0.3">
      <c r="A642">
        <v>22684</v>
      </c>
      <c r="B642" s="109" t="s">
        <v>1622</v>
      </c>
      <c r="C642" s="109" t="s">
        <v>97</v>
      </c>
      <c r="D642">
        <v>36</v>
      </c>
      <c r="E642">
        <v>2</v>
      </c>
      <c r="F642" t="s">
        <v>1599</v>
      </c>
      <c r="G642">
        <v>2310.81</v>
      </c>
      <c r="H642">
        <v>29</v>
      </c>
      <c r="I642" t="s">
        <v>1600</v>
      </c>
      <c r="J642" t="s">
        <v>1603</v>
      </c>
      <c r="K642">
        <v>1</v>
      </c>
      <c r="L642">
        <v>28.25</v>
      </c>
    </row>
    <row r="643" spans="1:12" x14ac:dyDescent="0.3">
      <c r="A643">
        <v>22696</v>
      </c>
      <c r="B643" s="109" t="s">
        <v>1622</v>
      </c>
      <c r="C643" s="109" t="s">
        <v>97</v>
      </c>
      <c r="D643">
        <v>47</v>
      </c>
      <c r="E643">
        <v>2</v>
      </c>
      <c r="F643" t="s">
        <v>1599</v>
      </c>
      <c r="G643">
        <v>1836.15</v>
      </c>
      <c r="H643">
        <v>29</v>
      </c>
      <c r="I643" t="s">
        <v>1600</v>
      </c>
      <c r="J643" t="s">
        <v>1606</v>
      </c>
      <c r="K643">
        <v>3</v>
      </c>
      <c r="L643">
        <v>79.819999999999993</v>
      </c>
    </row>
    <row r="644" spans="1:12" x14ac:dyDescent="0.3">
      <c r="A644">
        <v>22707</v>
      </c>
      <c r="B644" s="109" t="s">
        <v>1622</v>
      </c>
      <c r="C644" s="109" t="s">
        <v>97</v>
      </c>
      <c r="D644">
        <v>89</v>
      </c>
      <c r="E644">
        <v>2</v>
      </c>
      <c r="F644" t="s">
        <v>1599</v>
      </c>
      <c r="G644">
        <v>3800.56</v>
      </c>
      <c r="H644">
        <v>29</v>
      </c>
      <c r="I644" t="s">
        <v>1600</v>
      </c>
      <c r="J644" t="s">
        <v>1601</v>
      </c>
      <c r="K644">
        <v>4</v>
      </c>
      <c r="L644">
        <v>186.23000000000002</v>
      </c>
    </row>
    <row r="645" spans="1:12" x14ac:dyDescent="0.3">
      <c r="A645">
        <v>22722</v>
      </c>
      <c r="B645" s="109" t="s">
        <v>1622</v>
      </c>
      <c r="C645" s="109" t="s">
        <v>97</v>
      </c>
      <c r="D645">
        <v>158</v>
      </c>
      <c r="E645">
        <v>1</v>
      </c>
      <c r="F645" t="s">
        <v>215</v>
      </c>
      <c r="G645">
        <v>3177.49</v>
      </c>
      <c r="H645">
        <v>29</v>
      </c>
      <c r="I645" t="s">
        <v>1600</v>
      </c>
      <c r="J645" t="s">
        <v>1605</v>
      </c>
      <c r="K645">
        <v>2</v>
      </c>
      <c r="L645">
        <v>88.65</v>
      </c>
    </row>
    <row r="646" spans="1:12" x14ac:dyDescent="0.3">
      <c r="A646">
        <v>22813</v>
      </c>
      <c r="B646" s="109" t="s">
        <v>1622</v>
      </c>
      <c r="C646" s="109" t="s">
        <v>97</v>
      </c>
      <c r="D646">
        <v>110</v>
      </c>
      <c r="E646">
        <v>1</v>
      </c>
      <c r="F646" t="s">
        <v>215</v>
      </c>
      <c r="G646">
        <v>2404.04</v>
      </c>
      <c r="H646">
        <v>29</v>
      </c>
      <c r="I646" t="s">
        <v>1600</v>
      </c>
      <c r="J646" t="s">
        <v>1605</v>
      </c>
      <c r="K646">
        <v>2</v>
      </c>
      <c r="L646">
        <v>125.14</v>
      </c>
    </row>
    <row r="647" spans="1:12" x14ac:dyDescent="0.3">
      <c r="A647">
        <v>22833</v>
      </c>
      <c r="B647" s="109" t="s">
        <v>1732</v>
      </c>
      <c r="C647" s="109" t="s">
        <v>97</v>
      </c>
      <c r="D647">
        <v>177</v>
      </c>
      <c r="E647">
        <v>2</v>
      </c>
      <c r="F647" t="s">
        <v>1599</v>
      </c>
      <c r="G647">
        <v>2497.4499999999898</v>
      </c>
      <c r="H647">
        <v>29</v>
      </c>
      <c r="I647" t="s">
        <v>1600</v>
      </c>
      <c r="J647" t="s">
        <v>1605</v>
      </c>
      <c r="K647">
        <v>2</v>
      </c>
      <c r="L647">
        <v>110.03</v>
      </c>
    </row>
    <row r="648" spans="1:12" x14ac:dyDescent="0.3">
      <c r="A648">
        <v>22883</v>
      </c>
      <c r="B648" s="109" t="s">
        <v>1732</v>
      </c>
      <c r="C648" s="109" t="s">
        <v>97</v>
      </c>
      <c r="D648">
        <v>157</v>
      </c>
      <c r="E648">
        <v>2</v>
      </c>
      <c r="F648" t="s">
        <v>1599</v>
      </c>
      <c r="G648">
        <v>3052.95</v>
      </c>
      <c r="H648">
        <v>29</v>
      </c>
      <c r="I648" t="s">
        <v>1600</v>
      </c>
      <c r="J648" t="s">
        <v>1605</v>
      </c>
      <c r="K648">
        <v>2</v>
      </c>
      <c r="L648">
        <v>88.65</v>
      </c>
    </row>
    <row r="649" spans="1:12" x14ac:dyDescent="0.3">
      <c r="A649">
        <v>22908</v>
      </c>
      <c r="B649" s="109" t="s">
        <v>1732</v>
      </c>
      <c r="C649" s="109" t="s">
        <v>97</v>
      </c>
      <c r="D649">
        <v>31</v>
      </c>
      <c r="E649">
        <v>2</v>
      </c>
      <c r="F649" t="s">
        <v>1599</v>
      </c>
      <c r="G649">
        <v>3095.33</v>
      </c>
      <c r="H649">
        <v>29</v>
      </c>
      <c r="I649" t="s">
        <v>1600</v>
      </c>
      <c r="J649" t="s">
        <v>1601</v>
      </c>
      <c r="K649">
        <v>4</v>
      </c>
      <c r="L649">
        <v>205.44000000000003</v>
      </c>
    </row>
    <row r="650" spans="1:12" x14ac:dyDescent="0.3">
      <c r="A650">
        <v>22927</v>
      </c>
      <c r="B650" s="109" t="s">
        <v>1732</v>
      </c>
      <c r="C650" s="109" t="s">
        <v>97</v>
      </c>
      <c r="D650">
        <v>127</v>
      </c>
      <c r="E650">
        <v>1</v>
      </c>
      <c r="F650" t="s">
        <v>215</v>
      </c>
      <c r="G650">
        <v>2404.2599999999902</v>
      </c>
      <c r="H650">
        <v>29</v>
      </c>
      <c r="I650" t="s">
        <v>1600</v>
      </c>
      <c r="J650" t="s">
        <v>1603</v>
      </c>
      <c r="K650">
        <v>1</v>
      </c>
      <c r="L650">
        <v>30.08</v>
      </c>
    </row>
    <row r="651" spans="1:12" x14ac:dyDescent="0.3">
      <c r="A651">
        <v>22941</v>
      </c>
      <c r="B651" s="109" t="s">
        <v>1732</v>
      </c>
      <c r="C651" s="109" t="s">
        <v>97</v>
      </c>
      <c r="D651">
        <v>14</v>
      </c>
      <c r="E651">
        <v>1</v>
      </c>
      <c r="F651" t="s">
        <v>215</v>
      </c>
      <c r="G651">
        <v>2710.45999999999</v>
      </c>
      <c r="H651">
        <v>29</v>
      </c>
      <c r="I651" t="s">
        <v>1600</v>
      </c>
      <c r="J651" t="s">
        <v>1605</v>
      </c>
      <c r="K651">
        <v>2</v>
      </c>
      <c r="L651">
        <v>93.58</v>
      </c>
    </row>
    <row r="652" spans="1:12" x14ac:dyDescent="0.3">
      <c r="A652">
        <v>22944</v>
      </c>
      <c r="B652" s="109" t="s">
        <v>1624</v>
      </c>
      <c r="C652" s="109" t="s">
        <v>97</v>
      </c>
      <c r="D652">
        <v>191</v>
      </c>
      <c r="E652">
        <v>2</v>
      </c>
      <c r="F652" t="s">
        <v>1599</v>
      </c>
      <c r="G652">
        <v>2873.94</v>
      </c>
      <c r="H652">
        <v>29</v>
      </c>
      <c r="I652" t="s">
        <v>1600</v>
      </c>
      <c r="J652" t="s">
        <v>1603</v>
      </c>
      <c r="K652">
        <v>1</v>
      </c>
      <c r="L652">
        <v>47.46</v>
      </c>
    </row>
    <row r="653" spans="1:12" x14ac:dyDescent="0.3">
      <c r="A653">
        <v>22980</v>
      </c>
      <c r="B653" s="109" t="s">
        <v>1624</v>
      </c>
      <c r="C653" s="109" t="s">
        <v>97</v>
      </c>
      <c r="D653">
        <v>46</v>
      </c>
      <c r="E653">
        <v>2</v>
      </c>
      <c r="F653" t="s">
        <v>1599</v>
      </c>
      <c r="G653">
        <v>3510.3699999999899</v>
      </c>
      <c r="H653">
        <v>29</v>
      </c>
      <c r="I653" t="s">
        <v>1600</v>
      </c>
      <c r="J653" t="s">
        <v>1605</v>
      </c>
      <c r="K653">
        <v>2</v>
      </c>
      <c r="L653">
        <v>75.710000000000008</v>
      </c>
    </row>
    <row r="654" spans="1:12" x14ac:dyDescent="0.3">
      <c r="A654">
        <v>22984</v>
      </c>
      <c r="B654" s="109" t="s">
        <v>1624</v>
      </c>
      <c r="C654" s="109" t="s">
        <v>97</v>
      </c>
      <c r="D654">
        <v>67</v>
      </c>
      <c r="E654">
        <v>1</v>
      </c>
      <c r="F654" t="s">
        <v>215</v>
      </c>
      <c r="G654">
        <v>2962.03</v>
      </c>
      <c r="H654">
        <v>29</v>
      </c>
      <c r="I654" t="s">
        <v>1600</v>
      </c>
      <c r="J654" t="s">
        <v>1606</v>
      </c>
      <c r="K654">
        <v>3</v>
      </c>
      <c r="L654">
        <v>119.07</v>
      </c>
    </row>
    <row r="655" spans="1:12" x14ac:dyDescent="0.3">
      <c r="A655">
        <v>23002</v>
      </c>
      <c r="B655" s="109" t="s">
        <v>1624</v>
      </c>
      <c r="C655" s="109" t="s">
        <v>97</v>
      </c>
      <c r="D655">
        <v>43</v>
      </c>
      <c r="E655">
        <v>2</v>
      </c>
      <c r="F655" t="s">
        <v>1599</v>
      </c>
      <c r="G655">
        <v>2667.38</v>
      </c>
      <c r="H655">
        <v>29</v>
      </c>
      <c r="I655" t="s">
        <v>1600</v>
      </c>
      <c r="J655" t="s">
        <v>1606</v>
      </c>
      <c r="K655">
        <v>3</v>
      </c>
      <c r="L655">
        <v>153.24</v>
      </c>
    </row>
    <row r="656" spans="1:12" x14ac:dyDescent="0.3">
      <c r="A656">
        <v>23115</v>
      </c>
      <c r="B656" s="109" t="s">
        <v>1624</v>
      </c>
      <c r="C656" s="109" t="s">
        <v>97</v>
      </c>
      <c r="D656">
        <v>177</v>
      </c>
      <c r="E656">
        <v>2</v>
      </c>
      <c r="F656" t="s">
        <v>1599</v>
      </c>
      <c r="G656">
        <v>2497.4499999999898</v>
      </c>
      <c r="H656">
        <v>29</v>
      </c>
      <c r="I656" t="s">
        <v>1600</v>
      </c>
      <c r="J656" t="s">
        <v>1603</v>
      </c>
      <c r="K656">
        <v>1</v>
      </c>
      <c r="L656">
        <v>23.32</v>
      </c>
    </row>
    <row r="657" spans="1:12" x14ac:dyDescent="0.3">
      <c r="A657">
        <v>23120</v>
      </c>
      <c r="B657" s="109" t="s">
        <v>1624</v>
      </c>
      <c r="C657" s="109" t="s">
        <v>97</v>
      </c>
      <c r="D657">
        <v>194</v>
      </c>
      <c r="E657">
        <v>2</v>
      </c>
      <c r="F657" t="s">
        <v>1599</v>
      </c>
      <c r="G657">
        <v>2486.1999999999898</v>
      </c>
      <c r="H657">
        <v>29</v>
      </c>
      <c r="I657" t="s">
        <v>1600</v>
      </c>
      <c r="J657" t="s">
        <v>1606</v>
      </c>
      <c r="K657">
        <v>3</v>
      </c>
      <c r="L657">
        <v>100.85999999999999</v>
      </c>
    </row>
    <row r="658" spans="1:12" x14ac:dyDescent="0.3">
      <c r="A658">
        <v>23256</v>
      </c>
      <c r="B658" s="109" t="s">
        <v>1624</v>
      </c>
      <c r="C658" s="109" t="s">
        <v>97</v>
      </c>
      <c r="D658">
        <v>16</v>
      </c>
      <c r="E658">
        <v>2</v>
      </c>
      <c r="F658" t="s">
        <v>1599</v>
      </c>
      <c r="G658">
        <v>3561.98</v>
      </c>
      <c r="H658">
        <v>29</v>
      </c>
      <c r="I658" t="s">
        <v>1600</v>
      </c>
      <c r="J658" t="s">
        <v>1606</v>
      </c>
      <c r="K658">
        <v>3</v>
      </c>
      <c r="L658">
        <v>153.24</v>
      </c>
    </row>
    <row r="659" spans="1:12" x14ac:dyDescent="0.3">
      <c r="A659">
        <v>23263</v>
      </c>
      <c r="B659" s="109" t="s">
        <v>1624</v>
      </c>
      <c r="C659" s="109" t="s">
        <v>97</v>
      </c>
      <c r="D659">
        <v>170</v>
      </c>
      <c r="E659">
        <v>2</v>
      </c>
      <c r="F659" t="s">
        <v>1599</v>
      </c>
      <c r="G659">
        <v>2340.7799999999902</v>
      </c>
      <c r="H659">
        <v>29</v>
      </c>
      <c r="I659" t="s">
        <v>1600</v>
      </c>
      <c r="J659" t="s">
        <v>1605</v>
      </c>
      <c r="K659">
        <v>2</v>
      </c>
      <c r="L659">
        <v>103.02000000000001</v>
      </c>
    </row>
    <row r="660" spans="1:12" x14ac:dyDescent="0.3">
      <c r="A660">
        <v>23326</v>
      </c>
      <c r="B660" s="109" t="s">
        <v>1778</v>
      </c>
      <c r="C660" s="109" t="s">
        <v>97</v>
      </c>
      <c r="D660">
        <v>160</v>
      </c>
      <c r="E660">
        <v>2</v>
      </c>
      <c r="F660" t="s">
        <v>1599</v>
      </c>
      <c r="G660">
        <v>2700.9699999999898</v>
      </c>
      <c r="H660">
        <v>29</v>
      </c>
      <c r="I660" t="s">
        <v>1600</v>
      </c>
      <c r="J660" t="s">
        <v>1601</v>
      </c>
      <c r="K660">
        <v>4</v>
      </c>
      <c r="L660">
        <v>146.98000000000002</v>
      </c>
    </row>
    <row r="661" spans="1:12" x14ac:dyDescent="0.3">
      <c r="A661">
        <v>23330</v>
      </c>
      <c r="B661" s="109" t="s">
        <v>1778</v>
      </c>
      <c r="C661" s="109" t="s">
        <v>97</v>
      </c>
      <c r="D661">
        <v>31</v>
      </c>
      <c r="E661">
        <v>2</v>
      </c>
      <c r="F661" t="s">
        <v>1599</v>
      </c>
      <c r="G661">
        <v>3095.33</v>
      </c>
      <c r="H661">
        <v>29</v>
      </c>
      <c r="I661" t="s">
        <v>1600</v>
      </c>
      <c r="J661" t="s">
        <v>1605</v>
      </c>
      <c r="K661">
        <v>2</v>
      </c>
      <c r="L661">
        <v>77.539999999999992</v>
      </c>
    </row>
    <row r="662" spans="1:12" x14ac:dyDescent="0.3">
      <c r="A662">
        <v>23338</v>
      </c>
      <c r="B662" s="109" t="s">
        <v>1778</v>
      </c>
      <c r="C662" s="109" t="s">
        <v>97</v>
      </c>
      <c r="D662">
        <v>131</v>
      </c>
      <c r="E662">
        <v>1</v>
      </c>
      <c r="F662" t="s">
        <v>215</v>
      </c>
      <c r="G662">
        <v>2850.7</v>
      </c>
      <c r="H662">
        <v>29</v>
      </c>
      <c r="I662" t="s">
        <v>1600</v>
      </c>
      <c r="J662" t="s">
        <v>1603</v>
      </c>
      <c r="K662">
        <v>1</v>
      </c>
      <c r="L662">
        <v>30.08</v>
      </c>
    </row>
    <row r="663" spans="1:12" x14ac:dyDescent="0.3">
      <c r="A663">
        <v>23401</v>
      </c>
      <c r="B663" s="109" t="s">
        <v>1778</v>
      </c>
      <c r="C663" s="109" t="s">
        <v>97</v>
      </c>
      <c r="D663">
        <v>132</v>
      </c>
      <c r="E663">
        <v>1</v>
      </c>
      <c r="F663" t="s">
        <v>215</v>
      </c>
      <c r="G663">
        <v>3104.14</v>
      </c>
      <c r="H663">
        <v>29</v>
      </c>
      <c r="I663" t="s">
        <v>1600</v>
      </c>
      <c r="J663" t="s">
        <v>1606</v>
      </c>
      <c r="K663">
        <v>3</v>
      </c>
      <c r="L663">
        <v>157.98000000000002</v>
      </c>
    </row>
    <row r="664" spans="1:12" x14ac:dyDescent="0.3">
      <c r="A664">
        <v>23425</v>
      </c>
      <c r="B664" s="109" t="s">
        <v>1778</v>
      </c>
      <c r="C664" s="109" t="s">
        <v>97</v>
      </c>
      <c r="D664">
        <v>122</v>
      </c>
      <c r="E664">
        <v>2</v>
      </c>
      <c r="F664" t="s">
        <v>1599</v>
      </c>
      <c r="G664">
        <v>2615.06</v>
      </c>
      <c r="H664">
        <v>29</v>
      </c>
      <c r="I664" t="s">
        <v>1600</v>
      </c>
      <c r="J664" t="s">
        <v>1603</v>
      </c>
      <c r="K664">
        <v>1</v>
      </c>
      <c r="L664">
        <v>28.25</v>
      </c>
    </row>
    <row r="665" spans="1:12" x14ac:dyDescent="0.3">
      <c r="A665">
        <v>23432</v>
      </c>
      <c r="B665" s="109" t="s">
        <v>1778</v>
      </c>
      <c r="C665" s="109" t="s">
        <v>97</v>
      </c>
      <c r="D665">
        <v>12</v>
      </c>
      <c r="E665">
        <v>1</v>
      </c>
      <c r="F665" t="s">
        <v>215</v>
      </c>
      <c r="G665">
        <v>2031.76</v>
      </c>
      <c r="H665">
        <v>29</v>
      </c>
      <c r="I665" t="s">
        <v>1600</v>
      </c>
      <c r="J665" t="s">
        <v>1603</v>
      </c>
      <c r="K665">
        <v>1</v>
      </c>
      <c r="L665">
        <v>62.57</v>
      </c>
    </row>
    <row r="666" spans="1:12" x14ac:dyDescent="0.3">
      <c r="A666">
        <v>23537</v>
      </c>
      <c r="B666" s="109" t="s">
        <v>1778</v>
      </c>
      <c r="C666" s="109" t="s">
        <v>97</v>
      </c>
      <c r="D666">
        <v>168</v>
      </c>
      <c r="E666">
        <v>2</v>
      </c>
      <c r="F666" t="s">
        <v>1599</v>
      </c>
      <c r="G666">
        <v>2785.79</v>
      </c>
      <c r="H666">
        <v>29</v>
      </c>
      <c r="I666" t="s">
        <v>1600</v>
      </c>
      <c r="J666" t="s">
        <v>1603</v>
      </c>
      <c r="K666">
        <v>1</v>
      </c>
      <c r="L666">
        <v>28.25</v>
      </c>
    </row>
    <row r="667" spans="1:12" x14ac:dyDescent="0.3">
      <c r="A667">
        <v>23547</v>
      </c>
      <c r="B667" s="109" t="s">
        <v>1625</v>
      </c>
      <c r="C667" s="109" t="s">
        <v>97</v>
      </c>
      <c r="D667">
        <v>22</v>
      </c>
      <c r="E667">
        <v>2</v>
      </c>
      <c r="F667" t="s">
        <v>1599</v>
      </c>
      <c r="G667">
        <v>3533.5299999999902</v>
      </c>
      <c r="H667">
        <v>29</v>
      </c>
      <c r="I667" t="s">
        <v>1600</v>
      </c>
      <c r="J667" t="s">
        <v>1606</v>
      </c>
      <c r="K667">
        <v>3</v>
      </c>
      <c r="L667">
        <v>123.66</v>
      </c>
    </row>
    <row r="668" spans="1:12" x14ac:dyDescent="0.3">
      <c r="A668">
        <v>23592</v>
      </c>
      <c r="B668" s="109" t="s">
        <v>1625</v>
      </c>
      <c r="C668" s="109" t="s">
        <v>97</v>
      </c>
      <c r="D668">
        <v>46</v>
      </c>
      <c r="E668">
        <v>2</v>
      </c>
      <c r="F668" t="s">
        <v>1599</v>
      </c>
      <c r="G668">
        <v>3510.3699999999899</v>
      </c>
      <c r="H668">
        <v>29</v>
      </c>
      <c r="I668" t="s">
        <v>1600</v>
      </c>
      <c r="J668" t="s">
        <v>1603</v>
      </c>
      <c r="K668">
        <v>1</v>
      </c>
      <c r="L668">
        <v>65.33</v>
      </c>
    </row>
    <row r="669" spans="1:12" x14ac:dyDescent="0.3">
      <c r="A669">
        <v>23595</v>
      </c>
      <c r="B669" s="109" t="s">
        <v>1625</v>
      </c>
      <c r="C669" s="109" t="s">
        <v>97</v>
      </c>
      <c r="D669">
        <v>14</v>
      </c>
      <c r="E669">
        <v>1</v>
      </c>
      <c r="F669" t="s">
        <v>215</v>
      </c>
      <c r="G669">
        <v>2710.45999999999</v>
      </c>
      <c r="H669">
        <v>29</v>
      </c>
      <c r="I669" t="s">
        <v>1600</v>
      </c>
      <c r="J669" t="s">
        <v>1623</v>
      </c>
      <c r="K669">
        <v>5</v>
      </c>
      <c r="L669">
        <v>255.66000000000003</v>
      </c>
    </row>
    <row r="670" spans="1:12" x14ac:dyDescent="0.3">
      <c r="A670">
        <v>23602</v>
      </c>
      <c r="B670" s="109" t="s">
        <v>1625</v>
      </c>
      <c r="C670" s="109" t="s">
        <v>97</v>
      </c>
      <c r="D670">
        <v>18</v>
      </c>
      <c r="E670">
        <v>2</v>
      </c>
      <c r="F670" t="s">
        <v>1599</v>
      </c>
      <c r="G670">
        <v>3225.02</v>
      </c>
      <c r="H670">
        <v>29</v>
      </c>
      <c r="I670" t="s">
        <v>1600</v>
      </c>
      <c r="J670" t="s">
        <v>1603</v>
      </c>
      <c r="K670">
        <v>1</v>
      </c>
      <c r="L670">
        <v>28.25</v>
      </c>
    </row>
    <row r="671" spans="1:12" x14ac:dyDescent="0.3">
      <c r="A671">
        <v>23686</v>
      </c>
      <c r="B671" s="109" t="s">
        <v>1625</v>
      </c>
      <c r="C671" s="109" t="s">
        <v>97</v>
      </c>
      <c r="D671">
        <v>51</v>
      </c>
      <c r="E671">
        <v>1</v>
      </c>
      <c r="F671" t="s">
        <v>215</v>
      </c>
      <c r="G671">
        <v>3918.9199999999901</v>
      </c>
      <c r="H671">
        <v>29</v>
      </c>
      <c r="I671" t="s">
        <v>1600</v>
      </c>
      <c r="J671" t="s">
        <v>1605</v>
      </c>
      <c r="K671">
        <v>2</v>
      </c>
      <c r="L671">
        <v>51.57</v>
      </c>
    </row>
    <row r="672" spans="1:12" x14ac:dyDescent="0.3">
      <c r="A672">
        <v>23700</v>
      </c>
      <c r="B672" s="109" t="s">
        <v>1626</v>
      </c>
      <c r="C672" s="109" t="s">
        <v>97</v>
      </c>
      <c r="D672">
        <v>25</v>
      </c>
      <c r="E672">
        <v>1</v>
      </c>
      <c r="F672" t="s">
        <v>215</v>
      </c>
      <c r="G672">
        <v>1963.25</v>
      </c>
      <c r="H672">
        <v>29</v>
      </c>
      <c r="I672" t="s">
        <v>1600</v>
      </c>
      <c r="J672" t="s">
        <v>1603</v>
      </c>
      <c r="K672">
        <v>1</v>
      </c>
      <c r="L672">
        <v>30.08</v>
      </c>
    </row>
    <row r="673" spans="1:12" x14ac:dyDescent="0.3">
      <c r="A673">
        <v>23735</v>
      </c>
      <c r="B673" s="109" t="s">
        <v>1626</v>
      </c>
      <c r="C673" s="109" t="s">
        <v>97</v>
      </c>
      <c r="D673">
        <v>69</v>
      </c>
      <c r="E673">
        <v>1</v>
      </c>
      <c r="F673" t="s">
        <v>215</v>
      </c>
      <c r="G673">
        <v>3308.45999999999</v>
      </c>
      <c r="H673">
        <v>29</v>
      </c>
      <c r="I673" t="s">
        <v>1600</v>
      </c>
      <c r="J673" t="s">
        <v>1605</v>
      </c>
      <c r="K673">
        <v>2</v>
      </c>
      <c r="L673">
        <v>85.89</v>
      </c>
    </row>
    <row r="674" spans="1:12" x14ac:dyDescent="0.3">
      <c r="A674">
        <v>23746</v>
      </c>
      <c r="B674" s="109" t="s">
        <v>1627</v>
      </c>
      <c r="C674" s="109" t="s">
        <v>97</v>
      </c>
      <c r="D674">
        <v>122</v>
      </c>
      <c r="E674">
        <v>2</v>
      </c>
      <c r="F674" t="s">
        <v>1599</v>
      </c>
      <c r="G674">
        <v>2615.06</v>
      </c>
      <c r="H674">
        <v>29</v>
      </c>
      <c r="I674" t="s">
        <v>1600</v>
      </c>
      <c r="J674" t="s">
        <v>1603</v>
      </c>
      <c r="K674">
        <v>1</v>
      </c>
      <c r="L674">
        <v>47.46</v>
      </c>
    </row>
    <row r="675" spans="1:12" x14ac:dyDescent="0.3">
      <c r="A675">
        <v>23782</v>
      </c>
      <c r="B675" s="109" t="s">
        <v>1627</v>
      </c>
      <c r="C675" s="109" t="s">
        <v>97</v>
      </c>
      <c r="D675">
        <v>10</v>
      </c>
      <c r="E675">
        <v>1</v>
      </c>
      <c r="F675" t="s">
        <v>215</v>
      </c>
      <c r="G675">
        <v>1183</v>
      </c>
      <c r="H675">
        <v>29</v>
      </c>
      <c r="I675" t="s">
        <v>1600</v>
      </c>
      <c r="J675" t="s">
        <v>1603</v>
      </c>
      <c r="K675">
        <v>1</v>
      </c>
      <c r="L675">
        <v>23.32</v>
      </c>
    </row>
    <row r="676" spans="1:12" x14ac:dyDescent="0.3">
      <c r="A676">
        <v>23848</v>
      </c>
      <c r="B676" s="109" t="s">
        <v>1627</v>
      </c>
      <c r="C676" s="109" t="s">
        <v>97</v>
      </c>
      <c r="D676">
        <v>65</v>
      </c>
      <c r="E676">
        <v>2</v>
      </c>
      <c r="F676" t="s">
        <v>1599</v>
      </c>
      <c r="G676">
        <v>2807.0899999999901</v>
      </c>
      <c r="H676">
        <v>29</v>
      </c>
      <c r="I676" t="s">
        <v>1600</v>
      </c>
      <c r="J676" t="s">
        <v>1605</v>
      </c>
      <c r="K676">
        <v>2</v>
      </c>
      <c r="L676">
        <v>58.33</v>
      </c>
    </row>
    <row r="677" spans="1:12" x14ac:dyDescent="0.3">
      <c r="A677">
        <v>23858</v>
      </c>
      <c r="B677" s="109" t="s">
        <v>1627</v>
      </c>
      <c r="C677" s="109" t="s">
        <v>97</v>
      </c>
      <c r="D677">
        <v>170</v>
      </c>
      <c r="E677">
        <v>2</v>
      </c>
      <c r="F677" t="s">
        <v>1599</v>
      </c>
      <c r="G677">
        <v>2340.7799999999902</v>
      </c>
      <c r="H677">
        <v>29</v>
      </c>
      <c r="I677" t="s">
        <v>1600</v>
      </c>
      <c r="J677" t="s">
        <v>1605</v>
      </c>
      <c r="K677">
        <v>2</v>
      </c>
      <c r="L677">
        <v>125.14</v>
      </c>
    </row>
    <row r="678" spans="1:12" x14ac:dyDescent="0.3">
      <c r="A678">
        <v>23867</v>
      </c>
      <c r="B678" s="109" t="s">
        <v>1766</v>
      </c>
      <c r="C678" s="109" t="s">
        <v>98</v>
      </c>
      <c r="D678">
        <v>27</v>
      </c>
      <c r="E678">
        <v>1</v>
      </c>
      <c r="F678" t="s">
        <v>215</v>
      </c>
      <c r="G678">
        <v>3029.97999999999</v>
      </c>
      <c r="H678">
        <v>29</v>
      </c>
      <c r="I678" t="s">
        <v>1600</v>
      </c>
      <c r="J678" t="s">
        <v>1605</v>
      </c>
      <c r="K678">
        <v>2</v>
      </c>
      <c r="L678">
        <v>103.02000000000001</v>
      </c>
    </row>
    <row r="679" spans="1:12" x14ac:dyDescent="0.3">
      <c r="A679">
        <v>23914</v>
      </c>
      <c r="B679" s="109" t="s">
        <v>1766</v>
      </c>
      <c r="C679" s="109" t="s">
        <v>98</v>
      </c>
      <c r="D679">
        <v>1</v>
      </c>
      <c r="E679">
        <v>1</v>
      </c>
      <c r="F679" t="s">
        <v>215</v>
      </c>
      <c r="G679">
        <v>3773.92</v>
      </c>
      <c r="H679">
        <v>29</v>
      </c>
      <c r="I679" t="s">
        <v>1600</v>
      </c>
      <c r="J679" t="s">
        <v>1601</v>
      </c>
      <c r="K679">
        <v>4</v>
      </c>
      <c r="L679">
        <v>166.19</v>
      </c>
    </row>
    <row r="680" spans="1:12" x14ac:dyDescent="0.3">
      <c r="A680">
        <v>24026</v>
      </c>
      <c r="B680" s="109" t="s">
        <v>1766</v>
      </c>
      <c r="C680" s="109" t="s">
        <v>98</v>
      </c>
      <c r="D680">
        <v>159</v>
      </c>
      <c r="E680">
        <v>1</v>
      </c>
      <c r="F680" t="s">
        <v>215</v>
      </c>
      <c r="G680">
        <v>1764.94</v>
      </c>
      <c r="H680">
        <v>29</v>
      </c>
      <c r="I680" t="s">
        <v>1600</v>
      </c>
      <c r="J680" t="s">
        <v>1605</v>
      </c>
      <c r="K680">
        <v>2</v>
      </c>
      <c r="L680">
        <v>75.710000000000008</v>
      </c>
    </row>
    <row r="681" spans="1:12" x14ac:dyDescent="0.3">
      <c r="A681">
        <v>24029</v>
      </c>
      <c r="B681" s="109" t="s">
        <v>1779</v>
      </c>
      <c r="C681" s="109" t="s">
        <v>98</v>
      </c>
      <c r="D681">
        <v>63</v>
      </c>
      <c r="E681">
        <v>1</v>
      </c>
      <c r="F681" t="s">
        <v>215</v>
      </c>
      <c r="G681">
        <v>2982.45</v>
      </c>
      <c r="H681">
        <v>29</v>
      </c>
      <c r="I681" t="s">
        <v>1600</v>
      </c>
      <c r="J681" t="s">
        <v>1601</v>
      </c>
      <c r="K681">
        <v>4</v>
      </c>
      <c r="L681">
        <v>220.54999999999998</v>
      </c>
    </row>
    <row r="682" spans="1:12" x14ac:dyDescent="0.3">
      <c r="A682">
        <v>24038</v>
      </c>
      <c r="B682" s="109" t="s">
        <v>1779</v>
      </c>
      <c r="C682" s="109" t="s">
        <v>98</v>
      </c>
      <c r="D682">
        <v>192</v>
      </c>
      <c r="E682">
        <v>1</v>
      </c>
      <c r="F682" t="s">
        <v>215</v>
      </c>
      <c r="G682">
        <v>2044.01999999999</v>
      </c>
      <c r="H682">
        <v>29</v>
      </c>
      <c r="I682" t="s">
        <v>1600</v>
      </c>
      <c r="J682" t="s">
        <v>1605</v>
      </c>
      <c r="K682">
        <v>2</v>
      </c>
      <c r="L682">
        <v>110.03</v>
      </c>
    </row>
    <row r="683" spans="1:12" x14ac:dyDescent="0.3">
      <c r="A683">
        <v>24085</v>
      </c>
      <c r="B683" s="109" t="s">
        <v>1779</v>
      </c>
      <c r="C683" s="109" t="s">
        <v>98</v>
      </c>
      <c r="D683">
        <v>163</v>
      </c>
      <c r="E683">
        <v>2</v>
      </c>
      <c r="F683" t="s">
        <v>1599</v>
      </c>
      <c r="G683">
        <v>1789.1199999999899</v>
      </c>
      <c r="H683">
        <v>29</v>
      </c>
      <c r="I683" t="s">
        <v>1600</v>
      </c>
      <c r="J683" t="s">
        <v>1606</v>
      </c>
      <c r="K683">
        <v>3</v>
      </c>
      <c r="L683">
        <v>142.87</v>
      </c>
    </row>
    <row r="684" spans="1:12" x14ac:dyDescent="0.3">
      <c r="A684">
        <v>24101</v>
      </c>
      <c r="B684" s="109" t="s">
        <v>1779</v>
      </c>
      <c r="C684" s="109" t="s">
        <v>98</v>
      </c>
      <c r="D684">
        <v>135</v>
      </c>
      <c r="E684">
        <v>2</v>
      </c>
      <c r="F684" t="s">
        <v>1599</v>
      </c>
      <c r="G684">
        <v>2277.89</v>
      </c>
      <c r="H684">
        <v>29</v>
      </c>
      <c r="I684" t="s">
        <v>1600</v>
      </c>
      <c r="J684" t="s">
        <v>1606</v>
      </c>
      <c r="K684">
        <v>3</v>
      </c>
      <c r="L684">
        <v>100.85999999999999</v>
      </c>
    </row>
    <row r="685" spans="1:12" x14ac:dyDescent="0.3">
      <c r="A685">
        <v>24106</v>
      </c>
      <c r="B685" s="109" t="s">
        <v>1779</v>
      </c>
      <c r="C685" s="109" t="s">
        <v>98</v>
      </c>
      <c r="D685">
        <v>25</v>
      </c>
      <c r="E685">
        <v>1</v>
      </c>
      <c r="F685" t="s">
        <v>215</v>
      </c>
      <c r="G685">
        <v>1963.25</v>
      </c>
      <c r="H685">
        <v>29</v>
      </c>
      <c r="I685" t="s">
        <v>1600</v>
      </c>
      <c r="J685" t="s">
        <v>1603</v>
      </c>
      <c r="K685">
        <v>1</v>
      </c>
      <c r="L685">
        <v>23.32</v>
      </c>
    </row>
    <row r="686" spans="1:12" x14ac:dyDescent="0.3">
      <c r="A686">
        <v>24126</v>
      </c>
      <c r="B686" s="109" t="s">
        <v>1628</v>
      </c>
      <c r="C686" s="109" t="s">
        <v>98</v>
      </c>
      <c r="D686">
        <v>121</v>
      </c>
      <c r="E686">
        <v>2</v>
      </c>
      <c r="F686" t="s">
        <v>1599</v>
      </c>
      <c r="G686">
        <v>2061.75</v>
      </c>
      <c r="H686">
        <v>29</v>
      </c>
      <c r="I686" t="s">
        <v>1600</v>
      </c>
      <c r="J686" t="s">
        <v>1605</v>
      </c>
      <c r="K686">
        <v>2</v>
      </c>
      <c r="L686">
        <v>103.02000000000001</v>
      </c>
    </row>
    <row r="687" spans="1:12" x14ac:dyDescent="0.3">
      <c r="A687">
        <v>24170</v>
      </c>
      <c r="B687" s="109" t="s">
        <v>1628</v>
      </c>
      <c r="C687" s="109" t="s">
        <v>98</v>
      </c>
      <c r="D687">
        <v>92</v>
      </c>
      <c r="E687">
        <v>2</v>
      </c>
      <c r="F687" t="s">
        <v>1599</v>
      </c>
      <c r="G687">
        <v>2439.3200000000002</v>
      </c>
      <c r="H687">
        <v>29</v>
      </c>
      <c r="I687" t="s">
        <v>1600</v>
      </c>
      <c r="J687" t="s">
        <v>1605</v>
      </c>
      <c r="K687">
        <v>2</v>
      </c>
      <c r="L687">
        <v>92.65</v>
      </c>
    </row>
    <row r="688" spans="1:12" x14ac:dyDescent="0.3">
      <c r="A688">
        <v>24197</v>
      </c>
      <c r="B688" s="109" t="s">
        <v>1628</v>
      </c>
      <c r="C688" s="109" t="s">
        <v>98</v>
      </c>
      <c r="D688">
        <v>123</v>
      </c>
      <c r="E688">
        <v>2</v>
      </c>
      <c r="F688" t="s">
        <v>1599</v>
      </c>
      <c r="G688">
        <v>2813.95</v>
      </c>
      <c r="H688">
        <v>29</v>
      </c>
      <c r="I688" t="s">
        <v>1600</v>
      </c>
      <c r="J688" t="s">
        <v>1605</v>
      </c>
      <c r="K688">
        <v>2</v>
      </c>
      <c r="L688">
        <v>87.91</v>
      </c>
    </row>
    <row r="689" spans="1:12" x14ac:dyDescent="0.3">
      <c r="A689">
        <v>24252</v>
      </c>
      <c r="B689" s="109" t="s">
        <v>1628</v>
      </c>
      <c r="C689" s="109" t="s">
        <v>98</v>
      </c>
      <c r="D689">
        <v>30</v>
      </c>
      <c r="E689">
        <v>2</v>
      </c>
      <c r="F689" t="s">
        <v>1599</v>
      </c>
      <c r="G689">
        <v>1444.25999999999</v>
      </c>
      <c r="H689">
        <v>29</v>
      </c>
      <c r="I689" t="s">
        <v>1600</v>
      </c>
      <c r="J689" t="s">
        <v>1605</v>
      </c>
      <c r="K689">
        <v>2</v>
      </c>
      <c r="L689">
        <v>112.78999999999999</v>
      </c>
    </row>
    <row r="690" spans="1:12" x14ac:dyDescent="0.3">
      <c r="A690">
        <v>24263</v>
      </c>
      <c r="B690" s="109" t="s">
        <v>1629</v>
      </c>
      <c r="C690" s="109" t="s">
        <v>98</v>
      </c>
      <c r="D690">
        <v>73</v>
      </c>
      <c r="E690">
        <v>1</v>
      </c>
      <c r="F690" t="s">
        <v>215</v>
      </c>
      <c r="G690">
        <v>2067.75</v>
      </c>
      <c r="H690">
        <v>29</v>
      </c>
      <c r="I690" t="s">
        <v>1600</v>
      </c>
      <c r="J690" t="s">
        <v>1606</v>
      </c>
      <c r="K690">
        <v>3</v>
      </c>
      <c r="L690">
        <v>107.61999999999999</v>
      </c>
    </row>
    <row r="691" spans="1:12" x14ac:dyDescent="0.3">
      <c r="A691">
        <v>24324</v>
      </c>
      <c r="B691" s="109" t="s">
        <v>1629</v>
      </c>
      <c r="C691" s="109" t="s">
        <v>98</v>
      </c>
      <c r="D691">
        <v>16</v>
      </c>
      <c r="E691">
        <v>2</v>
      </c>
      <c r="F691" t="s">
        <v>1599</v>
      </c>
      <c r="G691">
        <v>3561.98</v>
      </c>
      <c r="H691">
        <v>29</v>
      </c>
      <c r="I691" t="s">
        <v>1600</v>
      </c>
      <c r="J691" t="s">
        <v>1605</v>
      </c>
      <c r="K691">
        <v>2</v>
      </c>
      <c r="L691">
        <v>110.03</v>
      </c>
    </row>
    <row r="692" spans="1:12" x14ac:dyDescent="0.3">
      <c r="A692">
        <v>24338</v>
      </c>
      <c r="B692" s="109" t="s">
        <v>1629</v>
      </c>
      <c r="C692" s="109" t="s">
        <v>98</v>
      </c>
      <c r="D692">
        <v>160</v>
      </c>
      <c r="E692">
        <v>2</v>
      </c>
      <c r="F692" t="s">
        <v>1599</v>
      </c>
      <c r="G692">
        <v>2700.9699999999898</v>
      </c>
      <c r="H692">
        <v>29</v>
      </c>
      <c r="I692" t="s">
        <v>1600</v>
      </c>
      <c r="J692" t="s">
        <v>1601</v>
      </c>
      <c r="K692">
        <v>4</v>
      </c>
      <c r="L692">
        <v>161.35000000000002</v>
      </c>
    </row>
    <row r="693" spans="1:12" x14ac:dyDescent="0.3">
      <c r="A693">
        <v>24399</v>
      </c>
      <c r="B693" s="109" t="s">
        <v>1733</v>
      </c>
      <c r="C693" s="109" t="s">
        <v>98</v>
      </c>
      <c r="D693">
        <v>185</v>
      </c>
      <c r="E693">
        <v>1</v>
      </c>
      <c r="F693" t="s">
        <v>215</v>
      </c>
      <c r="G693">
        <v>2395.81</v>
      </c>
      <c r="H693">
        <v>29</v>
      </c>
      <c r="I693" t="s">
        <v>1600</v>
      </c>
      <c r="J693" t="s">
        <v>1606</v>
      </c>
      <c r="K693">
        <v>3</v>
      </c>
      <c r="L693">
        <v>160.25</v>
      </c>
    </row>
    <row r="694" spans="1:12" x14ac:dyDescent="0.3">
      <c r="A694">
        <v>24441</v>
      </c>
      <c r="B694" s="109" t="s">
        <v>1733</v>
      </c>
      <c r="C694" s="109" t="s">
        <v>98</v>
      </c>
      <c r="D694">
        <v>95</v>
      </c>
      <c r="E694">
        <v>2</v>
      </c>
      <c r="F694" t="s">
        <v>1599</v>
      </c>
      <c r="G694">
        <v>2380.98</v>
      </c>
      <c r="H694">
        <v>29</v>
      </c>
      <c r="I694" t="s">
        <v>1600</v>
      </c>
      <c r="J694" t="s">
        <v>1603</v>
      </c>
      <c r="K694">
        <v>1</v>
      </c>
      <c r="L694">
        <v>40.450000000000003</v>
      </c>
    </row>
    <row r="695" spans="1:12" x14ac:dyDescent="0.3">
      <c r="A695">
        <v>24454</v>
      </c>
      <c r="B695" s="109" t="s">
        <v>1733</v>
      </c>
      <c r="C695" s="109" t="s">
        <v>98</v>
      </c>
      <c r="D695">
        <v>5</v>
      </c>
      <c r="E695">
        <v>2</v>
      </c>
      <c r="F695" t="s">
        <v>1599</v>
      </c>
      <c r="G695">
        <v>2727.48</v>
      </c>
      <c r="H695">
        <v>29</v>
      </c>
      <c r="I695" t="s">
        <v>1600</v>
      </c>
      <c r="J695" t="s">
        <v>1603</v>
      </c>
      <c r="K695">
        <v>1</v>
      </c>
      <c r="L695">
        <v>30.08</v>
      </c>
    </row>
    <row r="696" spans="1:12" x14ac:dyDescent="0.3">
      <c r="A696">
        <v>24477</v>
      </c>
      <c r="B696" s="109" t="s">
        <v>1733</v>
      </c>
      <c r="C696" s="109" t="s">
        <v>98</v>
      </c>
      <c r="D696">
        <v>8</v>
      </c>
      <c r="E696">
        <v>2</v>
      </c>
      <c r="F696" t="s">
        <v>1599</v>
      </c>
      <c r="G696">
        <v>1768.5999999999899</v>
      </c>
      <c r="H696">
        <v>29</v>
      </c>
      <c r="I696" t="s">
        <v>1600</v>
      </c>
      <c r="J696" t="s">
        <v>1605</v>
      </c>
      <c r="K696">
        <v>2</v>
      </c>
      <c r="L696">
        <v>85.89</v>
      </c>
    </row>
    <row r="697" spans="1:12" x14ac:dyDescent="0.3">
      <c r="A697">
        <v>24500</v>
      </c>
      <c r="B697" s="109" t="s">
        <v>1733</v>
      </c>
      <c r="C697" s="109" t="s">
        <v>98</v>
      </c>
      <c r="D697">
        <v>6</v>
      </c>
      <c r="E697">
        <v>1</v>
      </c>
      <c r="F697" t="s">
        <v>215</v>
      </c>
      <c r="G697">
        <v>2272.54</v>
      </c>
      <c r="H697">
        <v>29</v>
      </c>
      <c r="I697" t="s">
        <v>1600</v>
      </c>
      <c r="J697" t="s">
        <v>1603</v>
      </c>
      <c r="K697">
        <v>1</v>
      </c>
      <c r="L697">
        <v>23.32</v>
      </c>
    </row>
    <row r="698" spans="1:12" x14ac:dyDescent="0.3">
      <c r="A698">
        <v>24526</v>
      </c>
      <c r="B698" s="109" t="s">
        <v>1733</v>
      </c>
      <c r="C698" s="109" t="s">
        <v>98</v>
      </c>
      <c r="D698">
        <v>105</v>
      </c>
      <c r="E698">
        <v>2</v>
      </c>
      <c r="F698" t="s">
        <v>1599</v>
      </c>
      <c r="G698">
        <v>1868.73</v>
      </c>
      <c r="H698">
        <v>29</v>
      </c>
      <c r="I698" t="s">
        <v>1600</v>
      </c>
      <c r="J698" t="s">
        <v>1603</v>
      </c>
      <c r="K698">
        <v>1</v>
      </c>
      <c r="L698">
        <v>40.450000000000003</v>
      </c>
    </row>
    <row r="699" spans="1:12" x14ac:dyDescent="0.3">
      <c r="A699">
        <v>24548</v>
      </c>
      <c r="B699" s="109" t="s">
        <v>1733</v>
      </c>
      <c r="C699" s="109" t="s">
        <v>98</v>
      </c>
      <c r="D699">
        <v>194</v>
      </c>
      <c r="E699">
        <v>2</v>
      </c>
      <c r="F699" t="s">
        <v>1599</v>
      </c>
      <c r="G699">
        <v>2486.1999999999898</v>
      </c>
      <c r="H699">
        <v>29</v>
      </c>
      <c r="I699" t="s">
        <v>1600</v>
      </c>
      <c r="J699" t="s">
        <v>1605</v>
      </c>
      <c r="K699">
        <v>2</v>
      </c>
      <c r="L699">
        <v>110.03</v>
      </c>
    </row>
    <row r="700" spans="1:12" x14ac:dyDescent="0.3">
      <c r="A700">
        <v>24560</v>
      </c>
      <c r="B700" s="109" t="s">
        <v>1630</v>
      </c>
      <c r="C700" s="109" t="s">
        <v>98</v>
      </c>
      <c r="D700">
        <v>115</v>
      </c>
      <c r="E700">
        <v>1</v>
      </c>
      <c r="F700" t="s">
        <v>215</v>
      </c>
      <c r="G700">
        <v>2760.23</v>
      </c>
      <c r="H700">
        <v>29</v>
      </c>
      <c r="I700" t="s">
        <v>1600</v>
      </c>
      <c r="J700" t="s">
        <v>1601</v>
      </c>
      <c r="K700">
        <v>4</v>
      </c>
      <c r="L700">
        <v>153.25</v>
      </c>
    </row>
    <row r="701" spans="1:12" x14ac:dyDescent="0.3">
      <c r="A701">
        <v>24578</v>
      </c>
      <c r="B701" s="109" t="s">
        <v>1630</v>
      </c>
      <c r="C701" s="109" t="s">
        <v>98</v>
      </c>
      <c r="D701">
        <v>25</v>
      </c>
      <c r="E701">
        <v>1</v>
      </c>
      <c r="F701" t="s">
        <v>215</v>
      </c>
      <c r="G701">
        <v>1963.25</v>
      </c>
      <c r="H701">
        <v>29</v>
      </c>
      <c r="I701" t="s">
        <v>1600</v>
      </c>
      <c r="J701" t="s">
        <v>1605</v>
      </c>
      <c r="K701">
        <v>2</v>
      </c>
      <c r="L701">
        <v>93.58</v>
      </c>
    </row>
    <row r="702" spans="1:12" x14ac:dyDescent="0.3">
      <c r="A702">
        <v>24626</v>
      </c>
      <c r="B702" s="109" t="s">
        <v>1630</v>
      </c>
      <c r="C702" s="109" t="s">
        <v>98</v>
      </c>
      <c r="D702">
        <v>154</v>
      </c>
      <c r="E702">
        <v>1</v>
      </c>
      <c r="F702" t="s">
        <v>215</v>
      </c>
      <c r="G702">
        <v>1976.4399999999901</v>
      </c>
      <c r="H702">
        <v>29</v>
      </c>
      <c r="I702" t="s">
        <v>1600</v>
      </c>
      <c r="J702" t="s">
        <v>1605</v>
      </c>
      <c r="K702">
        <v>2</v>
      </c>
      <c r="L702">
        <v>112.78999999999999</v>
      </c>
    </row>
    <row r="703" spans="1:12" x14ac:dyDescent="0.3">
      <c r="A703">
        <v>24700</v>
      </c>
      <c r="B703" s="109" t="s">
        <v>1630</v>
      </c>
      <c r="C703" s="109" t="s">
        <v>98</v>
      </c>
      <c r="D703">
        <v>41</v>
      </c>
      <c r="E703">
        <v>1</v>
      </c>
      <c r="F703" t="s">
        <v>215</v>
      </c>
      <c r="G703">
        <v>3191.8999999999901</v>
      </c>
      <c r="H703">
        <v>29</v>
      </c>
      <c r="I703" t="s">
        <v>1600</v>
      </c>
      <c r="J703" t="s">
        <v>1605</v>
      </c>
      <c r="K703">
        <v>2</v>
      </c>
      <c r="L703">
        <v>112.78999999999999</v>
      </c>
    </row>
    <row r="704" spans="1:12" x14ac:dyDescent="0.3">
      <c r="A704">
        <v>24805</v>
      </c>
      <c r="B704" s="109" t="s">
        <v>1630</v>
      </c>
      <c r="C704" s="109" t="s">
        <v>98</v>
      </c>
      <c r="D704">
        <v>106</v>
      </c>
      <c r="E704">
        <v>1</v>
      </c>
      <c r="F704" t="s">
        <v>215</v>
      </c>
      <c r="G704">
        <v>2859.99999999999</v>
      </c>
      <c r="H704">
        <v>29</v>
      </c>
      <c r="I704" t="s">
        <v>1600</v>
      </c>
      <c r="J704" t="s">
        <v>1603</v>
      </c>
      <c r="K704">
        <v>1</v>
      </c>
      <c r="L704">
        <v>65.33</v>
      </c>
    </row>
    <row r="705" spans="1:12" x14ac:dyDescent="0.3">
      <c r="A705">
        <v>24828</v>
      </c>
      <c r="B705" s="109" t="s">
        <v>1630</v>
      </c>
      <c r="C705" s="109" t="s">
        <v>98</v>
      </c>
      <c r="D705">
        <v>112</v>
      </c>
      <c r="E705">
        <v>2</v>
      </c>
      <c r="F705" t="s">
        <v>1599</v>
      </c>
      <c r="G705">
        <v>2059.8399999999901</v>
      </c>
      <c r="H705">
        <v>29</v>
      </c>
      <c r="I705" t="s">
        <v>1600</v>
      </c>
      <c r="J705" t="s">
        <v>1605</v>
      </c>
      <c r="K705">
        <v>2</v>
      </c>
      <c r="L705">
        <v>125.14</v>
      </c>
    </row>
    <row r="706" spans="1:12" x14ac:dyDescent="0.3">
      <c r="A706">
        <v>24867</v>
      </c>
      <c r="B706" s="109" t="s">
        <v>1630</v>
      </c>
      <c r="C706" s="109" t="s">
        <v>98</v>
      </c>
      <c r="D706">
        <v>59</v>
      </c>
      <c r="E706">
        <v>1</v>
      </c>
      <c r="F706" t="s">
        <v>215</v>
      </c>
      <c r="G706">
        <v>2942.33</v>
      </c>
      <c r="H706">
        <v>29</v>
      </c>
      <c r="I706" t="s">
        <v>1600</v>
      </c>
      <c r="J706" t="s">
        <v>1605</v>
      </c>
      <c r="K706">
        <v>2</v>
      </c>
      <c r="L706">
        <v>127.9</v>
      </c>
    </row>
    <row r="707" spans="1:12" x14ac:dyDescent="0.3">
      <c r="A707">
        <v>24913</v>
      </c>
      <c r="B707" s="109" t="s">
        <v>1734</v>
      </c>
      <c r="C707" s="109" t="s">
        <v>98</v>
      </c>
      <c r="D707">
        <v>10</v>
      </c>
      <c r="E707">
        <v>1</v>
      </c>
      <c r="F707" t="s">
        <v>215</v>
      </c>
      <c r="G707">
        <v>1183</v>
      </c>
      <c r="H707">
        <v>29</v>
      </c>
      <c r="I707" t="s">
        <v>1600</v>
      </c>
      <c r="J707" t="s">
        <v>1606</v>
      </c>
      <c r="K707">
        <v>3</v>
      </c>
      <c r="L707">
        <v>111.97</v>
      </c>
    </row>
    <row r="708" spans="1:12" x14ac:dyDescent="0.3">
      <c r="A708">
        <v>24935</v>
      </c>
      <c r="B708" s="109" t="s">
        <v>1734</v>
      </c>
      <c r="C708" s="109" t="s">
        <v>98</v>
      </c>
      <c r="D708">
        <v>88</v>
      </c>
      <c r="E708">
        <v>2</v>
      </c>
      <c r="F708" t="s">
        <v>1599</v>
      </c>
      <c r="G708">
        <v>2659.22</v>
      </c>
      <c r="H708">
        <v>29</v>
      </c>
      <c r="I708" t="s">
        <v>1600</v>
      </c>
      <c r="J708" t="s">
        <v>1603</v>
      </c>
      <c r="K708">
        <v>1</v>
      </c>
      <c r="L708">
        <v>28.25</v>
      </c>
    </row>
    <row r="709" spans="1:12" x14ac:dyDescent="0.3">
      <c r="A709">
        <v>24948</v>
      </c>
      <c r="B709" s="109" t="s">
        <v>1734</v>
      </c>
      <c r="C709" s="109" t="s">
        <v>98</v>
      </c>
      <c r="D709">
        <v>180</v>
      </c>
      <c r="E709">
        <v>1</v>
      </c>
      <c r="F709" t="s">
        <v>215</v>
      </c>
      <c r="G709">
        <v>2710.77</v>
      </c>
      <c r="H709">
        <v>29</v>
      </c>
      <c r="I709" t="s">
        <v>1600</v>
      </c>
      <c r="J709" t="s">
        <v>1603</v>
      </c>
      <c r="K709">
        <v>1</v>
      </c>
      <c r="L709">
        <v>47.46</v>
      </c>
    </row>
    <row r="710" spans="1:12" x14ac:dyDescent="0.3">
      <c r="A710">
        <v>24982</v>
      </c>
      <c r="B710" s="109" t="s">
        <v>1734</v>
      </c>
      <c r="C710" s="109" t="s">
        <v>98</v>
      </c>
      <c r="D710">
        <v>194</v>
      </c>
      <c r="E710">
        <v>2</v>
      </c>
      <c r="F710" t="s">
        <v>1599</v>
      </c>
      <c r="G710">
        <v>2486.1999999999898</v>
      </c>
      <c r="H710">
        <v>29</v>
      </c>
      <c r="I710" t="s">
        <v>1600</v>
      </c>
      <c r="J710" t="s">
        <v>1606</v>
      </c>
      <c r="K710">
        <v>3</v>
      </c>
      <c r="L710">
        <v>178.12</v>
      </c>
    </row>
    <row r="711" spans="1:12" x14ac:dyDescent="0.3">
      <c r="A711">
        <v>25005</v>
      </c>
      <c r="B711" s="109" t="s">
        <v>1631</v>
      </c>
      <c r="C711" s="109" t="s">
        <v>98</v>
      </c>
      <c r="D711">
        <v>90</v>
      </c>
      <c r="E711">
        <v>2</v>
      </c>
      <c r="F711" t="s">
        <v>1599</v>
      </c>
      <c r="G711">
        <v>3210.29</v>
      </c>
      <c r="H711">
        <v>29</v>
      </c>
      <c r="I711" t="s">
        <v>1600</v>
      </c>
      <c r="J711" t="s">
        <v>1606</v>
      </c>
      <c r="K711">
        <v>3</v>
      </c>
      <c r="L711">
        <v>157.97999999999999</v>
      </c>
    </row>
    <row r="712" spans="1:12" x14ac:dyDescent="0.3">
      <c r="A712">
        <v>25006</v>
      </c>
      <c r="B712" s="109" t="s">
        <v>1631</v>
      </c>
      <c r="C712" s="109" t="s">
        <v>98</v>
      </c>
      <c r="D712">
        <v>76</v>
      </c>
      <c r="E712">
        <v>2</v>
      </c>
      <c r="F712" t="s">
        <v>1599</v>
      </c>
      <c r="G712">
        <v>2110.5</v>
      </c>
      <c r="H712">
        <v>29</v>
      </c>
      <c r="I712" t="s">
        <v>1600</v>
      </c>
      <c r="J712" t="s">
        <v>1603</v>
      </c>
      <c r="K712">
        <v>1</v>
      </c>
      <c r="L712">
        <v>62.57</v>
      </c>
    </row>
    <row r="713" spans="1:12" x14ac:dyDescent="0.3">
      <c r="A713">
        <v>25091</v>
      </c>
      <c r="B713" s="109" t="s">
        <v>1631</v>
      </c>
      <c r="C713" s="109" t="s">
        <v>98</v>
      </c>
      <c r="D713">
        <v>10</v>
      </c>
      <c r="E713">
        <v>1</v>
      </c>
      <c r="F713" t="s">
        <v>215</v>
      </c>
      <c r="G713">
        <v>1183</v>
      </c>
      <c r="H713">
        <v>29</v>
      </c>
      <c r="I713" t="s">
        <v>1600</v>
      </c>
      <c r="J713" t="s">
        <v>1623</v>
      </c>
      <c r="K713">
        <v>5</v>
      </c>
      <c r="L713">
        <v>213.4</v>
      </c>
    </row>
    <row r="714" spans="1:12" x14ac:dyDescent="0.3">
      <c r="A714">
        <v>25142</v>
      </c>
      <c r="B714" s="109" t="s">
        <v>1631</v>
      </c>
      <c r="C714" s="109" t="s">
        <v>98</v>
      </c>
      <c r="D714">
        <v>64</v>
      </c>
      <c r="E714">
        <v>2</v>
      </c>
      <c r="F714" t="s">
        <v>1599</v>
      </c>
      <c r="G714">
        <v>2702.72999999999</v>
      </c>
      <c r="H714">
        <v>29</v>
      </c>
      <c r="I714" t="s">
        <v>1600</v>
      </c>
      <c r="J714" t="s">
        <v>1606</v>
      </c>
      <c r="K714">
        <v>3</v>
      </c>
      <c r="L714">
        <v>120.89999999999999</v>
      </c>
    </row>
    <row r="715" spans="1:12" x14ac:dyDescent="0.3">
      <c r="A715">
        <v>25144</v>
      </c>
      <c r="B715" s="109" t="s">
        <v>1631</v>
      </c>
      <c r="C715" s="109" t="s">
        <v>98</v>
      </c>
      <c r="D715">
        <v>67</v>
      </c>
      <c r="E715">
        <v>1</v>
      </c>
      <c r="F715" t="s">
        <v>215</v>
      </c>
      <c r="G715">
        <v>2962.03</v>
      </c>
      <c r="H715">
        <v>29</v>
      </c>
      <c r="I715" t="s">
        <v>1600</v>
      </c>
      <c r="J715" t="s">
        <v>1605</v>
      </c>
      <c r="K715">
        <v>2</v>
      </c>
      <c r="L715">
        <v>80.900000000000006</v>
      </c>
    </row>
    <row r="716" spans="1:12" x14ac:dyDescent="0.3">
      <c r="A716">
        <v>25156</v>
      </c>
      <c r="B716" s="109" t="s">
        <v>1631</v>
      </c>
      <c r="C716" s="109" t="s">
        <v>98</v>
      </c>
      <c r="D716">
        <v>113</v>
      </c>
      <c r="E716">
        <v>2</v>
      </c>
      <c r="F716" t="s">
        <v>1599</v>
      </c>
      <c r="G716">
        <v>2622.93</v>
      </c>
      <c r="H716">
        <v>29</v>
      </c>
      <c r="I716" t="s">
        <v>1600</v>
      </c>
      <c r="J716" t="s">
        <v>1605</v>
      </c>
      <c r="K716">
        <v>2</v>
      </c>
      <c r="L716">
        <v>127.9</v>
      </c>
    </row>
    <row r="717" spans="1:12" x14ac:dyDescent="0.3">
      <c r="A717">
        <v>25176</v>
      </c>
      <c r="B717" s="109" t="s">
        <v>1631</v>
      </c>
      <c r="C717" s="109" t="s">
        <v>98</v>
      </c>
      <c r="D717">
        <v>180</v>
      </c>
      <c r="E717">
        <v>1</v>
      </c>
      <c r="F717" t="s">
        <v>215</v>
      </c>
      <c r="G717">
        <v>2710.77</v>
      </c>
      <c r="H717">
        <v>29</v>
      </c>
      <c r="I717" t="s">
        <v>1600</v>
      </c>
      <c r="J717" t="s">
        <v>1603</v>
      </c>
      <c r="K717">
        <v>1</v>
      </c>
      <c r="L717">
        <v>28.25</v>
      </c>
    </row>
    <row r="718" spans="1:12" x14ac:dyDescent="0.3">
      <c r="A718">
        <v>25180</v>
      </c>
      <c r="B718" s="109" t="s">
        <v>1631</v>
      </c>
      <c r="C718" s="109" t="s">
        <v>98</v>
      </c>
      <c r="D718">
        <v>55</v>
      </c>
      <c r="E718">
        <v>1</v>
      </c>
      <c r="F718" t="s">
        <v>215</v>
      </c>
      <c r="G718">
        <v>2500.6099999999901</v>
      </c>
      <c r="H718">
        <v>29</v>
      </c>
      <c r="I718" t="s">
        <v>1600</v>
      </c>
      <c r="J718" t="s">
        <v>1606</v>
      </c>
      <c r="K718">
        <v>3</v>
      </c>
      <c r="L718">
        <v>125</v>
      </c>
    </row>
    <row r="719" spans="1:12" x14ac:dyDescent="0.3">
      <c r="A719">
        <v>25213</v>
      </c>
      <c r="B719" s="109" t="s">
        <v>1631</v>
      </c>
      <c r="C719" s="109" t="s">
        <v>98</v>
      </c>
      <c r="D719">
        <v>92</v>
      </c>
      <c r="E719">
        <v>2</v>
      </c>
      <c r="F719" t="s">
        <v>1599</v>
      </c>
      <c r="G719">
        <v>2439.3200000000002</v>
      </c>
      <c r="H719">
        <v>29</v>
      </c>
      <c r="I719" t="s">
        <v>1600</v>
      </c>
      <c r="J719" t="s">
        <v>1603</v>
      </c>
      <c r="K719">
        <v>1</v>
      </c>
      <c r="L719">
        <v>65.33</v>
      </c>
    </row>
    <row r="720" spans="1:12" x14ac:dyDescent="0.3">
      <c r="A720">
        <v>25267</v>
      </c>
      <c r="B720" s="109" t="s">
        <v>1631</v>
      </c>
      <c r="C720" s="109" t="s">
        <v>98</v>
      </c>
      <c r="D720">
        <v>47</v>
      </c>
      <c r="E720">
        <v>2</v>
      </c>
      <c r="F720" t="s">
        <v>1599</v>
      </c>
      <c r="G720">
        <v>1836.15</v>
      </c>
      <c r="H720">
        <v>29</v>
      </c>
      <c r="I720" t="s">
        <v>1600</v>
      </c>
      <c r="J720" t="s">
        <v>1603</v>
      </c>
      <c r="K720">
        <v>1</v>
      </c>
      <c r="L720">
        <v>47.46</v>
      </c>
    </row>
    <row r="721" spans="1:12" x14ac:dyDescent="0.3">
      <c r="A721">
        <v>25270</v>
      </c>
      <c r="B721" s="109" t="s">
        <v>1632</v>
      </c>
      <c r="C721" s="109" t="s">
        <v>98</v>
      </c>
      <c r="D721">
        <v>86</v>
      </c>
      <c r="E721">
        <v>1</v>
      </c>
      <c r="F721" t="s">
        <v>215</v>
      </c>
      <c r="G721">
        <v>3622.22</v>
      </c>
      <c r="H721">
        <v>29</v>
      </c>
      <c r="I721" t="s">
        <v>1600</v>
      </c>
      <c r="J721" t="s">
        <v>1606</v>
      </c>
      <c r="K721">
        <v>3</v>
      </c>
      <c r="L721">
        <v>156.15</v>
      </c>
    </row>
    <row r="722" spans="1:12" x14ac:dyDescent="0.3">
      <c r="A722">
        <v>25285</v>
      </c>
      <c r="B722" s="109" t="s">
        <v>1632</v>
      </c>
      <c r="C722" s="109" t="s">
        <v>98</v>
      </c>
      <c r="D722">
        <v>21</v>
      </c>
      <c r="E722">
        <v>1</v>
      </c>
      <c r="F722" t="s">
        <v>215</v>
      </c>
      <c r="G722">
        <v>2891.08</v>
      </c>
      <c r="H722">
        <v>29</v>
      </c>
      <c r="I722" t="s">
        <v>1600</v>
      </c>
      <c r="J722" t="s">
        <v>1605</v>
      </c>
      <c r="K722">
        <v>2</v>
      </c>
      <c r="L722">
        <v>88.65</v>
      </c>
    </row>
    <row r="723" spans="1:12" x14ac:dyDescent="0.3">
      <c r="A723">
        <v>25330</v>
      </c>
      <c r="B723" s="109" t="s">
        <v>1632</v>
      </c>
      <c r="C723" s="109" t="s">
        <v>98</v>
      </c>
      <c r="D723">
        <v>168</v>
      </c>
      <c r="E723">
        <v>2</v>
      </c>
      <c r="F723" t="s">
        <v>1599</v>
      </c>
      <c r="G723">
        <v>2785.79</v>
      </c>
      <c r="H723">
        <v>29</v>
      </c>
      <c r="I723" t="s">
        <v>1600</v>
      </c>
      <c r="J723" t="s">
        <v>1606</v>
      </c>
      <c r="K723">
        <v>3</v>
      </c>
      <c r="L723">
        <v>123.66</v>
      </c>
    </row>
    <row r="724" spans="1:12" x14ac:dyDescent="0.3">
      <c r="A724">
        <v>25364</v>
      </c>
      <c r="B724" s="109" t="s">
        <v>1632</v>
      </c>
      <c r="C724" s="109" t="s">
        <v>98</v>
      </c>
      <c r="D724">
        <v>198</v>
      </c>
      <c r="E724">
        <v>1</v>
      </c>
      <c r="F724" t="s">
        <v>215</v>
      </c>
      <c r="G724">
        <v>2726.7799999999902</v>
      </c>
      <c r="H724">
        <v>29</v>
      </c>
      <c r="I724" t="s">
        <v>1600</v>
      </c>
      <c r="J724" t="s">
        <v>1603</v>
      </c>
      <c r="K724">
        <v>1</v>
      </c>
      <c r="L724">
        <v>28.25</v>
      </c>
    </row>
    <row r="725" spans="1:12" x14ac:dyDescent="0.3">
      <c r="A725">
        <v>25374</v>
      </c>
      <c r="B725" s="109" t="s">
        <v>1632</v>
      </c>
      <c r="C725" s="109" t="s">
        <v>98</v>
      </c>
      <c r="D725">
        <v>156</v>
      </c>
      <c r="E725">
        <v>1</v>
      </c>
      <c r="F725" t="s">
        <v>215</v>
      </c>
      <c r="G725">
        <v>2314.1499999999901</v>
      </c>
      <c r="H725">
        <v>29</v>
      </c>
      <c r="I725" t="s">
        <v>1600</v>
      </c>
      <c r="J725" t="s">
        <v>1605</v>
      </c>
      <c r="K725">
        <v>2</v>
      </c>
      <c r="L725">
        <v>130.66</v>
      </c>
    </row>
    <row r="726" spans="1:12" x14ac:dyDescent="0.3">
      <c r="A726">
        <v>25405</v>
      </c>
      <c r="B726" s="109" t="s">
        <v>1632</v>
      </c>
      <c r="C726" s="109" t="s">
        <v>98</v>
      </c>
      <c r="D726">
        <v>73</v>
      </c>
      <c r="E726">
        <v>1</v>
      </c>
      <c r="F726" t="s">
        <v>215</v>
      </c>
      <c r="G726">
        <v>2067.75</v>
      </c>
      <c r="H726">
        <v>29</v>
      </c>
      <c r="I726" t="s">
        <v>1600</v>
      </c>
      <c r="J726" t="s">
        <v>1605</v>
      </c>
      <c r="K726">
        <v>2</v>
      </c>
      <c r="L726">
        <v>127.9</v>
      </c>
    </row>
    <row r="727" spans="1:12" x14ac:dyDescent="0.3">
      <c r="A727">
        <v>25447</v>
      </c>
      <c r="B727" s="109" t="s">
        <v>1632</v>
      </c>
      <c r="C727" s="109" t="s">
        <v>98</v>
      </c>
      <c r="D727">
        <v>74</v>
      </c>
      <c r="E727">
        <v>1</v>
      </c>
      <c r="F727" t="s">
        <v>215</v>
      </c>
      <c r="G727">
        <v>3371.55</v>
      </c>
      <c r="H727">
        <v>29</v>
      </c>
      <c r="I727" t="s">
        <v>1600</v>
      </c>
      <c r="J727" t="s">
        <v>1603</v>
      </c>
      <c r="K727">
        <v>1</v>
      </c>
      <c r="L727">
        <v>65.33</v>
      </c>
    </row>
    <row r="728" spans="1:12" x14ac:dyDescent="0.3">
      <c r="A728">
        <v>25482</v>
      </c>
      <c r="B728" s="109" t="s">
        <v>1633</v>
      </c>
      <c r="C728" s="109" t="s">
        <v>98</v>
      </c>
      <c r="D728">
        <v>12</v>
      </c>
      <c r="E728">
        <v>1</v>
      </c>
      <c r="F728" t="s">
        <v>215</v>
      </c>
      <c r="G728">
        <v>2031.76</v>
      </c>
      <c r="H728">
        <v>29</v>
      </c>
      <c r="I728" t="s">
        <v>1600</v>
      </c>
      <c r="J728" t="s">
        <v>1601</v>
      </c>
      <c r="K728">
        <v>4</v>
      </c>
      <c r="L728">
        <v>225.58</v>
      </c>
    </row>
    <row r="729" spans="1:12" x14ac:dyDescent="0.3">
      <c r="A729">
        <v>25483</v>
      </c>
      <c r="B729" s="109" t="s">
        <v>1633</v>
      </c>
      <c r="C729" s="109" t="s">
        <v>98</v>
      </c>
      <c r="D729">
        <v>97</v>
      </c>
      <c r="E729">
        <v>1</v>
      </c>
      <c r="F729" t="s">
        <v>215</v>
      </c>
      <c r="G729">
        <v>2931.14</v>
      </c>
      <c r="H729">
        <v>29</v>
      </c>
      <c r="I729" t="s">
        <v>1600</v>
      </c>
      <c r="J729" t="s">
        <v>1603</v>
      </c>
      <c r="K729">
        <v>1</v>
      </c>
      <c r="L729">
        <v>65.33</v>
      </c>
    </row>
    <row r="730" spans="1:12" x14ac:dyDescent="0.3">
      <c r="A730">
        <v>25497</v>
      </c>
      <c r="B730" s="109" t="s">
        <v>1633</v>
      </c>
      <c r="C730" s="109" t="s">
        <v>98</v>
      </c>
      <c r="D730">
        <v>87</v>
      </c>
      <c r="E730">
        <v>1</v>
      </c>
      <c r="F730" t="s">
        <v>215</v>
      </c>
      <c r="G730">
        <v>3121.9099999999899</v>
      </c>
      <c r="H730">
        <v>29</v>
      </c>
      <c r="I730" t="s">
        <v>1600</v>
      </c>
      <c r="J730" t="s">
        <v>1605</v>
      </c>
      <c r="K730">
        <v>2</v>
      </c>
      <c r="L730">
        <v>58.33</v>
      </c>
    </row>
    <row r="731" spans="1:12" x14ac:dyDescent="0.3">
      <c r="A731">
        <v>25512</v>
      </c>
      <c r="B731" s="109" t="s">
        <v>1633</v>
      </c>
      <c r="C731" s="109" t="s">
        <v>98</v>
      </c>
      <c r="D731">
        <v>3</v>
      </c>
      <c r="E731">
        <v>1</v>
      </c>
      <c r="F731" t="s">
        <v>215</v>
      </c>
      <c r="G731">
        <v>2054.9499999999998</v>
      </c>
      <c r="H731">
        <v>29</v>
      </c>
      <c r="I731" t="s">
        <v>1600</v>
      </c>
      <c r="J731" t="s">
        <v>1606</v>
      </c>
      <c r="K731">
        <v>3</v>
      </c>
      <c r="L731">
        <v>140.11000000000001</v>
      </c>
    </row>
    <row r="732" spans="1:12" x14ac:dyDescent="0.3">
      <c r="A732">
        <v>25548</v>
      </c>
      <c r="B732" s="109" t="s">
        <v>1633</v>
      </c>
      <c r="C732" s="109" t="s">
        <v>98</v>
      </c>
      <c r="D732">
        <v>155</v>
      </c>
      <c r="E732">
        <v>1</v>
      </c>
      <c r="F732" t="s">
        <v>215</v>
      </c>
      <c r="G732">
        <v>2346.25</v>
      </c>
      <c r="H732">
        <v>29</v>
      </c>
      <c r="I732" t="s">
        <v>1600</v>
      </c>
      <c r="J732" t="s">
        <v>1603</v>
      </c>
      <c r="K732">
        <v>1</v>
      </c>
      <c r="L732">
        <v>30.08</v>
      </c>
    </row>
    <row r="733" spans="1:12" x14ac:dyDescent="0.3">
      <c r="A733">
        <v>25550</v>
      </c>
      <c r="B733" s="109" t="s">
        <v>1634</v>
      </c>
      <c r="C733" s="109" t="s">
        <v>98</v>
      </c>
      <c r="D733">
        <v>103</v>
      </c>
      <c r="E733">
        <v>1</v>
      </c>
      <c r="F733" t="s">
        <v>215</v>
      </c>
      <c r="G733">
        <v>2155.51999999999</v>
      </c>
      <c r="H733">
        <v>29</v>
      </c>
      <c r="I733" t="s">
        <v>1600</v>
      </c>
      <c r="J733" t="s">
        <v>1605</v>
      </c>
      <c r="K733">
        <v>2</v>
      </c>
      <c r="L733">
        <v>95.41</v>
      </c>
    </row>
    <row r="734" spans="1:12" x14ac:dyDescent="0.3">
      <c r="A734">
        <v>25557</v>
      </c>
      <c r="B734" s="109" t="s">
        <v>1634</v>
      </c>
      <c r="C734" s="109" t="s">
        <v>98</v>
      </c>
      <c r="D734">
        <v>116</v>
      </c>
      <c r="E734">
        <v>2</v>
      </c>
      <c r="F734" t="s">
        <v>1599</v>
      </c>
      <c r="G734">
        <v>3700.99</v>
      </c>
      <c r="H734">
        <v>29</v>
      </c>
      <c r="I734" t="s">
        <v>1600</v>
      </c>
      <c r="J734" t="s">
        <v>1603</v>
      </c>
      <c r="K734">
        <v>1</v>
      </c>
      <c r="L734">
        <v>28.25</v>
      </c>
    </row>
    <row r="735" spans="1:12" x14ac:dyDescent="0.3">
      <c r="A735">
        <v>25644</v>
      </c>
      <c r="B735" s="109" t="s">
        <v>1635</v>
      </c>
      <c r="C735" s="109" t="s">
        <v>98</v>
      </c>
      <c r="D735">
        <v>116</v>
      </c>
      <c r="E735">
        <v>2</v>
      </c>
      <c r="F735" t="s">
        <v>1599</v>
      </c>
      <c r="G735">
        <v>3700.99</v>
      </c>
      <c r="H735">
        <v>29</v>
      </c>
      <c r="I735" t="s">
        <v>1600</v>
      </c>
      <c r="J735" t="s">
        <v>1603</v>
      </c>
      <c r="K735">
        <v>1</v>
      </c>
      <c r="L735">
        <v>40.450000000000003</v>
      </c>
    </row>
    <row r="736" spans="1:12" x14ac:dyDescent="0.3">
      <c r="A736">
        <v>25646</v>
      </c>
      <c r="B736" s="109" t="s">
        <v>1635</v>
      </c>
      <c r="C736" s="109" t="s">
        <v>98</v>
      </c>
      <c r="D736">
        <v>138</v>
      </c>
      <c r="E736">
        <v>2</v>
      </c>
      <c r="F736" t="s">
        <v>1599</v>
      </c>
      <c r="G736">
        <v>2949.71</v>
      </c>
      <c r="H736">
        <v>29</v>
      </c>
      <c r="I736" t="s">
        <v>1600</v>
      </c>
      <c r="J736" t="s">
        <v>1606</v>
      </c>
      <c r="K736">
        <v>3</v>
      </c>
      <c r="L736">
        <v>69.960000000000008</v>
      </c>
    </row>
    <row r="737" spans="1:12" x14ac:dyDescent="0.3">
      <c r="A737">
        <v>25676</v>
      </c>
      <c r="B737" s="109" t="s">
        <v>1635</v>
      </c>
      <c r="C737" s="109" t="s">
        <v>98</v>
      </c>
      <c r="D737">
        <v>57</v>
      </c>
      <c r="E737">
        <v>1</v>
      </c>
      <c r="F737" t="s">
        <v>215</v>
      </c>
      <c r="G737">
        <v>2802.5999999999899</v>
      </c>
      <c r="H737">
        <v>29</v>
      </c>
      <c r="I737" t="s">
        <v>1600</v>
      </c>
      <c r="J737" t="s">
        <v>1603</v>
      </c>
      <c r="K737">
        <v>1</v>
      </c>
      <c r="L737">
        <v>30.08</v>
      </c>
    </row>
    <row r="738" spans="1:12" x14ac:dyDescent="0.3">
      <c r="A738">
        <v>25716</v>
      </c>
      <c r="B738" s="109" t="s">
        <v>1636</v>
      </c>
      <c r="C738" s="109" t="s">
        <v>98</v>
      </c>
      <c r="D738">
        <v>99</v>
      </c>
      <c r="E738">
        <v>1</v>
      </c>
      <c r="F738" t="s">
        <v>215</v>
      </c>
      <c r="G738">
        <v>2845.08</v>
      </c>
      <c r="H738">
        <v>29</v>
      </c>
      <c r="I738" t="s">
        <v>1600</v>
      </c>
      <c r="J738" t="s">
        <v>1606</v>
      </c>
      <c r="K738">
        <v>3</v>
      </c>
      <c r="L738">
        <v>119.07</v>
      </c>
    </row>
    <row r="739" spans="1:12" x14ac:dyDescent="0.3">
      <c r="A739">
        <v>25743</v>
      </c>
      <c r="B739" s="109" t="s">
        <v>1636</v>
      </c>
      <c r="C739" s="109" t="s">
        <v>98</v>
      </c>
      <c r="D739">
        <v>94</v>
      </c>
      <c r="E739">
        <v>1</v>
      </c>
      <c r="F739" t="s">
        <v>215</v>
      </c>
      <c r="G739">
        <v>2209.74999999999</v>
      </c>
      <c r="H739">
        <v>29</v>
      </c>
      <c r="I739" t="s">
        <v>1600</v>
      </c>
      <c r="J739" t="s">
        <v>1605</v>
      </c>
      <c r="K739">
        <v>2</v>
      </c>
      <c r="L739">
        <v>112.78999999999999</v>
      </c>
    </row>
    <row r="740" spans="1:12" x14ac:dyDescent="0.3">
      <c r="A740">
        <v>25795</v>
      </c>
      <c r="B740" s="109" t="s">
        <v>1636</v>
      </c>
      <c r="C740" s="109" t="s">
        <v>98</v>
      </c>
      <c r="D740">
        <v>51</v>
      </c>
      <c r="E740">
        <v>1</v>
      </c>
      <c r="F740" t="s">
        <v>215</v>
      </c>
      <c r="G740">
        <v>3918.9199999999901</v>
      </c>
      <c r="H740">
        <v>29</v>
      </c>
      <c r="I740" t="s">
        <v>1600</v>
      </c>
      <c r="J740" t="s">
        <v>1605</v>
      </c>
      <c r="K740">
        <v>2</v>
      </c>
      <c r="L740">
        <v>63.77</v>
      </c>
    </row>
    <row r="741" spans="1:12" x14ac:dyDescent="0.3">
      <c r="A741">
        <v>25805</v>
      </c>
      <c r="B741" s="109" t="s">
        <v>1636</v>
      </c>
      <c r="C741" s="109" t="s">
        <v>98</v>
      </c>
      <c r="D741">
        <v>53</v>
      </c>
      <c r="E741">
        <v>2</v>
      </c>
      <c r="F741" t="s">
        <v>1599</v>
      </c>
      <c r="G741">
        <v>2456.64</v>
      </c>
      <c r="H741">
        <v>29</v>
      </c>
      <c r="I741" t="s">
        <v>1600</v>
      </c>
      <c r="J741" t="s">
        <v>1603</v>
      </c>
      <c r="K741">
        <v>1</v>
      </c>
      <c r="L741">
        <v>47.46</v>
      </c>
    </row>
    <row r="742" spans="1:12" x14ac:dyDescent="0.3">
      <c r="A742">
        <v>25827</v>
      </c>
      <c r="B742" s="109" t="s">
        <v>1637</v>
      </c>
      <c r="C742" s="109" t="s">
        <v>98</v>
      </c>
      <c r="D742">
        <v>196</v>
      </c>
      <c r="E742">
        <v>1</v>
      </c>
      <c r="F742" t="s">
        <v>215</v>
      </c>
      <c r="G742">
        <v>2714.1099999999901</v>
      </c>
      <c r="H742">
        <v>29</v>
      </c>
      <c r="I742" t="s">
        <v>1600</v>
      </c>
      <c r="J742" t="s">
        <v>1601</v>
      </c>
      <c r="K742">
        <v>4</v>
      </c>
      <c r="L742">
        <v>181.3</v>
      </c>
    </row>
    <row r="743" spans="1:12" x14ac:dyDescent="0.3">
      <c r="A743">
        <v>25842</v>
      </c>
      <c r="B743" s="109" t="s">
        <v>1637</v>
      </c>
      <c r="C743" s="109" t="s">
        <v>98</v>
      </c>
      <c r="D743">
        <v>173</v>
      </c>
      <c r="E743">
        <v>1</v>
      </c>
      <c r="F743" t="s">
        <v>215</v>
      </c>
      <c r="G743">
        <v>3127.77</v>
      </c>
      <c r="H743">
        <v>29</v>
      </c>
      <c r="I743" t="s">
        <v>1600</v>
      </c>
      <c r="J743" t="s">
        <v>1605</v>
      </c>
      <c r="K743">
        <v>2</v>
      </c>
      <c r="L743">
        <v>63.77</v>
      </c>
    </row>
    <row r="744" spans="1:12" x14ac:dyDescent="0.3">
      <c r="A744">
        <v>25889</v>
      </c>
      <c r="B744" s="109" t="s">
        <v>1638</v>
      </c>
      <c r="C744" s="109" t="s">
        <v>98</v>
      </c>
      <c r="D744">
        <v>66</v>
      </c>
      <c r="E744">
        <v>1</v>
      </c>
      <c r="F744" t="s">
        <v>215</v>
      </c>
      <c r="G744">
        <v>1590.12</v>
      </c>
      <c r="H744">
        <v>29</v>
      </c>
      <c r="I744" t="s">
        <v>1600</v>
      </c>
      <c r="J744" t="s">
        <v>1603</v>
      </c>
      <c r="K744">
        <v>1</v>
      </c>
      <c r="L744">
        <v>30.08</v>
      </c>
    </row>
    <row r="745" spans="1:12" x14ac:dyDescent="0.3">
      <c r="A745">
        <v>25910</v>
      </c>
      <c r="B745" s="109" t="s">
        <v>1639</v>
      </c>
      <c r="C745" s="109" t="s">
        <v>98</v>
      </c>
      <c r="D745">
        <v>142</v>
      </c>
      <c r="E745">
        <v>2</v>
      </c>
      <c r="F745" t="s">
        <v>1599</v>
      </c>
      <c r="G745">
        <v>2866.51</v>
      </c>
      <c r="H745">
        <v>29</v>
      </c>
      <c r="I745" t="s">
        <v>1600</v>
      </c>
      <c r="J745" t="s">
        <v>1603</v>
      </c>
      <c r="K745">
        <v>1</v>
      </c>
      <c r="L745">
        <v>40.450000000000003</v>
      </c>
    </row>
    <row r="746" spans="1:12" x14ac:dyDescent="0.3">
      <c r="A746">
        <v>25935</v>
      </c>
      <c r="B746" s="109" t="s">
        <v>1639</v>
      </c>
      <c r="C746" s="109" t="s">
        <v>98</v>
      </c>
      <c r="D746">
        <v>135</v>
      </c>
      <c r="E746">
        <v>2</v>
      </c>
      <c r="F746" t="s">
        <v>1599</v>
      </c>
      <c r="G746">
        <v>2277.89</v>
      </c>
      <c r="H746">
        <v>29</v>
      </c>
      <c r="I746" t="s">
        <v>1600</v>
      </c>
      <c r="J746" t="s">
        <v>1601</v>
      </c>
      <c r="K746">
        <v>4</v>
      </c>
      <c r="L746">
        <v>188.99</v>
      </c>
    </row>
    <row r="747" spans="1:12" x14ac:dyDescent="0.3">
      <c r="A747">
        <v>25959</v>
      </c>
      <c r="B747" s="109" t="s">
        <v>1639</v>
      </c>
      <c r="C747" s="109" t="s">
        <v>98</v>
      </c>
      <c r="D747">
        <v>77</v>
      </c>
      <c r="E747">
        <v>1</v>
      </c>
      <c r="F747" t="s">
        <v>215</v>
      </c>
      <c r="G747">
        <v>2285.7599999999902</v>
      </c>
      <c r="H747">
        <v>29</v>
      </c>
      <c r="I747" t="s">
        <v>1600</v>
      </c>
      <c r="J747" t="s">
        <v>1603</v>
      </c>
      <c r="K747">
        <v>1</v>
      </c>
      <c r="L747">
        <v>30.08</v>
      </c>
    </row>
    <row r="748" spans="1:12" x14ac:dyDescent="0.3">
      <c r="A748">
        <v>26007</v>
      </c>
      <c r="B748" s="109" t="s">
        <v>1639</v>
      </c>
      <c r="C748" s="109" t="s">
        <v>98</v>
      </c>
      <c r="D748">
        <v>132</v>
      </c>
      <c r="E748">
        <v>1</v>
      </c>
      <c r="F748" t="s">
        <v>215</v>
      </c>
      <c r="G748">
        <v>3104.14</v>
      </c>
      <c r="H748">
        <v>29</v>
      </c>
      <c r="I748" t="s">
        <v>1600</v>
      </c>
      <c r="J748" t="s">
        <v>1605</v>
      </c>
      <c r="K748">
        <v>2</v>
      </c>
      <c r="L748">
        <v>51.57</v>
      </c>
    </row>
    <row r="749" spans="1:12" x14ac:dyDescent="0.3">
      <c r="A749">
        <v>26018</v>
      </c>
      <c r="B749" s="109" t="s">
        <v>1639</v>
      </c>
      <c r="C749" s="109" t="s">
        <v>98</v>
      </c>
      <c r="D749">
        <v>82</v>
      </c>
      <c r="E749">
        <v>1</v>
      </c>
      <c r="F749" t="s">
        <v>215</v>
      </c>
      <c r="G749">
        <v>2714.75</v>
      </c>
      <c r="H749">
        <v>29</v>
      </c>
      <c r="I749" t="s">
        <v>1600</v>
      </c>
      <c r="J749" t="s">
        <v>1601</v>
      </c>
      <c r="K749">
        <v>4</v>
      </c>
      <c r="L749">
        <v>178.73000000000002</v>
      </c>
    </row>
    <row r="750" spans="1:12" x14ac:dyDescent="0.3">
      <c r="A750">
        <v>26030</v>
      </c>
      <c r="B750" s="109" t="s">
        <v>1639</v>
      </c>
      <c r="C750" s="109" t="s">
        <v>98</v>
      </c>
      <c r="D750">
        <v>118</v>
      </c>
      <c r="E750">
        <v>1</v>
      </c>
      <c r="F750" t="s">
        <v>215</v>
      </c>
      <c r="G750">
        <v>3299.74</v>
      </c>
      <c r="H750">
        <v>29</v>
      </c>
      <c r="I750" t="s">
        <v>1600</v>
      </c>
      <c r="J750" t="s">
        <v>1623</v>
      </c>
      <c r="K750">
        <v>5</v>
      </c>
      <c r="L750">
        <v>229.44</v>
      </c>
    </row>
    <row r="751" spans="1:12" x14ac:dyDescent="0.3">
      <c r="A751">
        <v>26036</v>
      </c>
      <c r="B751" s="109" t="s">
        <v>1639</v>
      </c>
      <c r="C751" s="109" t="s">
        <v>98</v>
      </c>
      <c r="D751">
        <v>174</v>
      </c>
      <c r="E751">
        <v>2</v>
      </c>
      <c r="F751" t="s">
        <v>1599</v>
      </c>
      <c r="G751">
        <v>3536.94</v>
      </c>
      <c r="H751">
        <v>29</v>
      </c>
      <c r="I751" t="s">
        <v>1600</v>
      </c>
      <c r="J751" t="s">
        <v>1603</v>
      </c>
      <c r="K751">
        <v>1</v>
      </c>
      <c r="L751">
        <v>28.25</v>
      </c>
    </row>
    <row r="752" spans="1:12" x14ac:dyDescent="0.3">
      <c r="A752">
        <v>26066</v>
      </c>
      <c r="B752" s="109" t="s">
        <v>1640</v>
      </c>
      <c r="C752" s="109" t="s">
        <v>98</v>
      </c>
      <c r="D752">
        <v>8</v>
      </c>
      <c r="E752">
        <v>2</v>
      </c>
      <c r="F752" t="s">
        <v>1599</v>
      </c>
      <c r="G752">
        <v>1768.5999999999899</v>
      </c>
      <c r="H752">
        <v>29</v>
      </c>
      <c r="I752" t="s">
        <v>1600</v>
      </c>
      <c r="J752" t="s">
        <v>1605</v>
      </c>
      <c r="K752">
        <v>2</v>
      </c>
      <c r="L752">
        <v>75.710000000000008</v>
      </c>
    </row>
    <row r="753" spans="1:12" x14ac:dyDescent="0.3">
      <c r="A753">
        <v>26067</v>
      </c>
      <c r="B753" s="109" t="s">
        <v>1640</v>
      </c>
      <c r="C753" s="109" t="s">
        <v>98</v>
      </c>
      <c r="D753">
        <v>141</v>
      </c>
      <c r="E753">
        <v>2</v>
      </c>
      <c r="F753" t="s">
        <v>1599</v>
      </c>
      <c r="G753">
        <v>2888.96</v>
      </c>
      <c r="H753">
        <v>29</v>
      </c>
      <c r="I753" t="s">
        <v>1600</v>
      </c>
      <c r="J753" t="s">
        <v>1605</v>
      </c>
      <c r="K753">
        <v>2</v>
      </c>
      <c r="L753">
        <v>68.7</v>
      </c>
    </row>
    <row r="754" spans="1:12" x14ac:dyDescent="0.3">
      <c r="A754">
        <v>26135</v>
      </c>
      <c r="B754" s="109" t="s">
        <v>1640</v>
      </c>
      <c r="C754" s="109" t="s">
        <v>98</v>
      </c>
      <c r="D754">
        <v>4</v>
      </c>
      <c r="E754">
        <v>2</v>
      </c>
      <c r="F754" t="s">
        <v>1599</v>
      </c>
      <c r="G754">
        <v>2970.49999999999</v>
      </c>
      <c r="H754">
        <v>29</v>
      </c>
      <c r="I754" t="s">
        <v>1600</v>
      </c>
      <c r="J754" t="s">
        <v>1603</v>
      </c>
      <c r="K754">
        <v>1</v>
      </c>
      <c r="L754">
        <v>40.450000000000003</v>
      </c>
    </row>
    <row r="755" spans="1:12" x14ac:dyDescent="0.3">
      <c r="A755">
        <v>26136</v>
      </c>
      <c r="B755" s="109" t="s">
        <v>1641</v>
      </c>
      <c r="C755" s="109" t="s">
        <v>98</v>
      </c>
      <c r="D755">
        <v>55</v>
      </c>
      <c r="E755">
        <v>1</v>
      </c>
      <c r="F755" t="s">
        <v>215</v>
      </c>
      <c r="G755">
        <v>2500.6099999999901</v>
      </c>
      <c r="H755">
        <v>29</v>
      </c>
      <c r="I755" t="s">
        <v>1600</v>
      </c>
      <c r="J755" t="s">
        <v>1606</v>
      </c>
      <c r="K755">
        <v>3</v>
      </c>
      <c r="L755">
        <v>94.1</v>
      </c>
    </row>
    <row r="756" spans="1:12" x14ac:dyDescent="0.3">
      <c r="A756">
        <v>26160</v>
      </c>
      <c r="B756" s="109" t="s">
        <v>1641</v>
      </c>
      <c r="C756" s="109" t="s">
        <v>98</v>
      </c>
      <c r="D756">
        <v>50</v>
      </c>
      <c r="E756">
        <v>2</v>
      </c>
      <c r="F756" t="s">
        <v>1599</v>
      </c>
      <c r="G756">
        <v>2266.8799999999901</v>
      </c>
      <c r="H756">
        <v>29</v>
      </c>
      <c r="I756" t="s">
        <v>1600</v>
      </c>
      <c r="J756" t="s">
        <v>1605</v>
      </c>
      <c r="K756">
        <v>2</v>
      </c>
      <c r="L756">
        <v>58.33</v>
      </c>
    </row>
    <row r="757" spans="1:12" x14ac:dyDescent="0.3">
      <c r="A757">
        <v>26232</v>
      </c>
      <c r="B757" s="109" t="s">
        <v>1641</v>
      </c>
      <c r="C757" s="109" t="s">
        <v>98</v>
      </c>
      <c r="D757">
        <v>65</v>
      </c>
      <c r="E757">
        <v>2</v>
      </c>
      <c r="F757" t="s">
        <v>1599</v>
      </c>
      <c r="G757">
        <v>2807.0899999999901</v>
      </c>
      <c r="H757">
        <v>29</v>
      </c>
      <c r="I757" t="s">
        <v>1600</v>
      </c>
      <c r="J757" t="s">
        <v>1601</v>
      </c>
      <c r="K757">
        <v>4</v>
      </c>
      <c r="L757">
        <v>127.28</v>
      </c>
    </row>
    <row r="758" spans="1:12" x14ac:dyDescent="0.3">
      <c r="A758">
        <v>26239</v>
      </c>
      <c r="B758" s="109" t="s">
        <v>1641</v>
      </c>
      <c r="C758" s="109" t="s">
        <v>98</v>
      </c>
      <c r="D758">
        <v>74</v>
      </c>
      <c r="E758">
        <v>1</v>
      </c>
      <c r="F758" t="s">
        <v>215</v>
      </c>
      <c r="G758">
        <v>3371.55</v>
      </c>
      <c r="H758">
        <v>29</v>
      </c>
      <c r="I758" t="s">
        <v>1600</v>
      </c>
      <c r="J758" t="s">
        <v>1606</v>
      </c>
      <c r="K758">
        <v>3</v>
      </c>
      <c r="L758">
        <v>150.48000000000002</v>
      </c>
    </row>
    <row r="759" spans="1:12" x14ac:dyDescent="0.3">
      <c r="A759">
        <v>26242</v>
      </c>
      <c r="B759" s="109" t="s">
        <v>1641</v>
      </c>
      <c r="C759" s="109" t="s">
        <v>98</v>
      </c>
      <c r="D759">
        <v>80</v>
      </c>
      <c r="E759">
        <v>2</v>
      </c>
      <c r="F759" t="s">
        <v>1599</v>
      </c>
      <c r="G759">
        <v>3459.09</v>
      </c>
      <c r="H759">
        <v>29</v>
      </c>
      <c r="I759" t="s">
        <v>1600</v>
      </c>
      <c r="J759" t="s">
        <v>1623</v>
      </c>
      <c r="K759">
        <v>5</v>
      </c>
      <c r="L759">
        <v>244.06</v>
      </c>
    </row>
    <row r="760" spans="1:12" x14ac:dyDescent="0.3">
      <c r="A760">
        <v>26277</v>
      </c>
      <c r="B760" s="109" t="s">
        <v>1735</v>
      </c>
      <c r="C760" s="109" t="s">
        <v>98</v>
      </c>
      <c r="D760">
        <v>119</v>
      </c>
      <c r="E760">
        <v>1</v>
      </c>
      <c r="F760" t="s">
        <v>215</v>
      </c>
      <c r="G760">
        <v>2612.5</v>
      </c>
      <c r="H760">
        <v>29</v>
      </c>
      <c r="I760" t="s">
        <v>1600</v>
      </c>
      <c r="J760" t="s">
        <v>1605</v>
      </c>
      <c r="K760">
        <v>2</v>
      </c>
      <c r="L760">
        <v>53.4</v>
      </c>
    </row>
    <row r="761" spans="1:12" x14ac:dyDescent="0.3">
      <c r="A761">
        <v>26296</v>
      </c>
      <c r="B761" s="109" t="s">
        <v>1735</v>
      </c>
      <c r="C761" s="109" t="s">
        <v>98</v>
      </c>
      <c r="D761">
        <v>84</v>
      </c>
      <c r="E761">
        <v>2</v>
      </c>
      <c r="F761" t="s">
        <v>1599</v>
      </c>
      <c r="G761">
        <v>1766.1699999999901</v>
      </c>
      <c r="H761">
        <v>29</v>
      </c>
      <c r="I761" t="s">
        <v>1600</v>
      </c>
      <c r="J761" t="s">
        <v>1603</v>
      </c>
      <c r="K761">
        <v>1</v>
      </c>
      <c r="L761">
        <v>30.08</v>
      </c>
    </row>
    <row r="762" spans="1:12" x14ac:dyDescent="0.3">
      <c r="A762">
        <v>26346</v>
      </c>
      <c r="B762" s="109" t="s">
        <v>1735</v>
      </c>
      <c r="C762" s="109" t="s">
        <v>98</v>
      </c>
      <c r="D762">
        <v>104</v>
      </c>
      <c r="E762">
        <v>2</v>
      </c>
      <c r="F762" t="s">
        <v>1599</v>
      </c>
      <c r="G762">
        <v>3273.06</v>
      </c>
      <c r="H762">
        <v>29</v>
      </c>
      <c r="I762" t="s">
        <v>1600</v>
      </c>
      <c r="J762" t="s">
        <v>1603</v>
      </c>
      <c r="K762">
        <v>1</v>
      </c>
      <c r="L762">
        <v>65.33</v>
      </c>
    </row>
    <row r="763" spans="1:12" x14ac:dyDescent="0.3">
      <c r="A763">
        <v>26359</v>
      </c>
      <c r="B763" s="109" t="s">
        <v>1735</v>
      </c>
      <c r="C763" s="109" t="s">
        <v>98</v>
      </c>
      <c r="D763">
        <v>98</v>
      </c>
      <c r="E763">
        <v>2</v>
      </c>
      <c r="F763" t="s">
        <v>1599</v>
      </c>
      <c r="G763">
        <v>2096.2599999999902</v>
      </c>
      <c r="H763">
        <v>29</v>
      </c>
      <c r="I763" t="s">
        <v>1600</v>
      </c>
      <c r="J763" t="s">
        <v>1601</v>
      </c>
      <c r="K763">
        <v>4</v>
      </c>
      <c r="L763">
        <v>128.86000000000001</v>
      </c>
    </row>
    <row r="764" spans="1:12" x14ac:dyDescent="0.3">
      <c r="A764">
        <v>26384</v>
      </c>
      <c r="B764" s="109" t="s">
        <v>1735</v>
      </c>
      <c r="C764" s="109" t="s">
        <v>98</v>
      </c>
      <c r="D764">
        <v>43</v>
      </c>
      <c r="E764">
        <v>2</v>
      </c>
      <c r="F764" t="s">
        <v>1599</v>
      </c>
      <c r="G764">
        <v>2667.38</v>
      </c>
      <c r="H764">
        <v>29</v>
      </c>
      <c r="I764" t="s">
        <v>1600</v>
      </c>
      <c r="J764" t="s">
        <v>1601</v>
      </c>
      <c r="K764">
        <v>4</v>
      </c>
      <c r="L764">
        <v>177.29999999999998</v>
      </c>
    </row>
    <row r="765" spans="1:12" x14ac:dyDescent="0.3">
      <c r="A765">
        <v>26481</v>
      </c>
      <c r="B765" s="109" t="s">
        <v>1642</v>
      </c>
      <c r="C765" s="109" t="s">
        <v>98</v>
      </c>
      <c r="D765">
        <v>48</v>
      </c>
      <c r="E765">
        <v>1</v>
      </c>
      <c r="F765" t="s">
        <v>215</v>
      </c>
      <c r="G765">
        <v>2563.6099999999901</v>
      </c>
      <c r="H765">
        <v>29</v>
      </c>
      <c r="I765" t="s">
        <v>1600</v>
      </c>
      <c r="J765" t="s">
        <v>1603</v>
      </c>
      <c r="K765">
        <v>1</v>
      </c>
      <c r="L765">
        <v>28.25</v>
      </c>
    </row>
    <row r="766" spans="1:12" x14ac:dyDescent="0.3">
      <c r="A766">
        <v>26519</v>
      </c>
      <c r="B766" s="109" t="s">
        <v>1642</v>
      </c>
      <c r="C766" s="109" t="s">
        <v>98</v>
      </c>
      <c r="D766">
        <v>114</v>
      </c>
      <c r="E766">
        <v>1</v>
      </c>
      <c r="F766" t="s">
        <v>215</v>
      </c>
      <c r="G766">
        <v>2891.3199999999902</v>
      </c>
      <c r="H766">
        <v>29</v>
      </c>
      <c r="I766" t="s">
        <v>1600</v>
      </c>
      <c r="J766" t="s">
        <v>1601</v>
      </c>
      <c r="K766">
        <v>4</v>
      </c>
      <c r="L766">
        <v>106.79999999999998</v>
      </c>
    </row>
    <row r="767" spans="1:12" x14ac:dyDescent="0.3">
      <c r="A767">
        <v>26578</v>
      </c>
      <c r="B767" s="109" t="s">
        <v>1642</v>
      </c>
      <c r="C767" s="109" t="s">
        <v>98</v>
      </c>
      <c r="D767">
        <v>58</v>
      </c>
      <c r="E767">
        <v>2</v>
      </c>
      <c r="F767" t="s">
        <v>1599</v>
      </c>
      <c r="G767">
        <v>2980.8799999999901</v>
      </c>
      <c r="H767">
        <v>29</v>
      </c>
      <c r="I767" t="s">
        <v>1600</v>
      </c>
      <c r="J767" t="s">
        <v>1605</v>
      </c>
      <c r="K767">
        <v>2</v>
      </c>
      <c r="L767">
        <v>110.03</v>
      </c>
    </row>
    <row r="768" spans="1:12" x14ac:dyDescent="0.3">
      <c r="A768">
        <v>26582</v>
      </c>
      <c r="B768" s="109" t="s">
        <v>1642</v>
      </c>
      <c r="C768" s="109" t="s">
        <v>98</v>
      </c>
      <c r="D768">
        <v>108</v>
      </c>
      <c r="E768">
        <v>2</v>
      </c>
      <c r="F768" t="s">
        <v>1599</v>
      </c>
      <c r="G768">
        <v>3114.84</v>
      </c>
      <c r="H768">
        <v>29</v>
      </c>
      <c r="I768" t="s">
        <v>1600</v>
      </c>
      <c r="J768" t="s">
        <v>1605</v>
      </c>
      <c r="K768">
        <v>2</v>
      </c>
      <c r="L768">
        <v>56.5</v>
      </c>
    </row>
    <row r="769" spans="1:12" x14ac:dyDescent="0.3">
      <c r="A769">
        <v>26584</v>
      </c>
      <c r="B769" s="109" t="s">
        <v>1642</v>
      </c>
      <c r="C769" s="109" t="s">
        <v>98</v>
      </c>
      <c r="D769">
        <v>67</v>
      </c>
      <c r="E769">
        <v>1</v>
      </c>
      <c r="F769" t="s">
        <v>215</v>
      </c>
      <c r="G769">
        <v>2962.03</v>
      </c>
      <c r="H769">
        <v>29</v>
      </c>
      <c r="I769" t="s">
        <v>1600</v>
      </c>
      <c r="J769" t="s">
        <v>1606</v>
      </c>
      <c r="K769">
        <v>3</v>
      </c>
      <c r="L769">
        <v>100.61</v>
      </c>
    </row>
    <row r="770" spans="1:12" x14ac:dyDescent="0.3">
      <c r="A770">
        <v>26630</v>
      </c>
      <c r="B770" s="109" t="s">
        <v>1642</v>
      </c>
      <c r="C770" s="109" t="s">
        <v>98</v>
      </c>
      <c r="D770">
        <v>113</v>
      </c>
      <c r="E770">
        <v>2</v>
      </c>
      <c r="F770" t="s">
        <v>1599</v>
      </c>
      <c r="G770">
        <v>2622.93</v>
      </c>
      <c r="H770">
        <v>29</v>
      </c>
      <c r="I770" t="s">
        <v>1600</v>
      </c>
      <c r="J770" t="s">
        <v>1603</v>
      </c>
      <c r="K770">
        <v>1</v>
      </c>
      <c r="L770">
        <v>28.25</v>
      </c>
    </row>
    <row r="771" spans="1:12" x14ac:dyDescent="0.3">
      <c r="A771">
        <v>26655</v>
      </c>
      <c r="B771" s="109" t="s">
        <v>1642</v>
      </c>
      <c r="C771" s="109" t="s">
        <v>98</v>
      </c>
      <c r="D771">
        <v>9</v>
      </c>
      <c r="E771">
        <v>1</v>
      </c>
      <c r="F771" t="s">
        <v>215</v>
      </c>
      <c r="G771">
        <v>2771.7</v>
      </c>
      <c r="H771">
        <v>29</v>
      </c>
      <c r="I771" t="s">
        <v>1600</v>
      </c>
      <c r="J771" t="s">
        <v>1603</v>
      </c>
      <c r="K771">
        <v>1</v>
      </c>
      <c r="L771">
        <v>62.57</v>
      </c>
    </row>
    <row r="772" spans="1:12" x14ac:dyDescent="0.3">
      <c r="A772">
        <v>26659</v>
      </c>
      <c r="B772" s="109" t="s">
        <v>1642</v>
      </c>
      <c r="C772" s="109" t="s">
        <v>98</v>
      </c>
      <c r="D772">
        <v>86</v>
      </c>
      <c r="E772">
        <v>1</v>
      </c>
      <c r="F772" t="s">
        <v>215</v>
      </c>
      <c r="G772">
        <v>3622.22</v>
      </c>
      <c r="H772">
        <v>29</v>
      </c>
      <c r="I772" t="s">
        <v>1600</v>
      </c>
      <c r="J772" t="s">
        <v>1605</v>
      </c>
      <c r="K772">
        <v>2</v>
      </c>
      <c r="L772">
        <v>63.77</v>
      </c>
    </row>
    <row r="773" spans="1:12" x14ac:dyDescent="0.3">
      <c r="A773">
        <v>26667</v>
      </c>
      <c r="B773" s="109" t="s">
        <v>1736</v>
      </c>
      <c r="C773" s="109" t="s">
        <v>98</v>
      </c>
      <c r="D773">
        <v>56</v>
      </c>
      <c r="E773">
        <v>2</v>
      </c>
      <c r="F773" t="s">
        <v>1599</v>
      </c>
      <c r="G773">
        <v>2542.1099999999901</v>
      </c>
      <c r="H773">
        <v>29</v>
      </c>
      <c r="I773" t="s">
        <v>1600</v>
      </c>
      <c r="J773" t="s">
        <v>1601</v>
      </c>
      <c r="K773">
        <v>4</v>
      </c>
      <c r="L773">
        <v>161.6</v>
      </c>
    </row>
    <row r="774" spans="1:12" x14ac:dyDescent="0.3">
      <c r="A774">
        <v>26677</v>
      </c>
      <c r="B774" s="109" t="s">
        <v>1736</v>
      </c>
      <c r="C774" s="109" t="s">
        <v>98</v>
      </c>
      <c r="D774">
        <v>136</v>
      </c>
      <c r="E774">
        <v>1</v>
      </c>
      <c r="F774" t="s">
        <v>215</v>
      </c>
      <c r="G774">
        <v>2856.3799999999901</v>
      </c>
      <c r="H774">
        <v>29</v>
      </c>
      <c r="I774" t="s">
        <v>1600</v>
      </c>
      <c r="J774" t="s">
        <v>1606</v>
      </c>
      <c r="K774">
        <v>3</v>
      </c>
      <c r="L774">
        <v>153.38999999999999</v>
      </c>
    </row>
    <row r="775" spans="1:12" x14ac:dyDescent="0.3">
      <c r="A775">
        <v>26701</v>
      </c>
      <c r="B775" s="109" t="s">
        <v>1736</v>
      </c>
      <c r="C775" s="109" t="s">
        <v>98</v>
      </c>
      <c r="D775">
        <v>93</v>
      </c>
      <c r="E775">
        <v>1</v>
      </c>
      <c r="F775" t="s">
        <v>215</v>
      </c>
      <c r="G775">
        <v>2470.89</v>
      </c>
      <c r="H775">
        <v>29</v>
      </c>
      <c r="I775" t="s">
        <v>1600</v>
      </c>
      <c r="J775" t="s">
        <v>1605</v>
      </c>
      <c r="K775">
        <v>2</v>
      </c>
      <c r="L775">
        <v>92.65</v>
      </c>
    </row>
    <row r="776" spans="1:12" x14ac:dyDescent="0.3">
      <c r="A776">
        <v>26828</v>
      </c>
      <c r="B776" s="109" t="s">
        <v>1736</v>
      </c>
      <c r="C776" s="109" t="s">
        <v>98</v>
      </c>
      <c r="D776">
        <v>117</v>
      </c>
      <c r="E776">
        <v>2</v>
      </c>
      <c r="F776" t="s">
        <v>1599</v>
      </c>
      <c r="G776">
        <v>2634.1899999999901</v>
      </c>
      <c r="H776">
        <v>29</v>
      </c>
      <c r="I776" t="s">
        <v>1600</v>
      </c>
      <c r="J776" t="s">
        <v>1605</v>
      </c>
      <c r="K776">
        <v>2</v>
      </c>
      <c r="L776">
        <v>85.89</v>
      </c>
    </row>
    <row r="777" spans="1:12" x14ac:dyDescent="0.3">
      <c r="A777">
        <v>26866</v>
      </c>
      <c r="B777" s="109" t="s">
        <v>1736</v>
      </c>
      <c r="C777" s="109" t="s">
        <v>98</v>
      </c>
      <c r="D777">
        <v>116</v>
      </c>
      <c r="E777">
        <v>2</v>
      </c>
      <c r="F777" t="s">
        <v>1599</v>
      </c>
      <c r="G777">
        <v>3700.99</v>
      </c>
      <c r="H777">
        <v>29</v>
      </c>
      <c r="I777" t="s">
        <v>1600</v>
      </c>
      <c r="J777" t="s">
        <v>1601</v>
      </c>
      <c r="K777">
        <v>4</v>
      </c>
      <c r="L777">
        <v>146.04999999999998</v>
      </c>
    </row>
    <row r="778" spans="1:12" x14ac:dyDescent="0.3">
      <c r="A778">
        <v>26898</v>
      </c>
      <c r="B778" s="109" t="s">
        <v>1736</v>
      </c>
      <c r="C778" s="109" t="s">
        <v>98</v>
      </c>
      <c r="D778">
        <v>2</v>
      </c>
      <c r="E778">
        <v>2</v>
      </c>
      <c r="F778" t="s">
        <v>1599</v>
      </c>
      <c r="G778">
        <v>3017.95</v>
      </c>
      <c r="H778">
        <v>29</v>
      </c>
      <c r="I778" t="s">
        <v>1600</v>
      </c>
      <c r="J778" t="s">
        <v>1606</v>
      </c>
      <c r="K778">
        <v>3</v>
      </c>
      <c r="L778">
        <v>142.87</v>
      </c>
    </row>
    <row r="779" spans="1:12" x14ac:dyDescent="0.3">
      <c r="A779">
        <v>26899</v>
      </c>
      <c r="B779" s="109" t="s">
        <v>1736</v>
      </c>
      <c r="C779" s="109" t="s">
        <v>98</v>
      </c>
      <c r="D779">
        <v>135</v>
      </c>
      <c r="E779">
        <v>2</v>
      </c>
      <c r="F779" t="s">
        <v>1599</v>
      </c>
      <c r="G779">
        <v>2277.89</v>
      </c>
      <c r="H779">
        <v>29</v>
      </c>
      <c r="I779" t="s">
        <v>1600</v>
      </c>
      <c r="J779" t="s">
        <v>1606</v>
      </c>
      <c r="K779">
        <v>3</v>
      </c>
      <c r="L779">
        <v>153.97999999999999</v>
      </c>
    </row>
    <row r="780" spans="1:12" x14ac:dyDescent="0.3">
      <c r="A780">
        <v>26913</v>
      </c>
      <c r="B780" s="109" t="s">
        <v>1736</v>
      </c>
      <c r="C780" s="109" t="s">
        <v>98</v>
      </c>
      <c r="D780">
        <v>197</v>
      </c>
      <c r="E780">
        <v>2</v>
      </c>
      <c r="F780" t="s">
        <v>1599</v>
      </c>
      <c r="G780">
        <v>1744.83</v>
      </c>
      <c r="H780">
        <v>29</v>
      </c>
      <c r="I780" t="s">
        <v>1600</v>
      </c>
      <c r="J780" t="s">
        <v>1605</v>
      </c>
      <c r="K780">
        <v>2</v>
      </c>
      <c r="L780">
        <v>92.65</v>
      </c>
    </row>
    <row r="781" spans="1:12" x14ac:dyDescent="0.3">
      <c r="A781">
        <v>26980</v>
      </c>
      <c r="B781" s="109" t="s">
        <v>1737</v>
      </c>
      <c r="C781" s="109" t="s">
        <v>98</v>
      </c>
      <c r="D781">
        <v>49</v>
      </c>
      <c r="E781">
        <v>1</v>
      </c>
      <c r="F781" t="s">
        <v>215</v>
      </c>
      <c r="G781">
        <v>2693.59</v>
      </c>
      <c r="H781">
        <v>29</v>
      </c>
      <c r="I781" t="s">
        <v>1600</v>
      </c>
      <c r="J781" t="s">
        <v>1605</v>
      </c>
      <c r="K781">
        <v>2</v>
      </c>
      <c r="L781">
        <v>70.53</v>
      </c>
    </row>
    <row r="782" spans="1:12" x14ac:dyDescent="0.3">
      <c r="A782">
        <v>27003</v>
      </c>
      <c r="B782" s="109" t="s">
        <v>1737</v>
      </c>
      <c r="C782" s="109" t="s">
        <v>98</v>
      </c>
      <c r="D782">
        <v>52</v>
      </c>
      <c r="E782">
        <v>1</v>
      </c>
      <c r="F782" t="s">
        <v>215</v>
      </c>
      <c r="G782">
        <v>3124.69</v>
      </c>
      <c r="H782">
        <v>29</v>
      </c>
      <c r="I782" t="s">
        <v>1600</v>
      </c>
      <c r="J782" t="s">
        <v>1601</v>
      </c>
      <c r="K782">
        <v>4</v>
      </c>
      <c r="L782">
        <v>194.43</v>
      </c>
    </row>
    <row r="783" spans="1:12" x14ac:dyDescent="0.3">
      <c r="A783">
        <v>27012</v>
      </c>
      <c r="B783" s="109" t="s">
        <v>1737</v>
      </c>
      <c r="C783" s="109" t="s">
        <v>98</v>
      </c>
      <c r="D783">
        <v>79</v>
      </c>
      <c r="E783">
        <v>1</v>
      </c>
      <c r="F783" t="s">
        <v>215</v>
      </c>
      <c r="G783">
        <v>3197.95999999999</v>
      </c>
      <c r="H783">
        <v>29</v>
      </c>
      <c r="I783" t="s">
        <v>1600</v>
      </c>
      <c r="J783" t="s">
        <v>1605</v>
      </c>
      <c r="K783">
        <v>2</v>
      </c>
      <c r="L783">
        <v>127.9</v>
      </c>
    </row>
    <row r="784" spans="1:12" x14ac:dyDescent="0.3">
      <c r="A784">
        <v>27135</v>
      </c>
      <c r="B784" s="109" t="s">
        <v>1737</v>
      </c>
      <c r="C784" s="109" t="s">
        <v>98</v>
      </c>
      <c r="D784">
        <v>106</v>
      </c>
      <c r="E784">
        <v>1</v>
      </c>
      <c r="F784" t="s">
        <v>215</v>
      </c>
      <c r="G784">
        <v>2859.99999999999</v>
      </c>
      <c r="H784">
        <v>29</v>
      </c>
      <c r="I784" t="s">
        <v>1600</v>
      </c>
      <c r="J784" t="s">
        <v>1606</v>
      </c>
      <c r="K784">
        <v>3</v>
      </c>
      <c r="L784">
        <v>172.6</v>
      </c>
    </row>
    <row r="785" spans="1:12" x14ac:dyDescent="0.3">
      <c r="A785">
        <v>27150</v>
      </c>
      <c r="B785" s="109" t="s">
        <v>1737</v>
      </c>
      <c r="C785" s="109" t="s">
        <v>98</v>
      </c>
      <c r="D785">
        <v>36</v>
      </c>
      <c r="E785">
        <v>2</v>
      </c>
      <c r="F785" t="s">
        <v>1599</v>
      </c>
      <c r="G785">
        <v>2310.81</v>
      </c>
      <c r="H785">
        <v>29</v>
      </c>
      <c r="I785" t="s">
        <v>1600</v>
      </c>
      <c r="J785" t="s">
        <v>1605</v>
      </c>
      <c r="K785">
        <v>2</v>
      </c>
      <c r="L785">
        <v>95.41</v>
      </c>
    </row>
    <row r="786" spans="1:12" x14ac:dyDescent="0.3">
      <c r="A786">
        <v>27183</v>
      </c>
      <c r="B786" s="109" t="s">
        <v>1643</v>
      </c>
      <c r="C786" s="109" t="s">
        <v>98</v>
      </c>
      <c r="D786">
        <v>85</v>
      </c>
      <c r="E786">
        <v>2</v>
      </c>
      <c r="F786" t="s">
        <v>1599</v>
      </c>
      <c r="G786">
        <v>1652.82</v>
      </c>
      <c r="H786">
        <v>29</v>
      </c>
      <c r="I786" t="s">
        <v>1600</v>
      </c>
      <c r="J786" t="s">
        <v>1605</v>
      </c>
      <c r="K786">
        <v>2</v>
      </c>
      <c r="L786">
        <v>75.710000000000008</v>
      </c>
    </row>
    <row r="787" spans="1:12" x14ac:dyDescent="0.3">
      <c r="A787">
        <v>27210</v>
      </c>
      <c r="B787" s="109" t="s">
        <v>1643</v>
      </c>
      <c r="C787" s="109" t="s">
        <v>98</v>
      </c>
      <c r="D787">
        <v>126</v>
      </c>
      <c r="E787">
        <v>1</v>
      </c>
      <c r="F787" t="s">
        <v>215</v>
      </c>
      <c r="G787">
        <v>2676.98</v>
      </c>
      <c r="H787">
        <v>29</v>
      </c>
      <c r="I787" t="s">
        <v>1600</v>
      </c>
      <c r="J787" t="s">
        <v>1606</v>
      </c>
      <c r="K787">
        <v>3</v>
      </c>
      <c r="L787">
        <v>195.99</v>
      </c>
    </row>
    <row r="788" spans="1:12" x14ac:dyDescent="0.3">
      <c r="A788">
        <v>27224</v>
      </c>
      <c r="B788" s="109" t="s">
        <v>1643</v>
      </c>
      <c r="C788" s="109" t="s">
        <v>98</v>
      </c>
      <c r="D788">
        <v>75</v>
      </c>
      <c r="E788">
        <v>2</v>
      </c>
      <c r="F788" t="s">
        <v>1599</v>
      </c>
      <c r="G788">
        <v>2350.7999999999902</v>
      </c>
      <c r="H788">
        <v>29</v>
      </c>
      <c r="I788" t="s">
        <v>1600</v>
      </c>
      <c r="J788" t="s">
        <v>1605</v>
      </c>
      <c r="K788">
        <v>2</v>
      </c>
      <c r="L788">
        <v>127.9</v>
      </c>
    </row>
    <row r="789" spans="1:12" x14ac:dyDescent="0.3">
      <c r="A789">
        <v>27254</v>
      </c>
      <c r="B789" s="109" t="s">
        <v>1643</v>
      </c>
      <c r="C789" s="109" t="s">
        <v>98</v>
      </c>
      <c r="D789">
        <v>95</v>
      </c>
      <c r="E789">
        <v>2</v>
      </c>
      <c r="F789" t="s">
        <v>1599</v>
      </c>
      <c r="G789">
        <v>2380.98</v>
      </c>
      <c r="H789">
        <v>29</v>
      </c>
      <c r="I789" t="s">
        <v>1600</v>
      </c>
      <c r="J789" t="s">
        <v>1605</v>
      </c>
      <c r="K789">
        <v>2</v>
      </c>
      <c r="L789">
        <v>70.78</v>
      </c>
    </row>
    <row r="790" spans="1:12" x14ac:dyDescent="0.3">
      <c r="A790">
        <v>27299</v>
      </c>
      <c r="B790" s="109" t="s">
        <v>1643</v>
      </c>
      <c r="C790" s="109" t="s">
        <v>98</v>
      </c>
      <c r="D790">
        <v>93</v>
      </c>
      <c r="E790">
        <v>1</v>
      </c>
      <c r="F790" t="s">
        <v>215</v>
      </c>
      <c r="G790">
        <v>2470.89</v>
      </c>
      <c r="H790">
        <v>29</v>
      </c>
      <c r="I790" t="s">
        <v>1600</v>
      </c>
      <c r="J790" t="s">
        <v>1605</v>
      </c>
      <c r="K790">
        <v>2</v>
      </c>
      <c r="L790">
        <v>53.4</v>
      </c>
    </row>
    <row r="791" spans="1:12" x14ac:dyDescent="0.3">
      <c r="A791">
        <v>27339</v>
      </c>
      <c r="B791" s="109" t="s">
        <v>1738</v>
      </c>
      <c r="C791" s="109" t="s">
        <v>98</v>
      </c>
      <c r="D791">
        <v>175</v>
      </c>
      <c r="E791">
        <v>2</v>
      </c>
      <c r="F791" t="s">
        <v>1599</v>
      </c>
      <c r="G791">
        <v>2284.36</v>
      </c>
      <c r="H791">
        <v>29</v>
      </c>
      <c r="I791" t="s">
        <v>1600</v>
      </c>
      <c r="J791" t="s">
        <v>1605</v>
      </c>
      <c r="K791">
        <v>2</v>
      </c>
      <c r="L791">
        <v>103.02000000000001</v>
      </c>
    </row>
    <row r="792" spans="1:12" x14ac:dyDescent="0.3">
      <c r="A792">
        <v>27362</v>
      </c>
      <c r="B792" s="109" t="s">
        <v>1738</v>
      </c>
      <c r="C792" s="109" t="s">
        <v>98</v>
      </c>
      <c r="D792">
        <v>164</v>
      </c>
      <c r="E792">
        <v>1</v>
      </c>
      <c r="F792" t="s">
        <v>215</v>
      </c>
      <c r="G792">
        <v>3193.3999999999901</v>
      </c>
      <c r="H792">
        <v>29</v>
      </c>
      <c r="I792" t="s">
        <v>1600</v>
      </c>
      <c r="J792" t="s">
        <v>1623</v>
      </c>
      <c r="K792">
        <v>5</v>
      </c>
      <c r="L792">
        <v>206.39</v>
      </c>
    </row>
    <row r="793" spans="1:12" x14ac:dyDescent="0.3">
      <c r="A793">
        <v>27450</v>
      </c>
      <c r="B793" s="109" t="s">
        <v>1738</v>
      </c>
      <c r="C793" s="109" t="s">
        <v>98</v>
      </c>
      <c r="D793">
        <v>79</v>
      </c>
      <c r="E793">
        <v>1</v>
      </c>
      <c r="F793" t="s">
        <v>215</v>
      </c>
      <c r="G793">
        <v>3197.95999999999</v>
      </c>
      <c r="H793">
        <v>29</v>
      </c>
      <c r="I793" t="s">
        <v>1600</v>
      </c>
      <c r="J793" t="s">
        <v>1603</v>
      </c>
      <c r="K793">
        <v>1</v>
      </c>
      <c r="L793">
        <v>40.450000000000003</v>
      </c>
    </row>
    <row r="794" spans="1:12" x14ac:dyDescent="0.3">
      <c r="A794">
        <v>27465</v>
      </c>
      <c r="B794" s="109" t="s">
        <v>1738</v>
      </c>
      <c r="C794" s="109" t="s">
        <v>98</v>
      </c>
      <c r="D794">
        <v>43</v>
      </c>
      <c r="E794">
        <v>2</v>
      </c>
      <c r="F794" t="s">
        <v>1599</v>
      </c>
      <c r="G794">
        <v>2667.38</v>
      </c>
      <c r="H794">
        <v>29</v>
      </c>
      <c r="I794" t="s">
        <v>1600</v>
      </c>
      <c r="J794" t="s">
        <v>1603</v>
      </c>
      <c r="K794">
        <v>1</v>
      </c>
      <c r="L794">
        <v>40.450000000000003</v>
      </c>
    </row>
    <row r="795" spans="1:12" x14ac:dyDescent="0.3">
      <c r="A795">
        <v>27477</v>
      </c>
      <c r="B795" s="109" t="s">
        <v>1738</v>
      </c>
      <c r="C795" s="109" t="s">
        <v>98</v>
      </c>
      <c r="D795">
        <v>151</v>
      </c>
      <c r="E795">
        <v>2</v>
      </c>
      <c r="F795" t="s">
        <v>1599</v>
      </c>
      <c r="G795">
        <v>4000.7999999999902</v>
      </c>
      <c r="H795">
        <v>29</v>
      </c>
      <c r="I795" t="s">
        <v>1600</v>
      </c>
      <c r="J795" t="s">
        <v>1605</v>
      </c>
      <c r="K795">
        <v>2</v>
      </c>
      <c r="L795">
        <v>87.91</v>
      </c>
    </row>
    <row r="796" spans="1:12" x14ac:dyDescent="0.3">
      <c r="A796">
        <v>27480</v>
      </c>
      <c r="B796" s="109" t="s">
        <v>1738</v>
      </c>
      <c r="C796" s="109" t="s">
        <v>98</v>
      </c>
      <c r="D796">
        <v>111</v>
      </c>
      <c r="E796">
        <v>2</v>
      </c>
      <c r="F796" t="s">
        <v>1599</v>
      </c>
      <c r="G796">
        <v>1920.94999999999</v>
      </c>
      <c r="H796">
        <v>29</v>
      </c>
      <c r="I796" t="s">
        <v>1600</v>
      </c>
      <c r="J796" t="s">
        <v>1605</v>
      </c>
      <c r="K796">
        <v>2</v>
      </c>
      <c r="L796">
        <v>85.89</v>
      </c>
    </row>
    <row r="797" spans="1:12" x14ac:dyDescent="0.3">
      <c r="A797">
        <v>27482</v>
      </c>
      <c r="B797" s="109" t="s">
        <v>1644</v>
      </c>
      <c r="C797" s="109" t="s">
        <v>98</v>
      </c>
      <c r="D797">
        <v>38</v>
      </c>
      <c r="E797">
        <v>2</v>
      </c>
      <c r="F797" t="s">
        <v>1599</v>
      </c>
      <c r="G797">
        <v>2634.7399999999898</v>
      </c>
      <c r="H797">
        <v>29</v>
      </c>
      <c r="I797" t="s">
        <v>1600</v>
      </c>
      <c r="J797" t="s">
        <v>1606</v>
      </c>
      <c r="K797">
        <v>3</v>
      </c>
      <c r="L797">
        <v>150.48000000000002</v>
      </c>
    </row>
    <row r="798" spans="1:12" x14ac:dyDescent="0.3">
      <c r="A798">
        <v>27512</v>
      </c>
      <c r="B798" s="109" t="s">
        <v>1644</v>
      </c>
      <c r="C798" s="109" t="s">
        <v>98</v>
      </c>
      <c r="D798">
        <v>144</v>
      </c>
      <c r="E798">
        <v>1</v>
      </c>
      <c r="F798" t="s">
        <v>215</v>
      </c>
      <c r="G798">
        <v>2504.1999999999998</v>
      </c>
      <c r="H798">
        <v>29</v>
      </c>
      <c r="I798" t="s">
        <v>1600</v>
      </c>
      <c r="J798" t="s">
        <v>1606</v>
      </c>
      <c r="K798">
        <v>3</v>
      </c>
      <c r="L798">
        <v>156.14999999999998</v>
      </c>
    </row>
    <row r="799" spans="1:12" x14ac:dyDescent="0.3">
      <c r="A799">
        <v>27597</v>
      </c>
      <c r="B799" s="109" t="s">
        <v>1644</v>
      </c>
      <c r="C799" s="109" t="s">
        <v>98</v>
      </c>
      <c r="D799">
        <v>42</v>
      </c>
      <c r="E799">
        <v>1</v>
      </c>
      <c r="F799" t="s">
        <v>215</v>
      </c>
      <c r="G799">
        <v>2374.1399999999899</v>
      </c>
      <c r="H799">
        <v>29</v>
      </c>
      <c r="I799" t="s">
        <v>1600</v>
      </c>
      <c r="J799" t="s">
        <v>1605</v>
      </c>
      <c r="K799">
        <v>2</v>
      </c>
      <c r="L799">
        <v>127.9</v>
      </c>
    </row>
    <row r="800" spans="1:12" x14ac:dyDescent="0.3">
      <c r="A800">
        <v>27604</v>
      </c>
      <c r="B800" s="109" t="s">
        <v>1644</v>
      </c>
      <c r="C800" s="109" t="s">
        <v>98</v>
      </c>
      <c r="D800">
        <v>16</v>
      </c>
      <c r="E800">
        <v>2</v>
      </c>
      <c r="F800" t="s">
        <v>1599</v>
      </c>
      <c r="G800">
        <v>3561.98</v>
      </c>
      <c r="H800">
        <v>29</v>
      </c>
      <c r="I800" t="s">
        <v>1600</v>
      </c>
      <c r="J800" t="s">
        <v>1605</v>
      </c>
      <c r="K800">
        <v>2</v>
      </c>
      <c r="L800">
        <v>94.92</v>
      </c>
    </row>
    <row r="801" spans="1:12" x14ac:dyDescent="0.3">
      <c r="A801">
        <v>27609</v>
      </c>
      <c r="B801" s="109" t="s">
        <v>1644</v>
      </c>
      <c r="C801" s="109" t="s">
        <v>98</v>
      </c>
      <c r="D801">
        <v>157</v>
      </c>
      <c r="E801">
        <v>2</v>
      </c>
      <c r="F801" t="s">
        <v>1599</v>
      </c>
      <c r="G801">
        <v>3052.95</v>
      </c>
      <c r="H801">
        <v>29</v>
      </c>
      <c r="I801" t="s">
        <v>1600</v>
      </c>
      <c r="J801" t="s">
        <v>1606</v>
      </c>
      <c r="K801">
        <v>3</v>
      </c>
      <c r="L801">
        <v>81.650000000000006</v>
      </c>
    </row>
    <row r="802" spans="1:12" x14ac:dyDescent="0.3">
      <c r="A802">
        <v>27612</v>
      </c>
      <c r="B802" s="109" t="s">
        <v>1644</v>
      </c>
      <c r="C802" s="109" t="s">
        <v>98</v>
      </c>
      <c r="D802">
        <v>182</v>
      </c>
      <c r="E802">
        <v>1</v>
      </c>
      <c r="F802" t="s">
        <v>215</v>
      </c>
      <c r="G802">
        <v>2271.7600000000002</v>
      </c>
      <c r="H802">
        <v>29</v>
      </c>
      <c r="I802" t="s">
        <v>1600</v>
      </c>
      <c r="J802" t="s">
        <v>1605</v>
      </c>
      <c r="K802">
        <v>2</v>
      </c>
      <c r="L802">
        <v>130.66</v>
      </c>
    </row>
    <row r="803" spans="1:12" x14ac:dyDescent="0.3">
      <c r="A803">
        <v>27705</v>
      </c>
      <c r="B803" s="109" t="s">
        <v>1645</v>
      </c>
      <c r="C803" s="109" t="s">
        <v>98</v>
      </c>
      <c r="D803">
        <v>111</v>
      </c>
      <c r="E803">
        <v>2</v>
      </c>
      <c r="F803" t="s">
        <v>1599</v>
      </c>
      <c r="G803">
        <v>1920.94999999999</v>
      </c>
      <c r="H803">
        <v>29</v>
      </c>
      <c r="I803" t="s">
        <v>1600</v>
      </c>
      <c r="J803" t="s">
        <v>1603</v>
      </c>
      <c r="K803">
        <v>1</v>
      </c>
      <c r="L803">
        <v>62.57</v>
      </c>
    </row>
    <row r="804" spans="1:12" x14ac:dyDescent="0.3">
      <c r="A804">
        <v>27707</v>
      </c>
      <c r="B804" s="109" t="s">
        <v>1645</v>
      </c>
      <c r="C804" s="109" t="s">
        <v>98</v>
      </c>
      <c r="D804">
        <v>89</v>
      </c>
      <c r="E804">
        <v>2</v>
      </c>
      <c r="F804" t="s">
        <v>1599</v>
      </c>
      <c r="G804">
        <v>3800.56</v>
      </c>
      <c r="H804">
        <v>29</v>
      </c>
      <c r="I804" t="s">
        <v>1600</v>
      </c>
      <c r="J804" t="s">
        <v>1603</v>
      </c>
      <c r="K804">
        <v>1</v>
      </c>
      <c r="L804">
        <v>47.46</v>
      </c>
    </row>
    <row r="805" spans="1:12" x14ac:dyDescent="0.3">
      <c r="A805">
        <v>27733</v>
      </c>
      <c r="B805" s="109" t="s">
        <v>1645</v>
      </c>
      <c r="C805" s="109" t="s">
        <v>98</v>
      </c>
      <c r="D805">
        <v>131</v>
      </c>
      <c r="E805">
        <v>1</v>
      </c>
      <c r="F805" t="s">
        <v>215</v>
      </c>
      <c r="G805">
        <v>2850.7</v>
      </c>
      <c r="H805">
        <v>29</v>
      </c>
      <c r="I805" t="s">
        <v>1600</v>
      </c>
      <c r="J805" t="s">
        <v>1603</v>
      </c>
      <c r="K805">
        <v>1</v>
      </c>
      <c r="L805">
        <v>65.33</v>
      </c>
    </row>
    <row r="806" spans="1:12" x14ac:dyDescent="0.3">
      <c r="A806">
        <v>27741</v>
      </c>
      <c r="B806" s="109" t="s">
        <v>1645</v>
      </c>
      <c r="C806" s="109" t="s">
        <v>98</v>
      </c>
      <c r="D806">
        <v>106</v>
      </c>
      <c r="E806">
        <v>1</v>
      </c>
      <c r="F806" t="s">
        <v>215</v>
      </c>
      <c r="G806">
        <v>2859.99999999999</v>
      </c>
      <c r="H806">
        <v>29</v>
      </c>
      <c r="I806" t="s">
        <v>1600</v>
      </c>
      <c r="J806" t="s">
        <v>1603</v>
      </c>
      <c r="K806">
        <v>1</v>
      </c>
      <c r="L806">
        <v>28.25</v>
      </c>
    </row>
    <row r="807" spans="1:12" x14ac:dyDescent="0.3">
      <c r="A807">
        <v>27759</v>
      </c>
      <c r="B807" s="109" t="s">
        <v>1645</v>
      </c>
      <c r="C807" s="109" t="s">
        <v>98</v>
      </c>
      <c r="D807">
        <v>147</v>
      </c>
      <c r="E807">
        <v>1</v>
      </c>
      <c r="F807" t="s">
        <v>215</v>
      </c>
      <c r="G807">
        <v>3101.0099999999902</v>
      </c>
      <c r="H807">
        <v>29</v>
      </c>
      <c r="I807" t="s">
        <v>1600</v>
      </c>
      <c r="J807" t="s">
        <v>1601</v>
      </c>
      <c r="K807">
        <v>4</v>
      </c>
      <c r="L807">
        <v>122.1</v>
      </c>
    </row>
    <row r="808" spans="1:12" x14ac:dyDescent="0.3">
      <c r="A808">
        <v>27780</v>
      </c>
      <c r="B808" s="109" t="s">
        <v>1646</v>
      </c>
      <c r="C808" s="109" t="s">
        <v>98</v>
      </c>
      <c r="D808">
        <v>165</v>
      </c>
      <c r="E808">
        <v>2</v>
      </c>
      <c r="F808" t="s">
        <v>1599</v>
      </c>
      <c r="G808">
        <v>2562.04</v>
      </c>
      <c r="H808">
        <v>29</v>
      </c>
      <c r="I808" t="s">
        <v>1600</v>
      </c>
      <c r="J808" t="s">
        <v>1603</v>
      </c>
      <c r="K808">
        <v>1</v>
      </c>
      <c r="L808">
        <v>47.46</v>
      </c>
    </row>
    <row r="809" spans="1:12" x14ac:dyDescent="0.3">
      <c r="A809">
        <v>27800</v>
      </c>
      <c r="B809" s="109" t="s">
        <v>1646</v>
      </c>
      <c r="C809" s="109" t="s">
        <v>98</v>
      </c>
      <c r="D809">
        <v>131</v>
      </c>
      <c r="E809">
        <v>1</v>
      </c>
      <c r="F809" t="s">
        <v>215</v>
      </c>
      <c r="G809">
        <v>2850.7</v>
      </c>
      <c r="H809">
        <v>29</v>
      </c>
      <c r="I809" t="s">
        <v>1600</v>
      </c>
      <c r="J809" t="s">
        <v>1605</v>
      </c>
      <c r="K809">
        <v>2</v>
      </c>
      <c r="L809">
        <v>53.4</v>
      </c>
    </row>
    <row r="810" spans="1:12" x14ac:dyDescent="0.3">
      <c r="A810">
        <v>27806</v>
      </c>
      <c r="B810" s="109" t="s">
        <v>1646</v>
      </c>
      <c r="C810" s="109" t="s">
        <v>98</v>
      </c>
      <c r="D810">
        <v>188</v>
      </c>
      <c r="E810">
        <v>2</v>
      </c>
      <c r="F810" t="s">
        <v>1599</v>
      </c>
      <c r="G810">
        <v>2797.5499999999902</v>
      </c>
      <c r="H810">
        <v>29</v>
      </c>
      <c r="I810" t="s">
        <v>1600</v>
      </c>
      <c r="J810" t="s">
        <v>1603</v>
      </c>
      <c r="K810">
        <v>1</v>
      </c>
      <c r="L810">
        <v>28.25</v>
      </c>
    </row>
    <row r="811" spans="1:12" x14ac:dyDescent="0.3">
      <c r="A811">
        <v>27944</v>
      </c>
      <c r="B811" s="109" t="s">
        <v>1646</v>
      </c>
      <c r="C811" s="109" t="s">
        <v>98</v>
      </c>
      <c r="D811">
        <v>67</v>
      </c>
      <c r="E811">
        <v>1</v>
      </c>
      <c r="F811" t="s">
        <v>215</v>
      </c>
      <c r="G811">
        <v>2962.03</v>
      </c>
      <c r="H811">
        <v>29</v>
      </c>
      <c r="I811" t="s">
        <v>1600</v>
      </c>
      <c r="J811" t="s">
        <v>1623</v>
      </c>
      <c r="K811">
        <v>5</v>
      </c>
      <c r="L811">
        <v>264.01</v>
      </c>
    </row>
    <row r="812" spans="1:12" x14ac:dyDescent="0.3">
      <c r="A812">
        <v>28043</v>
      </c>
      <c r="B812" s="109" t="s">
        <v>1647</v>
      </c>
      <c r="C812" s="109" t="s">
        <v>98</v>
      </c>
      <c r="D812">
        <v>109</v>
      </c>
      <c r="E812">
        <v>1</v>
      </c>
      <c r="F812" t="s">
        <v>215</v>
      </c>
      <c r="G812">
        <v>3385.06</v>
      </c>
      <c r="H812">
        <v>29</v>
      </c>
      <c r="I812" t="s">
        <v>1600</v>
      </c>
      <c r="J812" t="s">
        <v>1601</v>
      </c>
      <c r="K812">
        <v>4</v>
      </c>
      <c r="L812">
        <v>122.1</v>
      </c>
    </row>
    <row r="813" spans="1:12" x14ac:dyDescent="0.3">
      <c r="A813">
        <v>28052</v>
      </c>
      <c r="B813" s="109" t="s">
        <v>1647</v>
      </c>
      <c r="C813" s="109" t="s">
        <v>98</v>
      </c>
      <c r="D813">
        <v>38</v>
      </c>
      <c r="E813">
        <v>2</v>
      </c>
      <c r="F813" t="s">
        <v>1599</v>
      </c>
      <c r="G813">
        <v>2634.7399999999898</v>
      </c>
      <c r="H813">
        <v>29</v>
      </c>
      <c r="I813" t="s">
        <v>1600</v>
      </c>
      <c r="J813" t="s">
        <v>1603</v>
      </c>
      <c r="K813">
        <v>1</v>
      </c>
      <c r="L813">
        <v>28.25</v>
      </c>
    </row>
    <row r="814" spans="1:12" x14ac:dyDescent="0.3">
      <c r="A814">
        <v>28128</v>
      </c>
      <c r="B814" s="109" t="s">
        <v>1647</v>
      </c>
      <c r="C814" s="109" t="s">
        <v>98</v>
      </c>
      <c r="D814">
        <v>90</v>
      </c>
      <c r="E814">
        <v>2</v>
      </c>
      <c r="F814" t="s">
        <v>1599</v>
      </c>
      <c r="G814">
        <v>3210.29</v>
      </c>
      <c r="H814">
        <v>29</v>
      </c>
      <c r="I814" t="s">
        <v>1600</v>
      </c>
      <c r="J814" t="s">
        <v>1601</v>
      </c>
      <c r="K814">
        <v>4</v>
      </c>
      <c r="L814">
        <v>253.04</v>
      </c>
    </row>
    <row r="815" spans="1:12" x14ac:dyDescent="0.3">
      <c r="A815">
        <v>28130</v>
      </c>
      <c r="B815" s="109" t="s">
        <v>1647</v>
      </c>
      <c r="C815" s="109" t="s">
        <v>98</v>
      </c>
      <c r="D815">
        <v>102</v>
      </c>
      <c r="E815">
        <v>2</v>
      </c>
      <c r="F815" t="s">
        <v>1599</v>
      </c>
      <c r="G815">
        <v>3813.69</v>
      </c>
      <c r="H815">
        <v>29</v>
      </c>
      <c r="I815" t="s">
        <v>1600</v>
      </c>
      <c r="J815" t="s">
        <v>1603</v>
      </c>
      <c r="K815">
        <v>1</v>
      </c>
      <c r="L815">
        <v>62.57</v>
      </c>
    </row>
    <row r="816" spans="1:12" x14ac:dyDescent="0.3">
      <c r="A816">
        <v>28136</v>
      </c>
      <c r="B816" s="109" t="s">
        <v>1647</v>
      </c>
      <c r="C816" s="109" t="s">
        <v>98</v>
      </c>
      <c r="D816">
        <v>11</v>
      </c>
      <c r="E816">
        <v>2</v>
      </c>
      <c r="F816" t="s">
        <v>1599</v>
      </c>
      <c r="G816">
        <v>2990.45999999999</v>
      </c>
      <c r="H816">
        <v>29</v>
      </c>
      <c r="I816" t="s">
        <v>1600</v>
      </c>
      <c r="J816" t="s">
        <v>1605</v>
      </c>
      <c r="K816">
        <v>2</v>
      </c>
      <c r="L816">
        <v>63.77</v>
      </c>
    </row>
    <row r="817" spans="1:12" x14ac:dyDescent="0.3">
      <c r="A817">
        <v>28142</v>
      </c>
      <c r="B817" s="109" t="s">
        <v>1647</v>
      </c>
      <c r="C817" s="109" t="s">
        <v>98</v>
      </c>
      <c r="D817">
        <v>173</v>
      </c>
      <c r="E817">
        <v>1</v>
      </c>
      <c r="F817" t="s">
        <v>215</v>
      </c>
      <c r="G817">
        <v>3127.77</v>
      </c>
      <c r="H817">
        <v>29</v>
      </c>
      <c r="I817" t="s">
        <v>1600</v>
      </c>
      <c r="J817" t="s">
        <v>1606</v>
      </c>
      <c r="K817">
        <v>3</v>
      </c>
      <c r="L817">
        <v>93.85</v>
      </c>
    </row>
    <row r="818" spans="1:12" x14ac:dyDescent="0.3">
      <c r="A818">
        <v>28180</v>
      </c>
      <c r="B818" s="109" t="s">
        <v>1647</v>
      </c>
      <c r="C818" s="109" t="s">
        <v>98</v>
      </c>
      <c r="D818">
        <v>65</v>
      </c>
      <c r="E818">
        <v>2</v>
      </c>
      <c r="F818" t="s">
        <v>1599</v>
      </c>
      <c r="G818">
        <v>2807.0899999999901</v>
      </c>
      <c r="H818">
        <v>29</v>
      </c>
      <c r="I818" t="s">
        <v>1600</v>
      </c>
      <c r="J818" t="s">
        <v>1605</v>
      </c>
      <c r="K818">
        <v>2</v>
      </c>
      <c r="L818">
        <v>77.539999999999992</v>
      </c>
    </row>
    <row r="819" spans="1:12" x14ac:dyDescent="0.3">
      <c r="A819">
        <v>28194</v>
      </c>
      <c r="B819" s="109" t="s">
        <v>1647</v>
      </c>
      <c r="C819" s="109" t="s">
        <v>98</v>
      </c>
      <c r="D819">
        <v>18</v>
      </c>
      <c r="E819">
        <v>2</v>
      </c>
      <c r="F819" t="s">
        <v>1599</v>
      </c>
      <c r="G819">
        <v>3225.02</v>
      </c>
      <c r="H819">
        <v>29</v>
      </c>
      <c r="I819" t="s">
        <v>1600</v>
      </c>
      <c r="J819" t="s">
        <v>1603</v>
      </c>
      <c r="K819">
        <v>1</v>
      </c>
      <c r="L819">
        <v>62.57</v>
      </c>
    </row>
    <row r="820" spans="1:12" x14ac:dyDescent="0.3">
      <c r="A820">
        <v>28219</v>
      </c>
      <c r="B820" s="109" t="s">
        <v>1647</v>
      </c>
      <c r="C820" s="109" t="s">
        <v>98</v>
      </c>
      <c r="D820">
        <v>126</v>
      </c>
      <c r="E820">
        <v>1</v>
      </c>
      <c r="F820" t="s">
        <v>215</v>
      </c>
      <c r="G820">
        <v>2676.98</v>
      </c>
      <c r="H820">
        <v>29</v>
      </c>
      <c r="I820" t="s">
        <v>1600</v>
      </c>
      <c r="J820" t="s">
        <v>1601</v>
      </c>
      <c r="K820">
        <v>4</v>
      </c>
      <c r="L820">
        <v>208.2</v>
      </c>
    </row>
    <row r="821" spans="1:12" x14ac:dyDescent="0.3">
      <c r="A821">
        <v>28332</v>
      </c>
      <c r="B821" s="109" t="s">
        <v>1647</v>
      </c>
      <c r="C821" s="109" t="s">
        <v>98</v>
      </c>
      <c r="D821">
        <v>135</v>
      </c>
      <c r="E821">
        <v>2</v>
      </c>
      <c r="F821" t="s">
        <v>1599</v>
      </c>
      <c r="G821">
        <v>2277.89</v>
      </c>
      <c r="H821">
        <v>29</v>
      </c>
      <c r="I821" t="s">
        <v>1600</v>
      </c>
      <c r="J821" t="s">
        <v>1606</v>
      </c>
      <c r="K821">
        <v>3</v>
      </c>
      <c r="L821">
        <v>103.96000000000001</v>
      </c>
    </row>
    <row r="822" spans="1:12" x14ac:dyDescent="0.3">
      <c r="A822">
        <v>28430</v>
      </c>
      <c r="B822" s="109" t="s">
        <v>1647</v>
      </c>
      <c r="C822" s="109" t="s">
        <v>98</v>
      </c>
      <c r="D822">
        <v>31</v>
      </c>
      <c r="E822">
        <v>2</v>
      </c>
      <c r="F822" t="s">
        <v>1599</v>
      </c>
      <c r="G822">
        <v>3095.33</v>
      </c>
      <c r="H822">
        <v>29</v>
      </c>
      <c r="I822" t="s">
        <v>1600</v>
      </c>
      <c r="J822" t="s">
        <v>1603</v>
      </c>
      <c r="K822">
        <v>1</v>
      </c>
      <c r="L822">
        <v>65.33</v>
      </c>
    </row>
    <row r="823" spans="1:12" x14ac:dyDescent="0.3">
      <c r="A823">
        <v>28448</v>
      </c>
      <c r="B823" s="109" t="s">
        <v>1647</v>
      </c>
      <c r="C823" s="109" t="s">
        <v>98</v>
      </c>
      <c r="D823">
        <v>150</v>
      </c>
      <c r="E823">
        <v>2</v>
      </c>
      <c r="F823" t="s">
        <v>1599</v>
      </c>
      <c r="G823">
        <v>1820.95</v>
      </c>
      <c r="H823">
        <v>29</v>
      </c>
      <c r="I823" t="s">
        <v>1600</v>
      </c>
      <c r="J823" t="s">
        <v>1605</v>
      </c>
      <c r="K823">
        <v>2</v>
      </c>
      <c r="L823">
        <v>125.14</v>
      </c>
    </row>
    <row r="824" spans="1:12" x14ac:dyDescent="0.3">
      <c r="A824">
        <v>28505</v>
      </c>
      <c r="B824" s="109" t="s">
        <v>1648</v>
      </c>
      <c r="C824" s="109" t="s">
        <v>99</v>
      </c>
      <c r="D824">
        <v>42</v>
      </c>
      <c r="E824">
        <v>1</v>
      </c>
      <c r="F824" t="s">
        <v>215</v>
      </c>
      <c r="G824">
        <v>2374.1399999999899</v>
      </c>
      <c r="H824">
        <v>29</v>
      </c>
      <c r="I824" t="s">
        <v>1600</v>
      </c>
      <c r="J824" t="s">
        <v>1605</v>
      </c>
      <c r="K824">
        <v>2</v>
      </c>
      <c r="L824">
        <v>95.41</v>
      </c>
    </row>
    <row r="825" spans="1:12" x14ac:dyDescent="0.3">
      <c r="A825">
        <v>28518</v>
      </c>
      <c r="B825" s="109" t="s">
        <v>1648</v>
      </c>
      <c r="C825" s="109" t="s">
        <v>99</v>
      </c>
      <c r="D825">
        <v>46</v>
      </c>
      <c r="E825">
        <v>2</v>
      </c>
      <c r="F825" t="s">
        <v>1599</v>
      </c>
      <c r="G825">
        <v>3510.3699999999899</v>
      </c>
      <c r="H825">
        <v>29</v>
      </c>
      <c r="I825" t="s">
        <v>1600</v>
      </c>
      <c r="J825" t="s">
        <v>1601</v>
      </c>
      <c r="K825">
        <v>4</v>
      </c>
      <c r="L825">
        <v>158.44</v>
      </c>
    </row>
    <row r="826" spans="1:12" x14ac:dyDescent="0.3">
      <c r="A826">
        <v>28528</v>
      </c>
      <c r="B826" s="109" t="s">
        <v>1648</v>
      </c>
      <c r="C826" s="109" t="s">
        <v>99</v>
      </c>
      <c r="D826">
        <v>154</v>
      </c>
      <c r="E826">
        <v>1</v>
      </c>
      <c r="F826" t="s">
        <v>215</v>
      </c>
      <c r="G826">
        <v>1976.4399999999901</v>
      </c>
      <c r="H826">
        <v>29</v>
      </c>
      <c r="I826" t="s">
        <v>1600</v>
      </c>
      <c r="J826" t="s">
        <v>1603</v>
      </c>
      <c r="K826">
        <v>1</v>
      </c>
      <c r="L826">
        <v>30.08</v>
      </c>
    </row>
    <row r="827" spans="1:12" x14ac:dyDescent="0.3">
      <c r="A827">
        <v>28560</v>
      </c>
      <c r="B827" s="109" t="s">
        <v>1648</v>
      </c>
      <c r="C827" s="109" t="s">
        <v>99</v>
      </c>
      <c r="D827">
        <v>139</v>
      </c>
      <c r="E827">
        <v>2</v>
      </c>
      <c r="F827" t="s">
        <v>1599</v>
      </c>
      <c r="G827">
        <v>1577.97</v>
      </c>
      <c r="H827">
        <v>29</v>
      </c>
      <c r="I827" t="s">
        <v>1600</v>
      </c>
      <c r="J827" t="s">
        <v>1603</v>
      </c>
      <c r="K827">
        <v>1</v>
      </c>
      <c r="L827">
        <v>65.33</v>
      </c>
    </row>
    <row r="828" spans="1:12" x14ac:dyDescent="0.3">
      <c r="A828">
        <v>28863</v>
      </c>
      <c r="B828" s="109" t="s">
        <v>1648</v>
      </c>
      <c r="C828" s="109" t="s">
        <v>99</v>
      </c>
      <c r="D828">
        <v>98</v>
      </c>
      <c r="E828">
        <v>2</v>
      </c>
      <c r="F828" t="s">
        <v>1599</v>
      </c>
      <c r="G828">
        <v>2096.2599999999902</v>
      </c>
      <c r="H828">
        <v>29</v>
      </c>
      <c r="I828" t="s">
        <v>1600</v>
      </c>
      <c r="J828" t="s">
        <v>1603</v>
      </c>
      <c r="K828">
        <v>1</v>
      </c>
      <c r="L828">
        <v>65.33</v>
      </c>
    </row>
    <row r="829" spans="1:12" x14ac:dyDescent="0.3">
      <c r="A829">
        <v>28872</v>
      </c>
      <c r="B829" s="109" t="s">
        <v>1648</v>
      </c>
      <c r="C829" s="109" t="s">
        <v>99</v>
      </c>
      <c r="D829">
        <v>68</v>
      </c>
      <c r="E829">
        <v>1</v>
      </c>
      <c r="F829" t="s">
        <v>215</v>
      </c>
      <c r="G829">
        <v>2286.5299999999902</v>
      </c>
      <c r="H829">
        <v>29</v>
      </c>
      <c r="I829" t="s">
        <v>1600</v>
      </c>
      <c r="J829" t="s">
        <v>1603</v>
      </c>
      <c r="K829">
        <v>1</v>
      </c>
      <c r="L829">
        <v>40.450000000000003</v>
      </c>
    </row>
    <row r="830" spans="1:12" x14ac:dyDescent="0.3">
      <c r="A830">
        <v>28887</v>
      </c>
      <c r="B830" s="109" t="s">
        <v>1648</v>
      </c>
      <c r="C830" s="109" t="s">
        <v>99</v>
      </c>
      <c r="D830">
        <v>37</v>
      </c>
      <c r="E830">
        <v>1</v>
      </c>
      <c r="F830" t="s">
        <v>215</v>
      </c>
      <c r="G830">
        <v>4418.24</v>
      </c>
      <c r="H830">
        <v>29</v>
      </c>
      <c r="I830" t="s">
        <v>1600</v>
      </c>
      <c r="J830" t="s">
        <v>1606</v>
      </c>
      <c r="K830">
        <v>3</v>
      </c>
      <c r="L830">
        <v>133.10000000000002</v>
      </c>
    </row>
    <row r="831" spans="1:12" x14ac:dyDescent="0.3">
      <c r="A831">
        <v>28960</v>
      </c>
      <c r="B831" s="109" t="s">
        <v>1648</v>
      </c>
      <c r="C831" s="109" t="s">
        <v>99</v>
      </c>
      <c r="D831">
        <v>187</v>
      </c>
      <c r="E831">
        <v>1</v>
      </c>
      <c r="F831" t="s">
        <v>215</v>
      </c>
      <c r="G831">
        <v>2831.08</v>
      </c>
      <c r="H831">
        <v>29</v>
      </c>
      <c r="I831" t="s">
        <v>1600</v>
      </c>
      <c r="J831" t="s">
        <v>1603</v>
      </c>
      <c r="K831">
        <v>1</v>
      </c>
      <c r="L831">
        <v>47.46</v>
      </c>
    </row>
    <row r="832" spans="1:12" x14ac:dyDescent="0.3">
      <c r="A832">
        <v>28961</v>
      </c>
      <c r="B832" s="109" t="s">
        <v>1648</v>
      </c>
      <c r="C832" s="109" t="s">
        <v>99</v>
      </c>
      <c r="D832">
        <v>155</v>
      </c>
      <c r="E832">
        <v>1</v>
      </c>
      <c r="F832" t="s">
        <v>215</v>
      </c>
      <c r="G832">
        <v>2346.25</v>
      </c>
      <c r="H832">
        <v>29</v>
      </c>
      <c r="I832" t="s">
        <v>1600</v>
      </c>
      <c r="J832" t="s">
        <v>1606</v>
      </c>
      <c r="K832">
        <v>3</v>
      </c>
      <c r="L832">
        <v>156.15</v>
      </c>
    </row>
    <row r="833" spans="1:12" x14ac:dyDescent="0.3">
      <c r="A833">
        <v>28971</v>
      </c>
      <c r="B833" s="109" t="s">
        <v>1648</v>
      </c>
      <c r="C833" s="109" t="s">
        <v>99</v>
      </c>
      <c r="D833">
        <v>187</v>
      </c>
      <c r="E833">
        <v>1</v>
      </c>
      <c r="F833" t="s">
        <v>215</v>
      </c>
      <c r="G833">
        <v>2831.08</v>
      </c>
      <c r="H833">
        <v>29</v>
      </c>
      <c r="I833" t="s">
        <v>1600</v>
      </c>
      <c r="J833" t="s">
        <v>1605</v>
      </c>
      <c r="K833">
        <v>2</v>
      </c>
      <c r="L833">
        <v>53.4</v>
      </c>
    </row>
    <row r="834" spans="1:12" x14ac:dyDescent="0.3">
      <c r="A834">
        <v>28982</v>
      </c>
      <c r="B834" s="109" t="s">
        <v>1648</v>
      </c>
      <c r="C834" s="109" t="s">
        <v>99</v>
      </c>
      <c r="D834">
        <v>123</v>
      </c>
      <c r="E834">
        <v>2</v>
      </c>
      <c r="F834" t="s">
        <v>1599</v>
      </c>
      <c r="G834">
        <v>2813.95</v>
      </c>
      <c r="H834">
        <v>29</v>
      </c>
      <c r="I834" t="s">
        <v>1600</v>
      </c>
      <c r="J834" t="s">
        <v>1605</v>
      </c>
      <c r="K834">
        <v>2</v>
      </c>
      <c r="L834">
        <v>53.4</v>
      </c>
    </row>
    <row r="835" spans="1:12" x14ac:dyDescent="0.3">
      <c r="A835">
        <v>29079</v>
      </c>
      <c r="B835" s="109" t="s">
        <v>1648</v>
      </c>
      <c r="C835" s="109" t="s">
        <v>99</v>
      </c>
      <c r="D835">
        <v>93</v>
      </c>
      <c r="E835">
        <v>1</v>
      </c>
      <c r="F835" t="s">
        <v>215</v>
      </c>
      <c r="G835">
        <v>2470.89</v>
      </c>
      <c r="H835">
        <v>29</v>
      </c>
      <c r="I835" t="s">
        <v>1600</v>
      </c>
      <c r="J835" t="s">
        <v>1606</v>
      </c>
      <c r="K835">
        <v>3</v>
      </c>
      <c r="L835">
        <v>148.46</v>
      </c>
    </row>
    <row r="836" spans="1:12" x14ac:dyDescent="0.3">
      <c r="A836">
        <v>29084</v>
      </c>
      <c r="B836" s="109" t="s">
        <v>1648</v>
      </c>
      <c r="C836" s="109" t="s">
        <v>99</v>
      </c>
      <c r="D836">
        <v>102</v>
      </c>
      <c r="E836">
        <v>2</v>
      </c>
      <c r="F836" t="s">
        <v>1599</v>
      </c>
      <c r="G836">
        <v>3813.69</v>
      </c>
      <c r="H836">
        <v>29</v>
      </c>
      <c r="I836" t="s">
        <v>1600</v>
      </c>
      <c r="J836" t="s">
        <v>1605</v>
      </c>
      <c r="K836">
        <v>2</v>
      </c>
      <c r="L836">
        <v>80.900000000000006</v>
      </c>
    </row>
    <row r="837" spans="1:12" x14ac:dyDescent="0.3">
      <c r="A837">
        <v>29106</v>
      </c>
      <c r="B837" s="109" t="s">
        <v>1648</v>
      </c>
      <c r="C837" s="109" t="s">
        <v>99</v>
      </c>
      <c r="D837">
        <v>188</v>
      </c>
      <c r="E837">
        <v>2</v>
      </c>
      <c r="F837" t="s">
        <v>1599</v>
      </c>
      <c r="G837">
        <v>2797.5499999999902</v>
      </c>
      <c r="H837">
        <v>29</v>
      </c>
      <c r="I837" t="s">
        <v>1600</v>
      </c>
      <c r="J837" t="s">
        <v>1603</v>
      </c>
      <c r="K837">
        <v>1</v>
      </c>
      <c r="L837">
        <v>47.46</v>
      </c>
    </row>
    <row r="838" spans="1:12" x14ac:dyDescent="0.3">
      <c r="A838">
        <v>29193</v>
      </c>
      <c r="B838" s="109" t="s">
        <v>1649</v>
      </c>
      <c r="C838" s="109" t="s">
        <v>99</v>
      </c>
      <c r="D838">
        <v>26</v>
      </c>
      <c r="E838">
        <v>2</v>
      </c>
      <c r="F838" t="s">
        <v>1599</v>
      </c>
      <c r="G838">
        <v>2606.6099999999901</v>
      </c>
      <c r="H838">
        <v>29</v>
      </c>
      <c r="I838" t="s">
        <v>1600</v>
      </c>
      <c r="J838" t="s">
        <v>1603</v>
      </c>
      <c r="K838">
        <v>1</v>
      </c>
      <c r="L838">
        <v>28.25</v>
      </c>
    </row>
    <row r="839" spans="1:12" x14ac:dyDescent="0.3">
      <c r="A839">
        <v>29242</v>
      </c>
      <c r="B839" s="109" t="s">
        <v>1649</v>
      </c>
      <c r="C839" s="109" t="s">
        <v>99</v>
      </c>
      <c r="D839">
        <v>94</v>
      </c>
      <c r="E839">
        <v>1</v>
      </c>
      <c r="F839" t="s">
        <v>215</v>
      </c>
      <c r="G839">
        <v>2209.74999999999</v>
      </c>
      <c r="H839">
        <v>29</v>
      </c>
      <c r="I839" t="s">
        <v>1600</v>
      </c>
      <c r="J839" t="s">
        <v>1601</v>
      </c>
      <c r="K839">
        <v>4</v>
      </c>
      <c r="L839">
        <v>206.04000000000002</v>
      </c>
    </row>
    <row r="840" spans="1:12" x14ac:dyDescent="0.3">
      <c r="A840">
        <v>29259</v>
      </c>
      <c r="B840" s="109" t="s">
        <v>1649</v>
      </c>
      <c r="C840" s="109" t="s">
        <v>99</v>
      </c>
      <c r="D840">
        <v>119</v>
      </c>
      <c r="E840">
        <v>1</v>
      </c>
      <c r="F840" t="s">
        <v>215</v>
      </c>
      <c r="G840">
        <v>2612.5</v>
      </c>
      <c r="H840">
        <v>29</v>
      </c>
      <c r="I840" t="s">
        <v>1600</v>
      </c>
      <c r="J840" t="s">
        <v>1605</v>
      </c>
      <c r="K840">
        <v>2</v>
      </c>
      <c r="L840">
        <v>46.64</v>
      </c>
    </row>
    <row r="841" spans="1:12" x14ac:dyDescent="0.3">
      <c r="A841">
        <v>29317</v>
      </c>
      <c r="B841" s="109" t="s">
        <v>1649</v>
      </c>
      <c r="C841" s="109" t="s">
        <v>99</v>
      </c>
      <c r="D841">
        <v>89</v>
      </c>
      <c r="E841">
        <v>2</v>
      </c>
      <c r="F841" t="s">
        <v>1599</v>
      </c>
      <c r="G841">
        <v>3800.56</v>
      </c>
      <c r="H841">
        <v>29</v>
      </c>
      <c r="I841" t="s">
        <v>1600</v>
      </c>
      <c r="J841" t="s">
        <v>1606</v>
      </c>
      <c r="K841">
        <v>3</v>
      </c>
      <c r="L841">
        <v>135.86000000000001</v>
      </c>
    </row>
    <row r="842" spans="1:12" x14ac:dyDescent="0.3">
      <c r="A842">
        <v>29347</v>
      </c>
      <c r="B842" s="109" t="s">
        <v>1649</v>
      </c>
      <c r="C842" s="109" t="s">
        <v>99</v>
      </c>
      <c r="D842">
        <v>27</v>
      </c>
      <c r="E842">
        <v>1</v>
      </c>
      <c r="F842" t="s">
        <v>215</v>
      </c>
      <c r="G842">
        <v>3029.97999999999</v>
      </c>
      <c r="H842">
        <v>29</v>
      </c>
      <c r="I842" t="s">
        <v>1600</v>
      </c>
      <c r="J842" t="s">
        <v>1603</v>
      </c>
      <c r="K842">
        <v>1</v>
      </c>
      <c r="L842">
        <v>30.08</v>
      </c>
    </row>
    <row r="843" spans="1:12" x14ac:dyDescent="0.3">
      <c r="A843">
        <v>29369</v>
      </c>
      <c r="B843" s="109" t="s">
        <v>1649</v>
      </c>
      <c r="C843" s="109" t="s">
        <v>99</v>
      </c>
      <c r="D843">
        <v>78</v>
      </c>
      <c r="E843">
        <v>1</v>
      </c>
      <c r="F843" t="s">
        <v>215</v>
      </c>
      <c r="G843">
        <v>3396.95</v>
      </c>
      <c r="H843">
        <v>29</v>
      </c>
      <c r="I843" t="s">
        <v>1600</v>
      </c>
      <c r="J843" t="s">
        <v>1601</v>
      </c>
      <c r="K843">
        <v>4</v>
      </c>
      <c r="L843">
        <v>158.44</v>
      </c>
    </row>
    <row r="844" spans="1:12" x14ac:dyDescent="0.3">
      <c r="A844">
        <v>29397</v>
      </c>
      <c r="B844" s="109" t="s">
        <v>1649</v>
      </c>
      <c r="C844" s="109" t="s">
        <v>99</v>
      </c>
      <c r="D844">
        <v>191</v>
      </c>
      <c r="E844">
        <v>2</v>
      </c>
      <c r="F844" t="s">
        <v>1599</v>
      </c>
      <c r="G844">
        <v>2873.94</v>
      </c>
      <c r="H844">
        <v>29</v>
      </c>
      <c r="I844" t="s">
        <v>1600</v>
      </c>
      <c r="J844" t="s">
        <v>1601</v>
      </c>
      <c r="K844">
        <v>4</v>
      </c>
      <c r="L844">
        <v>157.35000000000002</v>
      </c>
    </row>
    <row r="845" spans="1:12" x14ac:dyDescent="0.3">
      <c r="A845">
        <v>29432</v>
      </c>
      <c r="B845" s="109" t="s">
        <v>1649</v>
      </c>
      <c r="C845" s="109" t="s">
        <v>99</v>
      </c>
      <c r="D845">
        <v>4</v>
      </c>
      <c r="E845">
        <v>2</v>
      </c>
      <c r="F845" t="s">
        <v>1599</v>
      </c>
      <c r="G845">
        <v>2970.49999999999</v>
      </c>
      <c r="H845">
        <v>29</v>
      </c>
      <c r="I845" t="s">
        <v>1600</v>
      </c>
      <c r="J845" t="s">
        <v>1606</v>
      </c>
      <c r="K845">
        <v>3</v>
      </c>
      <c r="L845">
        <v>119.07</v>
      </c>
    </row>
    <row r="846" spans="1:12" x14ac:dyDescent="0.3">
      <c r="A846">
        <v>29433</v>
      </c>
      <c r="B846" s="109" t="s">
        <v>1649</v>
      </c>
      <c r="C846" s="109" t="s">
        <v>99</v>
      </c>
      <c r="D846">
        <v>129</v>
      </c>
      <c r="E846">
        <v>2</v>
      </c>
      <c r="F846" t="s">
        <v>1599</v>
      </c>
      <c r="G846">
        <v>3981.5799999999899</v>
      </c>
      <c r="H846">
        <v>29</v>
      </c>
      <c r="I846" t="s">
        <v>1600</v>
      </c>
      <c r="J846" t="s">
        <v>1605</v>
      </c>
      <c r="K846">
        <v>2</v>
      </c>
      <c r="L846">
        <v>85.89</v>
      </c>
    </row>
    <row r="847" spans="1:12" x14ac:dyDescent="0.3">
      <c r="A847">
        <v>29557</v>
      </c>
      <c r="B847" s="109" t="s">
        <v>1649</v>
      </c>
      <c r="C847" s="109" t="s">
        <v>99</v>
      </c>
      <c r="D847">
        <v>159</v>
      </c>
      <c r="E847">
        <v>1</v>
      </c>
      <c r="F847" t="s">
        <v>215</v>
      </c>
      <c r="G847">
        <v>1764.94</v>
      </c>
      <c r="H847">
        <v>29</v>
      </c>
      <c r="I847" t="s">
        <v>1600</v>
      </c>
      <c r="J847" t="s">
        <v>1603</v>
      </c>
      <c r="K847">
        <v>1</v>
      </c>
      <c r="L847">
        <v>30.08</v>
      </c>
    </row>
    <row r="848" spans="1:12" x14ac:dyDescent="0.3">
      <c r="A848">
        <v>29598</v>
      </c>
      <c r="B848" s="109" t="s">
        <v>1649</v>
      </c>
      <c r="C848" s="109" t="s">
        <v>99</v>
      </c>
      <c r="D848">
        <v>141</v>
      </c>
      <c r="E848">
        <v>2</v>
      </c>
      <c r="F848" t="s">
        <v>1599</v>
      </c>
      <c r="G848">
        <v>2888.96</v>
      </c>
      <c r="H848">
        <v>29</v>
      </c>
      <c r="I848" t="s">
        <v>1600</v>
      </c>
      <c r="J848" t="s">
        <v>1603</v>
      </c>
      <c r="K848">
        <v>1</v>
      </c>
      <c r="L848">
        <v>40.450000000000003</v>
      </c>
    </row>
    <row r="849" spans="1:12" x14ac:dyDescent="0.3">
      <c r="A849">
        <v>29609</v>
      </c>
      <c r="B849" s="109" t="s">
        <v>1780</v>
      </c>
      <c r="C849" s="109" t="s">
        <v>99</v>
      </c>
      <c r="D849">
        <v>149</v>
      </c>
      <c r="E849">
        <v>2</v>
      </c>
      <c r="F849" t="s">
        <v>1599</v>
      </c>
      <c r="G849">
        <v>2594.5699999999902</v>
      </c>
      <c r="H849">
        <v>29</v>
      </c>
      <c r="I849" t="s">
        <v>1600</v>
      </c>
      <c r="J849" t="s">
        <v>1623</v>
      </c>
      <c r="K849">
        <v>5</v>
      </c>
      <c r="L849">
        <v>244.06000000000003</v>
      </c>
    </row>
    <row r="850" spans="1:12" x14ac:dyDescent="0.3">
      <c r="A850">
        <v>29638</v>
      </c>
      <c r="B850" s="109" t="s">
        <v>1780</v>
      </c>
      <c r="C850" s="109" t="s">
        <v>99</v>
      </c>
      <c r="D850">
        <v>159</v>
      </c>
      <c r="E850">
        <v>1</v>
      </c>
      <c r="F850" t="s">
        <v>215</v>
      </c>
      <c r="G850">
        <v>1764.94</v>
      </c>
      <c r="H850">
        <v>29</v>
      </c>
      <c r="I850" t="s">
        <v>1600</v>
      </c>
      <c r="J850" t="s">
        <v>1605</v>
      </c>
      <c r="K850">
        <v>2</v>
      </c>
      <c r="L850">
        <v>70.78</v>
      </c>
    </row>
    <row r="851" spans="1:12" x14ac:dyDescent="0.3">
      <c r="A851">
        <v>29663</v>
      </c>
      <c r="B851" s="109" t="s">
        <v>1780</v>
      </c>
      <c r="C851" s="109" t="s">
        <v>99</v>
      </c>
      <c r="D851">
        <v>77</v>
      </c>
      <c r="E851">
        <v>1</v>
      </c>
      <c r="F851" t="s">
        <v>215</v>
      </c>
      <c r="G851">
        <v>2285.7599999999902</v>
      </c>
      <c r="H851">
        <v>29</v>
      </c>
      <c r="I851" t="s">
        <v>1600</v>
      </c>
      <c r="J851" t="s">
        <v>1601</v>
      </c>
      <c r="K851">
        <v>4</v>
      </c>
      <c r="L851">
        <v>139.29</v>
      </c>
    </row>
    <row r="852" spans="1:12" x14ac:dyDescent="0.3">
      <c r="A852">
        <v>29684</v>
      </c>
      <c r="B852" s="109" t="s">
        <v>1780</v>
      </c>
      <c r="C852" s="109" t="s">
        <v>99</v>
      </c>
      <c r="D852">
        <v>175</v>
      </c>
      <c r="E852">
        <v>2</v>
      </c>
      <c r="F852" t="s">
        <v>1599</v>
      </c>
      <c r="G852">
        <v>2284.36</v>
      </c>
      <c r="H852">
        <v>29</v>
      </c>
      <c r="I852" t="s">
        <v>1600</v>
      </c>
      <c r="J852" t="s">
        <v>1603</v>
      </c>
      <c r="K852">
        <v>1</v>
      </c>
      <c r="L852">
        <v>47.46</v>
      </c>
    </row>
    <row r="853" spans="1:12" x14ac:dyDescent="0.3">
      <c r="A853">
        <v>29697</v>
      </c>
      <c r="B853" s="109" t="s">
        <v>1780</v>
      </c>
      <c r="C853" s="109" t="s">
        <v>99</v>
      </c>
      <c r="D853">
        <v>180</v>
      </c>
      <c r="E853">
        <v>1</v>
      </c>
      <c r="F853" t="s">
        <v>215</v>
      </c>
      <c r="G853">
        <v>2710.77</v>
      </c>
      <c r="H853">
        <v>29</v>
      </c>
      <c r="I853" t="s">
        <v>1600</v>
      </c>
      <c r="J853" t="s">
        <v>1601</v>
      </c>
      <c r="K853">
        <v>4</v>
      </c>
      <c r="L853">
        <v>183.32000000000002</v>
      </c>
    </row>
    <row r="854" spans="1:12" x14ac:dyDescent="0.3">
      <c r="A854">
        <v>29725</v>
      </c>
      <c r="B854" s="109" t="s">
        <v>1780</v>
      </c>
      <c r="C854" s="109" t="s">
        <v>99</v>
      </c>
      <c r="D854">
        <v>9</v>
      </c>
      <c r="E854">
        <v>1</v>
      </c>
      <c r="F854" t="s">
        <v>215</v>
      </c>
      <c r="G854">
        <v>2771.7</v>
      </c>
      <c r="H854">
        <v>29</v>
      </c>
      <c r="I854" t="s">
        <v>1600</v>
      </c>
      <c r="J854" t="s">
        <v>1601</v>
      </c>
      <c r="K854">
        <v>4</v>
      </c>
      <c r="L854">
        <v>132.47000000000003</v>
      </c>
    </row>
    <row r="855" spans="1:12" x14ac:dyDescent="0.3">
      <c r="A855">
        <v>29768</v>
      </c>
      <c r="B855" s="109" t="s">
        <v>1650</v>
      </c>
      <c r="C855" s="109" t="s">
        <v>99</v>
      </c>
      <c r="D855">
        <v>18</v>
      </c>
      <c r="E855">
        <v>2</v>
      </c>
      <c r="F855" t="s">
        <v>1599</v>
      </c>
      <c r="G855">
        <v>3225.02</v>
      </c>
      <c r="H855">
        <v>29</v>
      </c>
      <c r="I855" t="s">
        <v>1600</v>
      </c>
      <c r="J855" t="s">
        <v>1605</v>
      </c>
      <c r="K855">
        <v>2</v>
      </c>
      <c r="L855">
        <v>103.02000000000001</v>
      </c>
    </row>
    <row r="856" spans="1:12" x14ac:dyDescent="0.3">
      <c r="A856">
        <v>29782</v>
      </c>
      <c r="B856" s="109" t="s">
        <v>1650</v>
      </c>
      <c r="C856" s="109" t="s">
        <v>99</v>
      </c>
      <c r="D856">
        <v>173</v>
      </c>
      <c r="E856">
        <v>1</v>
      </c>
      <c r="F856" t="s">
        <v>215</v>
      </c>
      <c r="G856">
        <v>3127.77</v>
      </c>
      <c r="H856">
        <v>29</v>
      </c>
      <c r="I856" t="s">
        <v>1600</v>
      </c>
      <c r="J856" t="s">
        <v>1606</v>
      </c>
      <c r="K856">
        <v>3</v>
      </c>
      <c r="L856">
        <v>118.24000000000001</v>
      </c>
    </row>
    <row r="857" spans="1:12" x14ac:dyDescent="0.3">
      <c r="A857">
        <v>29830</v>
      </c>
      <c r="B857" s="109" t="s">
        <v>1650</v>
      </c>
      <c r="C857" s="109" t="s">
        <v>99</v>
      </c>
      <c r="D857">
        <v>87</v>
      </c>
      <c r="E857">
        <v>1</v>
      </c>
      <c r="F857" t="s">
        <v>215</v>
      </c>
      <c r="G857">
        <v>3121.9099999999899</v>
      </c>
      <c r="H857">
        <v>29</v>
      </c>
      <c r="I857" t="s">
        <v>1600</v>
      </c>
      <c r="J857" t="s">
        <v>1603</v>
      </c>
      <c r="K857">
        <v>1</v>
      </c>
      <c r="L857">
        <v>40.450000000000003</v>
      </c>
    </row>
    <row r="858" spans="1:12" x14ac:dyDescent="0.3">
      <c r="A858">
        <v>29863</v>
      </c>
      <c r="B858" s="109" t="s">
        <v>1650</v>
      </c>
      <c r="C858" s="109" t="s">
        <v>99</v>
      </c>
      <c r="D858">
        <v>113</v>
      </c>
      <c r="E858">
        <v>2</v>
      </c>
      <c r="F858" t="s">
        <v>1599</v>
      </c>
      <c r="G858">
        <v>2622.93</v>
      </c>
      <c r="H858">
        <v>29</v>
      </c>
      <c r="I858" t="s">
        <v>1600</v>
      </c>
      <c r="J858" t="s">
        <v>1605</v>
      </c>
      <c r="K858">
        <v>2</v>
      </c>
      <c r="L858">
        <v>51.57</v>
      </c>
    </row>
    <row r="859" spans="1:12" x14ac:dyDescent="0.3">
      <c r="A859">
        <v>29874</v>
      </c>
      <c r="B859" s="109" t="s">
        <v>1650</v>
      </c>
      <c r="C859" s="109" t="s">
        <v>99</v>
      </c>
      <c r="D859">
        <v>182</v>
      </c>
      <c r="E859">
        <v>1</v>
      </c>
      <c r="F859" t="s">
        <v>215</v>
      </c>
      <c r="G859">
        <v>2271.7600000000002</v>
      </c>
      <c r="H859">
        <v>29</v>
      </c>
      <c r="I859" t="s">
        <v>1600</v>
      </c>
      <c r="J859" t="s">
        <v>1605</v>
      </c>
      <c r="K859">
        <v>2</v>
      </c>
      <c r="L859">
        <v>60.16</v>
      </c>
    </row>
    <row r="860" spans="1:12" x14ac:dyDescent="0.3">
      <c r="A860">
        <v>29879</v>
      </c>
      <c r="B860" s="109" t="s">
        <v>1650</v>
      </c>
      <c r="C860" s="109" t="s">
        <v>99</v>
      </c>
      <c r="D860">
        <v>99</v>
      </c>
      <c r="E860">
        <v>1</v>
      </c>
      <c r="F860" t="s">
        <v>215</v>
      </c>
      <c r="G860">
        <v>2845.08</v>
      </c>
      <c r="H860">
        <v>29</v>
      </c>
      <c r="I860" t="s">
        <v>1600</v>
      </c>
      <c r="J860" t="s">
        <v>1605</v>
      </c>
      <c r="K860">
        <v>2</v>
      </c>
      <c r="L860">
        <v>92.65</v>
      </c>
    </row>
    <row r="861" spans="1:12" x14ac:dyDescent="0.3">
      <c r="A861">
        <v>29909</v>
      </c>
      <c r="B861" s="109" t="s">
        <v>1650</v>
      </c>
      <c r="C861" s="109" t="s">
        <v>99</v>
      </c>
      <c r="D861">
        <v>63</v>
      </c>
      <c r="E861">
        <v>1</v>
      </c>
      <c r="F861" t="s">
        <v>215</v>
      </c>
      <c r="G861">
        <v>2982.45</v>
      </c>
      <c r="H861">
        <v>29</v>
      </c>
      <c r="I861" t="s">
        <v>1600</v>
      </c>
      <c r="J861" t="s">
        <v>1603</v>
      </c>
      <c r="K861">
        <v>1</v>
      </c>
      <c r="L861">
        <v>62.57</v>
      </c>
    </row>
    <row r="862" spans="1:12" x14ac:dyDescent="0.3">
      <c r="A862">
        <v>29913</v>
      </c>
      <c r="B862" s="109" t="s">
        <v>1650</v>
      </c>
      <c r="C862" s="109" t="s">
        <v>99</v>
      </c>
      <c r="D862">
        <v>17</v>
      </c>
      <c r="E862">
        <v>2</v>
      </c>
      <c r="F862" t="s">
        <v>1599</v>
      </c>
      <c r="G862">
        <v>2546.1799999999998</v>
      </c>
      <c r="H862">
        <v>29</v>
      </c>
      <c r="I862" t="s">
        <v>1600</v>
      </c>
      <c r="J862" t="s">
        <v>1606</v>
      </c>
      <c r="K862">
        <v>3</v>
      </c>
      <c r="L862">
        <v>175.36</v>
      </c>
    </row>
    <row r="863" spans="1:12" x14ac:dyDescent="0.3">
      <c r="A863">
        <v>29959</v>
      </c>
      <c r="B863" s="109" t="s">
        <v>1650</v>
      </c>
      <c r="C863" s="109" t="s">
        <v>99</v>
      </c>
      <c r="D863">
        <v>25</v>
      </c>
      <c r="E863">
        <v>1</v>
      </c>
      <c r="F863" t="s">
        <v>215</v>
      </c>
      <c r="G863">
        <v>1963.25</v>
      </c>
      <c r="H863">
        <v>29</v>
      </c>
      <c r="I863" t="s">
        <v>1600</v>
      </c>
      <c r="J863" t="s">
        <v>1603</v>
      </c>
      <c r="K863">
        <v>1</v>
      </c>
      <c r="L863">
        <v>47.46</v>
      </c>
    </row>
    <row r="864" spans="1:12" x14ac:dyDescent="0.3">
      <c r="A864">
        <v>29965</v>
      </c>
      <c r="B864" s="109" t="s">
        <v>1739</v>
      </c>
      <c r="C864" s="109" t="s">
        <v>99</v>
      </c>
      <c r="D864">
        <v>151</v>
      </c>
      <c r="E864">
        <v>2</v>
      </c>
      <c r="F864" t="s">
        <v>1599</v>
      </c>
      <c r="G864">
        <v>4000.7999999999902</v>
      </c>
      <c r="H864">
        <v>29</v>
      </c>
      <c r="I864" t="s">
        <v>1600</v>
      </c>
      <c r="J864" t="s">
        <v>1605</v>
      </c>
      <c r="K864">
        <v>2</v>
      </c>
      <c r="L864">
        <v>46.64</v>
      </c>
    </row>
    <row r="865" spans="1:12" x14ac:dyDescent="0.3">
      <c r="A865">
        <v>30023</v>
      </c>
      <c r="B865" s="109" t="s">
        <v>1739</v>
      </c>
      <c r="C865" s="109" t="s">
        <v>99</v>
      </c>
      <c r="D865">
        <v>160</v>
      </c>
      <c r="E865">
        <v>2</v>
      </c>
      <c r="F865" t="s">
        <v>1599</v>
      </c>
      <c r="G865">
        <v>2700.9699999999898</v>
      </c>
      <c r="H865">
        <v>29</v>
      </c>
      <c r="I865" t="s">
        <v>1600</v>
      </c>
      <c r="J865" t="s">
        <v>1605</v>
      </c>
      <c r="K865">
        <v>2</v>
      </c>
      <c r="L865">
        <v>110.03</v>
      </c>
    </row>
    <row r="866" spans="1:12" x14ac:dyDescent="0.3">
      <c r="A866">
        <v>30050</v>
      </c>
      <c r="B866" s="109" t="s">
        <v>1739</v>
      </c>
      <c r="C866" s="109" t="s">
        <v>99</v>
      </c>
      <c r="D866">
        <v>157</v>
      </c>
      <c r="E866">
        <v>2</v>
      </c>
      <c r="F866" t="s">
        <v>1599</v>
      </c>
      <c r="G866">
        <v>3052.95</v>
      </c>
      <c r="H866">
        <v>29</v>
      </c>
      <c r="I866" t="s">
        <v>1600</v>
      </c>
      <c r="J866" t="s">
        <v>1603</v>
      </c>
      <c r="K866">
        <v>1</v>
      </c>
      <c r="L866">
        <v>40.450000000000003</v>
      </c>
    </row>
    <row r="867" spans="1:12" x14ac:dyDescent="0.3">
      <c r="A867">
        <v>30054</v>
      </c>
      <c r="B867" s="109" t="s">
        <v>1739</v>
      </c>
      <c r="C867" s="109" t="s">
        <v>99</v>
      </c>
      <c r="D867">
        <v>179</v>
      </c>
      <c r="E867">
        <v>1</v>
      </c>
      <c r="F867" t="s">
        <v>215</v>
      </c>
      <c r="G867">
        <v>2800.08</v>
      </c>
      <c r="H867">
        <v>29</v>
      </c>
      <c r="I867" t="s">
        <v>1600</v>
      </c>
      <c r="J867" t="s">
        <v>1601</v>
      </c>
      <c r="K867">
        <v>4</v>
      </c>
      <c r="L867">
        <v>122.10000000000001</v>
      </c>
    </row>
    <row r="868" spans="1:12" x14ac:dyDescent="0.3">
      <c r="A868">
        <v>30063</v>
      </c>
      <c r="B868" s="109" t="s">
        <v>1739</v>
      </c>
      <c r="C868" s="109" t="s">
        <v>99</v>
      </c>
      <c r="D868">
        <v>4</v>
      </c>
      <c r="E868">
        <v>2</v>
      </c>
      <c r="F868" t="s">
        <v>1599</v>
      </c>
      <c r="G868">
        <v>2970.49999999999</v>
      </c>
      <c r="H868">
        <v>29</v>
      </c>
      <c r="I868" t="s">
        <v>1600</v>
      </c>
      <c r="J868" t="s">
        <v>1603</v>
      </c>
      <c r="K868">
        <v>1</v>
      </c>
      <c r="L868">
        <v>47.46</v>
      </c>
    </row>
    <row r="869" spans="1:12" x14ac:dyDescent="0.3">
      <c r="A869">
        <v>30076</v>
      </c>
      <c r="B869" s="109" t="s">
        <v>1739</v>
      </c>
      <c r="C869" s="109" t="s">
        <v>99</v>
      </c>
      <c r="D869">
        <v>164</v>
      </c>
      <c r="E869">
        <v>1</v>
      </c>
      <c r="F869" t="s">
        <v>215</v>
      </c>
      <c r="G869">
        <v>3193.3999999999901</v>
      </c>
      <c r="H869">
        <v>29</v>
      </c>
      <c r="I869" t="s">
        <v>1600</v>
      </c>
      <c r="J869" t="s">
        <v>1606</v>
      </c>
      <c r="K869">
        <v>3</v>
      </c>
      <c r="L869">
        <v>125</v>
      </c>
    </row>
    <row r="870" spans="1:12" x14ac:dyDescent="0.3">
      <c r="A870">
        <v>30106</v>
      </c>
      <c r="B870" s="109" t="s">
        <v>1740</v>
      </c>
      <c r="C870" s="109" t="s">
        <v>99</v>
      </c>
      <c r="D870">
        <v>19</v>
      </c>
      <c r="E870">
        <v>1</v>
      </c>
      <c r="F870" t="s">
        <v>215</v>
      </c>
      <c r="G870">
        <v>1747.4299999999901</v>
      </c>
      <c r="H870">
        <v>29</v>
      </c>
      <c r="I870" t="s">
        <v>1600</v>
      </c>
      <c r="J870" t="s">
        <v>1603</v>
      </c>
      <c r="K870">
        <v>1</v>
      </c>
      <c r="L870">
        <v>40.450000000000003</v>
      </c>
    </row>
    <row r="871" spans="1:12" x14ac:dyDescent="0.3">
      <c r="A871">
        <v>30138</v>
      </c>
      <c r="B871" s="109" t="s">
        <v>1740</v>
      </c>
      <c r="C871" s="109" t="s">
        <v>99</v>
      </c>
      <c r="D871">
        <v>25</v>
      </c>
      <c r="E871">
        <v>1</v>
      </c>
      <c r="F871" t="s">
        <v>215</v>
      </c>
      <c r="G871">
        <v>1963.25</v>
      </c>
      <c r="H871">
        <v>29</v>
      </c>
      <c r="I871" t="s">
        <v>1600</v>
      </c>
      <c r="J871" t="s">
        <v>1603</v>
      </c>
      <c r="K871">
        <v>1</v>
      </c>
      <c r="L871">
        <v>47.46</v>
      </c>
    </row>
    <row r="872" spans="1:12" x14ac:dyDescent="0.3">
      <c r="A872">
        <v>30165</v>
      </c>
      <c r="B872" s="109" t="s">
        <v>1740</v>
      </c>
      <c r="C872" s="109" t="s">
        <v>99</v>
      </c>
      <c r="D872">
        <v>121</v>
      </c>
      <c r="E872">
        <v>2</v>
      </c>
      <c r="F872" t="s">
        <v>1599</v>
      </c>
      <c r="G872">
        <v>2061.75</v>
      </c>
      <c r="H872">
        <v>29</v>
      </c>
      <c r="I872" t="s">
        <v>1600</v>
      </c>
      <c r="J872" t="s">
        <v>1606</v>
      </c>
      <c r="K872">
        <v>3</v>
      </c>
      <c r="L872">
        <v>92.02000000000001</v>
      </c>
    </row>
    <row r="873" spans="1:12" x14ac:dyDescent="0.3">
      <c r="A873">
        <v>30177</v>
      </c>
      <c r="B873" s="109" t="s">
        <v>1740</v>
      </c>
      <c r="C873" s="109" t="s">
        <v>99</v>
      </c>
      <c r="D873">
        <v>7</v>
      </c>
      <c r="E873">
        <v>2</v>
      </c>
      <c r="F873" t="s">
        <v>1599</v>
      </c>
      <c r="G873">
        <v>2981.51999999999</v>
      </c>
      <c r="H873">
        <v>29</v>
      </c>
      <c r="I873" t="s">
        <v>1600</v>
      </c>
      <c r="J873" t="s">
        <v>1606</v>
      </c>
      <c r="K873">
        <v>3</v>
      </c>
      <c r="L873">
        <v>94.1</v>
      </c>
    </row>
    <row r="874" spans="1:12" x14ac:dyDescent="0.3">
      <c r="A874">
        <v>30237</v>
      </c>
      <c r="B874" s="109" t="s">
        <v>1740</v>
      </c>
      <c r="C874" s="109" t="s">
        <v>99</v>
      </c>
      <c r="D874">
        <v>147</v>
      </c>
      <c r="E874">
        <v>1</v>
      </c>
      <c r="F874" t="s">
        <v>215</v>
      </c>
      <c r="G874">
        <v>3101.0099999999902</v>
      </c>
      <c r="H874">
        <v>29</v>
      </c>
      <c r="I874" t="s">
        <v>1600</v>
      </c>
      <c r="J874" t="s">
        <v>1606</v>
      </c>
      <c r="K874">
        <v>3</v>
      </c>
      <c r="L874">
        <v>87.09</v>
      </c>
    </row>
    <row r="875" spans="1:12" x14ac:dyDescent="0.3">
      <c r="A875">
        <v>30240</v>
      </c>
      <c r="B875" s="109" t="s">
        <v>1740</v>
      </c>
      <c r="C875" s="109" t="s">
        <v>99</v>
      </c>
      <c r="D875">
        <v>112</v>
      </c>
      <c r="E875">
        <v>2</v>
      </c>
      <c r="F875" t="s">
        <v>1599</v>
      </c>
      <c r="G875">
        <v>2059.8399999999901</v>
      </c>
      <c r="H875">
        <v>29</v>
      </c>
      <c r="I875" t="s">
        <v>1600</v>
      </c>
      <c r="J875" t="s">
        <v>1603</v>
      </c>
      <c r="K875">
        <v>1</v>
      </c>
      <c r="L875">
        <v>23.32</v>
      </c>
    </row>
    <row r="876" spans="1:12" x14ac:dyDescent="0.3">
      <c r="A876">
        <v>30255</v>
      </c>
      <c r="B876" s="109" t="s">
        <v>1651</v>
      </c>
      <c r="C876" s="109" t="s">
        <v>99</v>
      </c>
      <c r="D876">
        <v>14</v>
      </c>
      <c r="E876">
        <v>1</v>
      </c>
      <c r="F876" t="s">
        <v>215</v>
      </c>
      <c r="G876">
        <v>2710.45999999999</v>
      </c>
      <c r="H876">
        <v>29</v>
      </c>
      <c r="I876" t="s">
        <v>1600</v>
      </c>
      <c r="J876" t="s">
        <v>1605</v>
      </c>
      <c r="K876">
        <v>2</v>
      </c>
      <c r="L876">
        <v>70.78</v>
      </c>
    </row>
    <row r="877" spans="1:12" x14ac:dyDescent="0.3">
      <c r="A877">
        <v>30285</v>
      </c>
      <c r="B877" s="109" t="s">
        <v>1651</v>
      </c>
      <c r="C877" s="109" t="s">
        <v>99</v>
      </c>
      <c r="D877">
        <v>96</v>
      </c>
      <c r="E877">
        <v>2</v>
      </c>
      <c r="F877" t="s">
        <v>1599</v>
      </c>
      <c r="G877">
        <v>2070.72999999999</v>
      </c>
      <c r="H877">
        <v>29</v>
      </c>
      <c r="I877" t="s">
        <v>1600</v>
      </c>
      <c r="J877" t="s">
        <v>1601</v>
      </c>
      <c r="K877">
        <v>4</v>
      </c>
      <c r="L877">
        <v>216.55</v>
      </c>
    </row>
    <row r="878" spans="1:12" x14ac:dyDescent="0.3">
      <c r="A878">
        <v>30331</v>
      </c>
      <c r="B878" s="109" t="s">
        <v>1651</v>
      </c>
      <c r="C878" s="109" t="s">
        <v>99</v>
      </c>
      <c r="D878">
        <v>160</v>
      </c>
      <c r="E878">
        <v>2</v>
      </c>
      <c r="F878" t="s">
        <v>1599</v>
      </c>
      <c r="G878">
        <v>2700.9699999999898</v>
      </c>
      <c r="H878">
        <v>29</v>
      </c>
      <c r="I878" t="s">
        <v>1600</v>
      </c>
      <c r="J878" t="s">
        <v>1603</v>
      </c>
      <c r="K878">
        <v>1</v>
      </c>
      <c r="L878">
        <v>47.46</v>
      </c>
    </row>
    <row r="879" spans="1:12" x14ac:dyDescent="0.3">
      <c r="A879">
        <v>30454</v>
      </c>
      <c r="B879" s="109" t="s">
        <v>1651</v>
      </c>
      <c r="C879" s="109" t="s">
        <v>99</v>
      </c>
      <c r="D879">
        <v>13</v>
      </c>
      <c r="E879">
        <v>1</v>
      </c>
      <c r="F879" t="s">
        <v>215</v>
      </c>
      <c r="G879">
        <v>2749.72999999999</v>
      </c>
      <c r="H879">
        <v>29</v>
      </c>
      <c r="I879" t="s">
        <v>1600</v>
      </c>
      <c r="J879" t="s">
        <v>1603</v>
      </c>
      <c r="K879">
        <v>1</v>
      </c>
      <c r="L879">
        <v>23.32</v>
      </c>
    </row>
    <row r="880" spans="1:12" x14ac:dyDescent="0.3">
      <c r="A880">
        <v>30596</v>
      </c>
      <c r="B880" s="109" t="s">
        <v>1781</v>
      </c>
      <c r="C880" s="109" t="s">
        <v>99</v>
      </c>
      <c r="D880">
        <v>129</v>
      </c>
      <c r="E880">
        <v>2</v>
      </c>
      <c r="F880" t="s">
        <v>1599</v>
      </c>
      <c r="G880">
        <v>3981.5799999999899</v>
      </c>
      <c r="H880">
        <v>29</v>
      </c>
      <c r="I880" t="s">
        <v>1600</v>
      </c>
      <c r="J880" t="s">
        <v>1606</v>
      </c>
      <c r="K880">
        <v>3</v>
      </c>
      <c r="L880">
        <v>81.650000000000006</v>
      </c>
    </row>
    <row r="881" spans="1:12" x14ac:dyDescent="0.3">
      <c r="A881">
        <v>30610</v>
      </c>
      <c r="B881" s="109" t="s">
        <v>1781</v>
      </c>
      <c r="C881" s="109" t="s">
        <v>99</v>
      </c>
      <c r="D881">
        <v>5</v>
      </c>
      <c r="E881">
        <v>2</v>
      </c>
      <c r="F881" t="s">
        <v>1599</v>
      </c>
      <c r="G881">
        <v>2727.48</v>
      </c>
      <c r="H881">
        <v>29</v>
      </c>
      <c r="I881" t="s">
        <v>1600</v>
      </c>
      <c r="J881" t="s">
        <v>1605</v>
      </c>
      <c r="K881">
        <v>2</v>
      </c>
      <c r="L881">
        <v>93.58</v>
      </c>
    </row>
    <row r="882" spans="1:12" x14ac:dyDescent="0.3">
      <c r="A882">
        <v>30624</v>
      </c>
      <c r="B882" s="109" t="s">
        <v>1781</v>
      </c>
      <c r="C882" s="109" t="s">
        <v>99</v>
      </c>
      <c r="D882">
        <v>115</v>
      </c>
      <c r="E882">
        <v>1</v>
      </c>
      <c r="F882" t="s">
        <v>215</v>
      </c>
      <c r="G882">
        <v>2760.23</v>
      </c>
      <c r="H882">
        <v>29</v>
      </c>
      <c r="I882" t="s">
        <v>1600</v>
      </c>
      <c r="J882" t="s">
        <v>1603</v>
      </c>
      <c r="K882">
        <v>1</v>
      </c>
      <c r="L882">
        <v>30.08</v>
      </c>
    </row>
    <row r="883" spans="1:12" x14ac:dyDescent="0.3">
      <c r="A883">
        <v>30690</v>
      </c>
      <c r="B883" s="109" t="s">
        <v>1781</v>
      </c>
      <c r="C883" s="109" t="s">
        <v>99</v>
      </c>
      <c r="D883">
        <v>160</v>
      </c>
      <c r="E883">
        <v>2</v>
      </c>
      <c r="F883" t="s">
        <v>1599</v>
      </c>
      <c r="G883">
        <v>2700.9699999999898</v>
      </c>
      <c r="H883">
        <v>29</v>
      </c>
      <c r="I883" t="s">
        <v>1600</v>
      </c>
      <c r="J883" t="s">
        <v>1605</v>
      </c>
      <c r="K883">
        <v>2</v>
      </c>
      <c r="L883">
        <v>53.4</v>
      </c>
    </row>
    <row r="884" spans="1:12" x14ac:dyDescent="0.3">
      <c r="A884">
        <v>30755</v>
      </c>
      <c r="B884" s="109" t="s">
        <v>1781</v>
      </c>
      <c r="C884" s="109" t="s">
        <v>99</v>
      </c>
      <c r="D884">
        <v>111</v>
      </c>
      <c r="E884">
        <v>2</v>
      </c>
      <c r="F884" t="s">
        <v>1599</v>
      </c>
      <c r="G884">
        <v>1920.94999999999</v>
      </c>
      <c r="H884">
        <v>29</v>
      </c>
      <c r="I884" t="s">
        <v>1600</v>
      </c>
      <c r="J884" t="s">
        <v>1606</v>
      </c>
      <c r="K884">
        <v>3</v>
      </c>
      <c r="L884">
        <v>109.15</v>
      </c>
    </row>
    <row r="885" spans="1:12" x14ac:dyDescent="0.3">
      <c r="A885">
        <v>30772</v>
      </c>
      <c r="B885" s="109" t="s">
        <v>1781</v>
      </c>
      <c r="C885" s="109" t="s">
        <v>99</v>
      </c>
      <c r="D885">
        <v>24</v>
      </c>
      <c r="E885">
        <v>2</v>
      </c>
      <c r="F885" t="s">
        <v>1599</v>
      </c>
      <c r="G885">
        <v>2885.92</v>
      </c>
      <c r="H885">
        <v>29</v>
      </c>
      <c r="I885" t="s">
        <v>1600</v>
      </c>
      <c r="J885" t="s">
        <v>1603</v>
      </c>
      <c r="K885">
        <v>1</v>
      </c>
      <c r="L885">
        <v>40.450000000000003</v>
      </c>
    </row>
    <row r="886" spans="1:12" x14ac:dyDescent="0.3">
      <c r="A886">
        <v>30775</v>
      </c>
      <c r="B886" s="109" t="s">
        <v>1781</v>
      </c>
      <c r="C886" s="109" t="s">
        <v>99</v>
      </c>
      <c r="D886">
        <v>132</v>
      </c>
      <c r="E886">
        <v>1</v>
      </c>
      <c r="F886" t="s">
        <v>215</v>
      </c>
      <c r="G886">
        <v>3104.14</v>
      </c>
      <c r="H886">
        <v>29</v>
      </c>
      <c r="I886" t="s">
        <v>1600</v>
      </c>
      <c r="J886" t="s">
        <v>1605</v>
      </c>
      <c r="K886">
        <v>2</v>
      </c>
      <c r="L886">
        <v>95.41</v>
      </c>
    </row>
    <row r="887" spans="1:12" x14ac:dyDescent="0.3">
      <c r="A887">
        <v>30846</v>
      </c>
      <c r="B887" s="109" t="s">
        <v>1781</v>
      </c>
      <c r="C887" s="109" t="s">
        <v>99</v>
      </c>
      <c r="D887">
        <v>165</v>
      </c>
      <c r="E887">
        <v>2</v>
      </c>
      <c r="F887" t="s">
        <v>1599</v>
      </c>
      <c r="G887">
        <v>2562.04</v>
      </c>
      <c r="H887">
        <v>29</v>
      </c>
      <c r="I887" t="s">
        <v>1600</v>
      </c>
      <c r="J887" t="s">
        <v>1605</v>
      </c>
      <c r="K887">
        <v>2</v>
      </c>
      <c r="L887">
        <v>70.78</v>
      </c>
    </row>
    <row r="888" spans="1:12" x14ac:dyDescent="0.3">
      <c r="A888">
        <v>30858</v>
      </c>
      <c r="B888" s="109" t="s">
        <v>1781</v>
      </c>
      <c r="C888" s="109" t="s">
        <v>99</v>
      </c>
      <c r="D888">
        <v>175</v>
      </c>
      <c r="E888">
        <v>2</v>
      </c>
      <c r="F888" t="s">
        <v>1599</v>
      </c>
      <c r="G888">
        <v>2284.36</v>
      </c>
      <c r="H888">
        <v>29</v>
      </c>
      <c r="I888" t="s">
        <v>1600</v>
      </c>
      <c r="J888" t="s">
        <v>1605</v>
      </c>
      <c r="K888">
        <v>2</v>
      </c>
      <c r="L888">
        <v>53.4</v>
      </c>
    </row>
    <row r="889" spans="1:12" x14ac:dyDescent="0.3">
      <c r="A889">
        <v>30865</v>
      </c>
      <c r="B889" s="109" t="s">
        <v>1652</v>
      </c>
      <c r="C889" s="109" t="s">
        <v>99</v>
      </c>
      <c r="D889">
        <v>110</v>
      </c>
      <c r="E889">
        <v>1</v>
      </c>
      <c r="F889" t="s">
        <v>215</v>
      </c>
      <c r="G889">
        <v>2404.04</v>
      </c>
      <c r="H889">
        <v>29</v>
      </c>
      <c r="I889" t="s">
        <v>1600</v>
      </c>
      <c r="J889" t="s">
        <v>1606</v>
      </c>
      <c r="K889">
        <v>3</v>
      </c>
      <c r="L889">
        <v>135.37</v>
      </c>
    </row>
    <row r="890" spans="1:12" x14ac:dyDescent="0.3">
      <c r="A890">
        <v>30867</v>
      </c>
      <c r="B890" s="109" t="s">
        <v>1652</v>
      </c>
      <c r="C890" s="109" t="s">
        <v>99</v>
      </c>
      <c r="D890">
        <v>29</v>
      </c>
      <c r="E890">
        <v>2</v>
      </c>
      <c r="F890" t="s">
        <v>1599</v>
      </c>
      <c r="G890">
        <v>3063.5699999999902</v>
      </c>
      <c r="H890">
        <v>29</v>
      </c>
      <c r="I890" t="s">
        <v>1600</v>
      </c>
      <c r="J890" t="s">
        <v>1605</v>
      </c>
      <c r="K890">
        <v>2</v>
      </c>
      <c r="L890">
        <v>60.16</v>
      </c>
    </row>
    <row r="891" spans="1:12" x14ac:dyDescent="0.3">
      <c r="A891">
        <v>30962</v>
      </c>
      <c r="B891" s="109" t="s">
        <v>1653</v>
      </c>
      <c r="C891" s="109" t="s">
        <v>99</v>
      </c>
      <c r="D891">
        <v>10</v>
      </c>
      <c r="E891">
        <v>1</v>
      </c>
      <c r="F891" t="s">
        <v>215</v>
      </c>
      <c r="G891">
        <v>1183</v>
      </c>
      <c r="H891">
        <v>29</v>
      </c>
      <c r="I891" t="s">
        <v>1600</v>
      </c>
      <c r="J891" t="s">
        <v>1605</v>
      </c>
      <c r="K891">
        <v>2</v>
      </c>
      <c r="L891">
        <v>53.4</v>
      </c>
    </row>
    <row r="892" spans="1:12" x14ac:dyDescent="0.3">
      <c r="A892">
        <v>30999</v>
      </c>
      <c r="B892" s="109" t="s">
        <v>1653</v>
      </c>
      <c r="C892" s="109" t="s">
        <v>99</v>
      </c>
      <c r="D892">
        <v>164</v>
      </c>
      <c r="E892">
        <v>1</v>
      </c>
      <c r="F892" t="s">
        <v>215</v>
      </c>
      <c r="G892">
        <v>3193.3999999999901</v>
      </c>
      <c r="H892">
        <v>29</v>
      </c>
      <c r="I892" t="s">
        <v>1600</v>
      </c>
      <c r="J892" t="s">
        <v>1603</v>
      </c>
      <c r="K892">
        <v>1</v>
      </c>
      <c r="L892">
        <v>28.25</v>
      </c>
    </row>
    <row r="893" spans="1:12" x14ac:dyDescent="0.3">
      <c r="A893">
        <v>31001</v>
      </c>
      <c r="B893" s="109" t="s">
        <v>1653</v>
      </c>
      <c r="C893" s="109" t="s">
        <v>99</v>
      </c>
      <c r="D893">
        <v>124</v>
      </c>
      <c r="E893">
        <v>2</v>
      </c>
      <c r="F893" t="s">
        <v>1599</v>
      </c>
      <c r="G893">
        <v>3331.35</v>
      </c>
      <c r="H893">
        <v>29</v>
      </c>
      <c r="I893" t="s">
        <v>1600</v>
      </c>
      <c r="J893" t="s">
        <v>1603</v>
      </c>
      <c r="K893">
        <v>1</v>
      </c>
      <c r="L893">
        <v>28.25</v>
      </c>
    </row>
    <row r="894" spans="1:12" x14ac:dyDescent="0.3">
      <c r="A894">
        <v>31023</v>
      </c>
      <c r="B894" s="109" t="s">
        <v>1653</v>
      </c>
      <c r="C894" s="109" t="s">
        <v>99</v>
      </c>
      <c r="D894">
        <v>53</v>
      </c>
      <c r="E894">
        <v>2</v>
      </c>
      <c r="F894" t="s">
        <v>1599</v>
      </c>
      <c r="G894">
        <v>2456.64</v>
      </c>
      <c r="H894">
        <v>29</v>
      </c>
      <c r="I894" t="s">
        <v>1600</v>
      </c>
      <c r="J894" t="s">
        <v>1605</v>
      </c>
      <c r="K894">
        <v>2</v>
      </c>
      <c r="L894">
        <v>92.65</v>
      </c>
    </row>
    <row r="895" spans="1:12" x14ac:dyDescent="0.3">
      <c r="A895">
        <v>31034</v>
      </c>
      <c r="B895" s="109" t="s">
        <v>1653</v>
      </c>
      <c r="C895" s="109" t="s">
        <v>99</v>
      </c>
      <c r="D895">
        <v>53</v>
      </c>
      <c r="E895">
        <v>2</v>
      </c>
      <c r="F895" t="s">
        <v>1599</v>
      </c>
      <c r="G895">
        <v>2456.64</v>
      </c>
      <c r="H895">
        <v>29</v>
      </c>
      <c r="I895" t="s">
        <v>1600</v>
      </c>
      <c r="J895" t="s">
        <v>1606</v>
      </c>
      <c r="K895">
        <v>3</v>
      </c>
      <c r="L895">
        <v>111.23</v>
      </c>
    </row>
    <row r="896" spans="1:12" x14ac:dyDescent="0.3">
      <c r="A896">
        <v>31097</v>
      </c>
      <c r="B896" s="109" t="s">
        <v>1653</v>
      </c>
      <c r="C896" s="109" t="s">
        <v>99</v>
      </c>
      <c r="D896">
        <v>171</v>
      </c>
      <c r="E896">
        <v>2</v>
      </c>
      <c r="F896" t="s">
        <v>1599</v>
      </c>
      <c r="G896">
        <v>3485.06</v>
      </c>
      <c r="H896">
        <v>29</v>
      </c>
      <c r="I896" t="s">
        <v>1600</v>
      </c>
      <c r="J896" t="s">
        <v>1606</v>
      </c>
      <c r="K896">
        <v>3</v>
      </c>
      <c r="L896">
        <v>190.47</v>
      </c>
    </row>
    <row r="897" spans="1:12" x14ac:dyDescent="0.3">
      <c r="A897">
        <v>31138</v>
      </c>
      <c r="B897" s="109" t="s">
        <v>1741</v>
      </c>
      <c r="C897" s="109" t="s">
        <v>99</v>
      </c>
      <c r="D897">
        <v>174</v>
      </c>
      <c r="E897">
        <v>2</v>
      </c>
      <c r="F897" t="s">
        <v>1599</v>
      </c>
      <c r="G897">
        <v>3536.94</v>
      </c>
      <c r="H897">
        <v>29</v>
      </c>
      <c r="I897" t="s">
        <v>1600</v>
      </c>
      <c r="J897" t="s">
        <v>1603</v>
      </c>
      <c r="K897">
        <v>1</v>
      </c>
      <c r="L897">
        <v>23.32</v>
      </c>
    </row>
    <row r="898" spans="1:12" x14ac:dyDescent="0.3">
      <c r="A898">
        <v>31154</v>
      </c>
      <c r="B898" s="109" t="s">
        <v>1741</v>
      </c>
      <c r="C898" s="109" t="s">
        <v>99</v>
      </c>
      <c r="D898">
        <v>112</v>
      </c>
      <c r="E898">
        <v>2</v>
      </c>
      <c r="F898" t="s">
        <v>1599</v>
      </c>
      <c r="G898">
        <v>2059.8399999999901</v>
      </c>
      <c r="H898">
        <v>29</v>
      </c>
      <c r="I898" t="s">
        <v>1600</v>
      </c>
      <c r="J898" t="s">
        <v>1605</v>
      </c>
      <c r="K898">
        <v>2</v>
      </c>
      <c r="L898">
        <v>130.66</v>
      </c>
    </row>
    <row r="899" spans="1:12" x14ac:dyDescent="0.3">
      <c r="A899">
        <v>31159</v>
      </c>
      <c r="B899" s="109" t="s">
        <v>1741</v>
      </c>
      <c r="C899" s="109" t="s">
        <v>99</v>
      </c>
      <c r="D899">
        <v>61</v>
      </c>
      <c r="E899">
        <v>2</v>
      </c>
      <c r="F899" t="s">
        <v>1599</v>
      </c>
      <c r="G899">
        <v>2928.83</v>
      </c>
      <c r="H899">
        <v>29</v>
      </c>
      <c r="I899" t="s">
        <v>1600</v>
      </c>
      <c r="J899" t="s">
        <v>1605</v>
      </c>
      <c r="K899">
        <v>2</v>
      </c>
      <c r="L899">
        <v>77.539999999999992</v>
      </c>
    </row>
    <row r="900" spans="1:12" x14ac:dyDescent="0.3">
      <c r="A900">
        <v>31168</v>
      </c>
      <c r="B900" s="109" t="s">
        <v>1741</v>
      </c>
      <c r="C900" s="109" t="s">
        <v>99</v>
      </c>
      <c r="D900">
        <v>26</v>
      </c>
      <c r="E900">
        <v>2</v>
      </c>
      <c r="F900" t="s">
        <v>1599</v>
      </c>
      <c r="G900">
        <v>2606.6099999999901</v>
      </c>
      <c r="H900">
        <v>29</v>
      </c>
      <c r="I900" t="s">
        <v>1600</v>
      </c>
      <c r="J900" t="s">
        <v>1605</v>
      </c>
      <c r="K900">
        <v>2</v>
      </c>
      <c r="L900">
        <v>68.7</v>
      </c>
    </row>
    <row r="901" spans="1:12" x14ac:dyDescent="0.3">
      <c r="A901">
        <v>31251</v>
      </c>
      <c r="B901" s="109" t="s">
        <v>1741</v>
      </c>
      <c r="C901" s="109" t="s">
        <v>99</v>
      </c>
      <c r="D901">
        <v>2</v>
      </c>
      <c r="E901">
        <v>2</v>
      </c>
      <c r="F901" t="s">
        <v>1599</v>
      </c>
      <c r="G901">
        <v>3017.95</v>
      </c>
      <c r="H901">
        <v>29</v>
      </c>
      <c r="I901" t="s">
        <v>1600</v>
      </c>
      <c r="J901" t="s">
        <v>1605</v>
      </c>
      <c r="K901">
        <v>2</v>
      </c>
      <c r="L901">
        <v>75.710000000000008</v>
      </c>
    </row>
    <row r="902" spans="1:12" x14ac:dyDescent="0.3">
      <c r="A902">
        <v>31274</v>
      </c>
      <c r="B902" s="109" t="s">
        <v>1741</v>
      </c>
      <c r="C902" s="109" t="s">
        <v>99</v>
      </c>
      <c r="D902">
        <v>102</v>
      </c>
      <c r="E902">
        <v>2</v>
      </c>
      <c r="F902" t="s">
        <v>1599</v>
      </c>
      <c r="G902">
        <v>3813.69</v>
      </c>
      <c r="H902">
        <v>29</v>
      </c>
      <c r="I902" t="s">
        <v>1600</v>
      </c>
      <c r="J902" t="s">
        <v>1601</v>
      </c>
      <c r="K902">
        <v>4</v>
      </c>
      <c r="L902">
        <v>203.61</v>
      </c>
    </row>
    <row r="903" spans="1:12" x14ac:dyDescent="0.3">
      <c r="A903">
        <v>31279</v>
      </c>
      <c r="B903" s="109" t="s">
        <v>1654</v>
      </c>
      <c r="C903" s="109" t="s">
        <v>99</v>
      </c>
      <c r="D903">
        <v>180</v>
      </c>
      <c r="E903">
        <v>1</v>
      </c>
      <c r="F903" t="s">
        <v>215</v>
      </c>
      <c r="G903">
        <v>2710.77</v>
      </c>
      <c r="H903">
        <v>29</v>
      </c>
      <c r="I903" t="s">
        <v>1600</v>
      </c>
      <c r="J903" t="s">
        <v>1606</v>
      </c>
      <c r="K903">
        <v>3</v>
      </c>
      <c r="L903">
        <v>111.97</v>
      </c>
    </row>
    <row r="904" spans="1:12" x14ac:dyDescent="0.3">
      <c r="A904">
        <v>31363</v>
      </c>
      <c r="B904" s="109" t="s">
        <v>1654</v>
      </c>
      <c r="C904" s="109" t="s">
        <v>99</v>
      </c>
      <c r="D904">
        <v>184</v>
      </c>
      <c r="E904">
        <v>2</v>
      </c>
      <c r="F904" t="s">
        <v>1599</v>
      </c>
      <c r="G904">
        <v>2442.0100000000002</v>
      </c>
      <c r="H904">
        <v>29</v>
      </c>
      <c r="I904" t="s">
        <v>1600</v>
      </c>
      <c r="J904" t="s">
        <v>1606</v>
      </c>
      <c r="K904">
        <v>3</v>
      </c>
      <c r="L904">
        <v>74.89</v>
      </c>
    </row>
    <row r="905" spans="1:12" x14ac:dyDescent="0.3">
      <c r="A905">
        <v>31369</v>
      </c>
      <c r="B905" s="109" t="s">
        <v>1654</v>
      </c>
      <c r="C905" s="109" t="s">
        <v>99</v>
      </c>
      <c r="D905">
        <v>136</v>
      </c>
      <c r="E905">
        <v>1</v>
      </c>
      <c r="F905" t="s">
        <v>215</v>
      </c>
      <c r="G905">
        <v>2856.3799999999901</v>
      </c>
      <c r="H905">
        <v>29</v>
      </c>
      <c r="I905" t="s">
        <v>1600</v>
      </c>
      <c r="J905" t="s">
        <v>1603</v>
      </c>
      <c r="K905">
        <v>1</v>
      </c>
      <c r="L905">
        <v>28.25</v>
      </c>
    </row>
    <row r="906" spans="1:12" x14ac:dyDescent="0.3">
      <c r="A906">
        <v>31370</v>
      </c>
      <c r="B906" s="109" t="s">
        <v>1654</v>
      </c>
      <c r="C906" s="109" t="s">
        <v>99</v>
      </c>
      <c r="D906">
        <v>93</v>
      </c>
      <c r="E906">
        <v>1</v>
      </c>
      <c r="F906" t="s">
        <v>215</v>
      </c>
      <c r="G906">
        <v>2470.89</v>
      </c>
      <c r="H906">
        <v>29</v>
      </c>
      <c r="I906" t="s">
        <v>1600</v>
      </c>
      <c r="J906" t="s">
        <v>1606</v>
      </c>
      <c r="K906">
        <v>3</v>
      </c>
      <c r="L906">
        <v>126.34</v>
      </c>
    </row>
    <row r="907" spans="1:12" x14ac:dyDescent="0.3">
      <c r="A907">
        <v>31458</v>
      </c>
      <c r="B907" s="109" t="s">
        <v>1654</v>
      </c>
      <c r="C907" s="109" t="s">
        <v>99</v>
      </c>
      <c r="D907">
        <v>54</v>
      </c>
      <c r="E907">
        <v>1</v>
      </c>
      <c r="F907" t="s">
        <v>215</v>
      </c>
      <c r="G907">
        <v>2839.4099999999899</v>
      </c>
      <c r="H907">
        <v>29</v>
      </c>
      <c r="I907" t="s">
        <v>1600</v>
      </c>
      <c r="J907" t="s">
        <v>1605</v>
      </c>
      <c r="K907">
        <v>2</v>
      </c>
      <c r="L907">
        <v>70.53</v>
      </c>
    </row>
    <row r="908" spans="1:12" x14ac:dyDescent="0.3">
      <c r="A908">
        <v>31543</v>
      </c>
      <c r="B908" s="109" t="s">
        <v>1654</v>
      </c>
      <c r="C908" s="109" t="s">
        <v>99</v>
      </c>
      <c r="D908">
        <v>141</v>
      </c>
      <c r="E908">
        <v>2</v>
      </c>
      <c r="F908" t="s">
        <v>1599</v>
      </c>
      <c r="G908">
        <v>2888.96</v>
      </c>
      <c r="H908">
        <v>29</v>
      </c>
      <c r="I908" t="s">
        <v>1600</v>
      </c>
      <c r="J908" t="s">
        <v>1601</v>
      </c>
      <c r="K908">
        <v>4</v>
      </c>
      <c r="L908">
        <v>176.56</v>
      </c>
    </row>
    <row r="909" spans="1:12" x14ac:dyDescent="0.3">
      <c r="A909">
        <v>31565</v>
      </c>
      <c r="B909" s="109" t="s">
        <v>1655</v>
      </c>
      <c r="C909" s="109" t="s">
        <v>99</v>
      </c>
      <c r="D909">
        <v>90</v>
      </c>
      <c r="E909">
        <v>2</v>
      </c>
      <c r="F909" t="s">
        <v>1599</v>
      </c>
      <c r="G909">
        <v>3210.29</v>
      </c>
      <c r="H909">
        <v>29</v>
      </c>
      <c r="I909" t="s">
        <v>1600</v>
      </c>
      <c r="J909" t="s">
        <v>1606</v>
      </c>
      <c r="K909">
        <v>3</v>
      </c>
      <c r="L909">
        <v>115.97</v>
      </c>
    </row>
    <row r="910" spans="1:12" x14ac:dyDescent="0.3">
      <c r="A910">
        <v>31603</v>
      </c>
      <c r="B910" s="109" t="s">
        <v>1655</v>
      </c>
      <c r="C910" s="109" t="s">
        <v>99</v>
      </c>
      <c r="D910">
        <v>187</v>
      </c>
      <c r="E910">
        <v>1</v>
      </c>
      <c r="F910" t="s">
        <v>215</v>
      </c>
      <c r="G910">
        <v>2831.08</v>
      </c>
      <c r="H910">
        <v>29</v>
      </c>
      <c r="I910" t="s">
        <v>1600</v>
      </c>
      <c r="J910" t="s">
        <v>1603</v>
      </c>
      <c r="K910">
        <v>1</v>
      </c>
      <c r="L910">
        <v>40.450000000000003</v>
      </c>
    </row>
    <row r="911" spans="1:12" x14ac:dyDescent="0.3">
      <c r="A911">
        <v>31614</v>
      </c>
      <c r="B911" s="109" t="s">
        <v>1655</v>
      </c>
      <c r="C911" s="109" t="s">
        <v>99</v>
      </c>
      <c r="D911">
        <v>140</v>
      </c>
      <c r="E911">
        <v>2</v>
      </c>
      <c r="F911" t="s">
        <v>1599</v>
      </c>
      <c r="G911">
        <v>1907.5999999999899</v>
      </c>
      <c r="H911">
        <v>29</v>
      </c>
      <c r="I911" t="s">
        <v>1600</v>
      </c>
      <c r="J911" t="s">
        <v>1623</v>
      </c>
      <c r="K911">
        <v>5</v>
      </c>
      <c r="L911">
        <v>261.93</v>
      </c>
    </row>
    <row r="912" spans="1:12" x14ac:dyDescent="0.3">
      <c r="A912">
        <v>31629</v>
      </c>
      <c r="B912" s="109" t="s">
        <v>1655</v>
      </c>
      <c r="C912" s="109" t="s">
        <v>99</v>
      </c>
      <c r="D912">
        <v>114</v>
      </c>
      <c r="E912">
        <v>1</v>
      </c>
      <c r="F912" t="s">
        <v>215</v>
      </c>
      <c r="G912">
        <v>2891.3199999999902</v>
      </c>
      <c r="H912">
        <v>29</v>
      </c>
      <c r="I912" t="s">
        <v>1600</v>
      </c>
      <c r="J912" t="s">
        <v>1601</v>
      </c>
      <c r="K912">
        <v>4</v>
      </c>
      <c r="L912">
        <v>150.98000000000002</v>
      </c>
    </row>
    <row r="913" spans="1:12" x14ac:dyDescent="0.3">
      <c r="A913">
        <v>31631</v>
      </c>
      <c r="B913" s="109" t="s">
        <v>1655</v>
      </c>
      <c r="C913" s="109" t="s">
        <v>99</v>
      </c>
      <c r="D913">
        <v>68</v>
      </c>
      <c r="E913">
        <v>1</v>
      </c>
      <c r="F913" t="s">
        <v>215</v>
      </c>
      <c r="G913">
        <v>2286.5299999999902</v>
      </c>
      <c r="H913">
        <v>29</v>
      </c>
      <c r="I913" t="s">
        <v>1600</v>
      </c>
      <c r="J913" t="s">
        <v>1603</v>
      </c>
      <c r="K913">
        <v>1</v>
      </c>
      <c r="L913">
        <v>62.57</v>
      </c>
    </row>
    <row r="914" spans="1:12" x14ac:dyDescent="0.3">
      <c r="A914">
        <v>31642</v>
      </c>
      <c r="B914" s="109" t="s">
        <v>1655</v>
      </c>
      <c r="C914" s="109" t="s">
        <v>99</v>
      </c>
      <c r="D914">
        <v>183</v>
      </c>
      <c r="E914">
        <v>1</v>
      </c>
      <c r="F914" t="s">
        <v>215</v>
      </c>
      <c r="G914">
        <v>2236.1199999999899</v>
      </c>
      <c r="H914">
        <v>29</v>
      </c>
      <c r="I914" t="s">
        <v>1600</v>
      </c>
      <c r="J914" t="s">
        <v>1605</v>
      </c>
      <c r="K914">
        <v>2</v>
      </c>
      <c r="L914">
        <v>53.4</v>
      </c>
    </row>
    <row r="915" spans="1:12" x14ac:dyDescent="0.3">
      <c r="A915">
        <v>31693</v>
      </c>
      <c r="B915" s="109" t="s">
        <v>1655</v>
      </c>
      <c r="C915" s="109" t="s">
        <v>99</v>
      </c>
      <c r="D915">
        <v>60</v>
      </c>
      <c r="E915">
        <v>1</v>
      </c>
      <c r="F915" t="s">
        <v>215</v>
      </c>
      <c r="G915">
        <v>1042.27</v>
      </c>
      <c r="H915">
        <v>29</v>
      </c>
      <c r="I915" t="s">
        <v>1600</v>
      </c>
      <c r="J915" t="s">
        <v>1605</v>
      </c>
      <c r="K915">
        <v>2</v>
      </c>
      <c r="L915">
        <v>87.91</v>
      </c>
    </row>
    <row r="916" spans="1:12" x14ac:dyDescent="0.3">
      <c r="A916">
        <v>31772</v>
      </c>
      <c r="B916" s="109" t="s">
        <v>1656</v>
      </c>
      <c r="C916" s="109" t="s">
        <v>99</v>
      </c>
      <c r="D916">
        <v>164</v>
      </c>
      <c r="E916">
        <v>1</v>
      </c>
      <c r="F916" t="s">
        <v>215</v>
      </c>
      <c r="G916">
        <v>3193.3999999999901</v>
      </c>
      <c r="H916">
        <v>29</v>
      </c>
      <c r="I916" t="s">
        <v>1600</v>
      </c>
      <c r="J916" t="s">
        <v>1601</v>
      </c>
      <c r="K916">
        <v>4</v>
      </c>
      <c r="L916">
        <v>176.56</v>
      </c>
    </row>
    <row r="917" spans="1:12" x14ac:dyDescent="0.3">
      <c r="A917">
        <v>31804</v>
      </c>
      <c r="B917" s="109" t="s">
        <v>1656</v>
      </c>
      <c r="C917" s="109" t="s">
        <v>99</v>
      </c>
      <c r="D917">
        <v>19</v>
      </c>
      <c r="E917">
        <v>1</v>
      </c>
      <c r="F917" t="s">
        <v>215</v>
      </c>
      <c r="G917">
        <v>1747.4299999999901</v>
      </c>
      <c r="H917">
        <v>29</v>
      </c>
      <c r="I917" t="s">
        <v>1600</v>
      </c>
      <c r="J917" t="s">
        <v>1623</v>
      </c>
      <c r="K917">
        <v>5</v>
      </c>
      <c r="L917">
        <v>241.15</v>
      </c>
    </row>
    <row r="918" spans="1:12" x14ac:dyDescent="0.3">
      <c r="A918">
        <v>31878</v>
      </c>
      <c r="B918" s="109" t="s">
        <v>1656</v>
      </c>
      <c r="C918" s="109" t="s">
        <v>99</v>
      </c>
      <c r="D918">
        <v>140</v>
      </c>
      <c r="E918">
        <v>2</v>
      </c>
      <c r="F918" t="s">
        <v>1599</v>
      </c>
      <c r="G918">
        <v>1907.5999999999899</v>
      </c>
      <c r="H918">
        <v>29</v>
      </c>
      <c r="I918" t="s">
        <v>1600</v>
      </c>
      <c r="J918" t="s">
        <v>1605</v>
      </c>
      <c r="K918">
        <v>2</v>
      </c>
      <c r="L918">
        <v>87.91</v>
      </c>
    </row>
    <row r="919" spans="1:12" x14ac:dyDescent="0.3">
      <c r="A919">
        <v>31898</v>
      </c>
      <c r="B919" s="109" t="s">
        <v>1656</v>
      </c>
      <c r="C919" s="109" t="s">
        <v>99</v>
      </c>
      <c r="D919">
        <v>127</v>
      </c>
      <c r="E919">
        <v>1</v>
      </c>
      <c r="F919" t="s">
        <v>215</v>
      </c>
      <c r="G919">
        <v>2404.2599999999902</v>
      </c>
      <c r="H919">
        <v>29</v>
      </c>
      <c r="I919" t="s">
        <v>1600</v>
      </c>
      <c r="J919" t="s">
        <v>1601</v>
      </c>
      <c r="K919">
        <v>4</v>
      </c>
      <c r="L919">
        <v>198.43</v>
      </c>
    </row>
    <row r="920" spans="1:12" x14ac:dyDescent="0.3">
      <c r="A920">
        <v>31917</v>
      </c>
      <c r="B920" s="109" t="s">
        <v>1656</v>
      </c>
      <c r="C920" s="109" t="s">
        <v>99</v>
      </c>
      <c r="D920">
        <v>96</v>
      </c>
      <c r="E920">
        <v>2</v>
      </c>
      <c r="F920" t="s">
        <v>1599</v>
      </c>
      <c r="G920">
        <v>2070.72999999999</v>
      </c>
      <c r="H920">
        <v>29</v>
      </c>
      <c r="I920" t="s">
        <v>1600</v>
      </c>
      <c r="J920" t="s">
        <v>1605</v>
      </c>
      <c r="K920">
        <v>2</v>
      </c>
      <c r="L920">
        <v>125.14</v>
      </c>
    </row>
    <row r="921" spans="1:12" x14ac:dyDescent="0.3">
      <c r="A921">
        <v>31922</v>
      </c>
      <c r="B921" s="109" t="s">
        <v>1742</v>
      </c>
      <c r="C921" s="109" t="s">
        <v>99</v>
      </c>
      <c r="D921">
        <v>116</v>
      </c>
      <c r="E921">
        <v>2</v>
      </c>
      <c r="F921" t="s">
        <v>1599</v>
      </c>
      <c r="G921">
        <v>3700.99</v>
      </c>
      <c r="H921">
        <v>29</v>
      </c>
      <c r="I921" t="s">
        <v>1600</v>
      </c>
      <c r="J921" t="s">
        <v>1603</v>
      </c>
      <c r="K921">
        <v>1</v>
      </c>
      <c r="L921">
        <v>28.25</v>
      </c>
    </row>
    <row r="922" spans="1:12" x14ac:dyDescent="0.3">
      <c r="A922">
        <v>31948</v>
      </c>
      <c r="B922" s="109" t="s">
        <v>1742</v>
      </c>
      <c r="C922" s="109" t="s">
        <v>99</v>
      </c>
      <c r="D922">
        <v>83</v>
      </c>
      <c r="E922">
        <v>1</v>
      </c>
      <c r="F922" t="s">
        <v>215</v>
      </c>
      <c r="G922">
        <v>2399.3200000000002</v>
      </c>
      <c r="H922">
        <v>29</v>
      </c>
      <c r="I922" t="s">
        <v>1600</v>
      </c>
      <c r="J922" t="s">
        <v>1603</v>
      </c>
      <c r="K922">
        <v>1</v>
      </c>
      <c r="L922">
        <v>30.08</v>
      </c>
    </row>
    <row r="923" spans="1:12" x14ac:dyDescent="0.3">
      <c r="A923">
        <v>31962</v>
      </c>
      <c r="B923" s="109" t="s">
        <v>1742</v>
      </c>
      <c r="C923" s="109" t="s">
        <v>99</v>
      </c>
      <c r="D923">
        <v>31</v>
      </c>
      <c r="E923">
        <v>2</v>
      </c>
      <c r="F923" t="s">
        <v>1599</v>
      </c>
      <c r="G923">
        <v>3095.33</v>
      </c>
      <c r="H923">
        <v>29</v>
      </c>
      <c r="I923" t="s">
        <v>1600</v>
      </c>
      <c r="J923" t="s">
        <v>1601</v>
      </c>
      <c r="K923">
        <v>4</v>
      </c>
      <c r="L923">
        <v>117.17</v>
      </c>
    </row>
    <row r="924" spans="1:12" x14ac:dyDescent="0.3">
      <c r="A924">
        <v>32002</v>
      </c>
      <c r="B924" s="109" t="s">
        <v>1742</v>
      </c>
      <c r="C924" s="109" t="s">
        <v>99</v>
      </c>
      <c r="D924">
        <v>109</v>
      </c>
      <c r="E924">
        <v>1</v>
      </c>
      <c r="F924" t="s">
        <v>215</v>
      </c>
      <c r="G924">
        <v>3385.06</v>
      </c>
      <c r="H924">
        <v>29</v>
      </c>
      <c r="I924" t="s">
        <v>1600</v>
      </c>
      <c r="J924" t="s">
        <v>1623</v>
      </c>
      <c r="K924">
        <v>5</v>
      </c>
      <c r="L924">
        <v>241.3</v>
      </c>
    </row>
    <row r="925" spans="1:12" x14ac:dyDescent="0.3">
      <c r="A925">
        <v>32072</v>
      </c>
      <c r="B925" s="109" t="s">
        <v>1742</v>
      </c>
      <c r="C925" s="109" t="s">
        <v>99</v>
      </c>
      <c r="D925">
        <v>120</v>
      </c>
      <c r="E925">
        <v>2</v>
      </c>
      <c r="F925" t="s">
        <v>1599</v>
      </c>
      <c r="G925">
        <v>2565.61</v>
      </c>
      <c r="H925">
        <v>29</v>
      </c>
      <c r="I925" t="s">
        <v>1600</v>
      </c>
      <c r="J925" t="s">
        <v>1606</v>
      </c>
      <c r="K925">
        <v>3</v>
      </c>
      <c r="L925">
        <v>121.83</v>
      </c>
    </row>
    <row r="926" spans="1:12" x14ac:dyDescent="0.3">
      <c r="A926">
        <v>32077</v>
      </c>
      <c r="B926" s="109" t="s">
        <v>1657</v>
      </c>
      <c r="C926" s="109" t="s">
        <v>99</v>
      </c>
      <c r="D926">
        <v>29</v>
      </c>
      <c r="E926">
        <v>2</v>
      </c>
      <c r="F926" t="s">
        <v>1599</v>
      </c>
      <c r="G926">
        <v>3063.5699999999902</v>
      </c>
      <c r="H926">
        <v>29</v>
      </c>
      <c r="I926" t="s">
        <v>1600</v>
      </c>
      <c r="J926" t="s">
        <v>1603</v>
      </c>
      <c r="K926">
        <v>1</v>
      </c>
      <c r="L926">
        <v>30.08</v>
      </c>
    </row>
    <row r="927" spans="1:12" x14ac:dyDescent="0.3">
      <c r="A927">
        <v>32088</v>
      </c>
      <c r="B927" s="109" t="s">
        <v>1657</v>
      </c>
      <c r="C927" s="109" t="s">
        <v>99</v>
      </c>
      <c r="D927">
        <v>143</v>
      </c>
      <c r="E927">
        <v>1</v>
      </c>
      <c r="F927" t="s">
        <v>215</v>
      </c>
      <c r="G927">
        <v>2571.33</v>
      </c>
      <c r="H927">
        <v>29</v>
      </c>
      <c r="I927" t="s">
        <v>1600</v>
      </c>
      <c r="J927" t="s">
        <v>1601</v>
      </c>
      <c r="K927">
        <v>4</v>
      </c>
      <c r="L927">
        <v>205.44000000000003</v>
      </c>
    </row>
    <row r="928" spans="1:12" x14ac:dyDescent="0.3">
      <c r="A928">
        <v>32091</v>
      </c>
      <c r="B928" s="109" t="s">
        <v>1657</v>
      </c>
      <c r="C928" s="109" t="s">
        <v>99</v>
      </c>
      <c r="D928">
        <v>194</v>
      </c>
      <c r="E928">
        <v>2</v>
      </c>
      <c r="F928" t="s">
        <v>1599</v>
      </c>
      <c r="G928">
        <v>2486.1999999999898</v>
      </c>
      <c r="H928">
        <v>29</v>
      </c>
      <c r="I928" t="s">
        <v>1600</v>
      </c>
      <c r="J928" t="s">
        <v>1601</v>
      </c>
      <c r="K928">
        <v>4</v>
      </c>
      <c r="L928">
        <v>152.81</v>
      </c>
    </row>
    <row r="929" spans="1:12" x14ac:dyDescent="0.3">
      <c r="A929">
        <v>32121</v>
      </c>
      <c r="B929" s="109" t="s">
        <v>1657</v>
      </c>
      <c r="C929" s="109" t="s">
        <v>99</v>
      </c>
      <c r="D929">
        <v>36</v>
      </c>
      <c r="E929">
        <v>2</v>
      </c>
      <c r="F929" t="s">
        <v>1599</v>
      </c>
      <c r="G929">
        <v>2310.81</v>
      </c>
      <c r="H929">
        <v>29</v>
      </c>
      <c r="I929" t="s">
        <v>1600</v>
      </c>
      <c r="J929" t="s">
        <v>1606</v>
      </c>
      <c r="K929">
        <v>3</v>
      </c>
      <c r="L929">
        <v>141.04</v>
      </c>
    </row>
    <row r="930" spans="1:12" x14ac:dyDescent="0.3">
      <c r="A930">
        <v>32125</v>
      </c>
      <c r="B930" s="109" t="s">
        <v>1658</v>
      </c>
      <c r="C930" s="109" t="s">
        <v>99</v>
      </c>
      <c r="D930">
        <v>170</v>
      </c>
      <c r="E930">
        <v>2</v>
      </c>
      <c r="F930" t="s">
        <v>1599</v>
      </c>
      <c r="G930">
        <v>2340.7799999999902</v>
      </c>
      <c r="H930">
        <v>29</v>
      </c>
      <c r="I930" t="s">
        <v>1600</v>
      </c>
      <c r="J930" t="s">
        <v>1605</v>
      </c>
      <c r="K930">
        <v>2</v>
      </c>
      <c r="L930">
        <v>105.78</v>
      </c>
    </row>
    <row r="931" spans="1:12" x14ac:dyDescent="0.3">
      <c r="A931">
        <v>32162</v>
      </c>
      <c r="B931" s="109" t="s">
        <v>1658</v>
      </c>
      <c r="C931" s="109" t="s">
        <v>99</v>
      </c>
      <c r="D931">
        <v>145</v>
      </c>
      <c r="E931">
        <v>2</v>
      </c>
      <c r="F931" t="s">
        <v>1599</v>
      </c>
      <c r="G931">
        <v>2073.5499999999902</v>
      </c>
      <c r="H931">
        <v>29</v>
      </c>
      <c r="I931" t="s">
        <v>1600</v>
      </c>
      <c r="J931" t="s">
        <v>1605</v>
      </c>
      <c r="K931">
        <v>2</v>
      </c>
      <c r="L931">
        <v>92.65</v>
      </c>
    </row>
    <row r="932" spans="1:12" x14ac:dyDescent="0.3">
      <c r="A932">
        <v>32166</v>
      </c>
      <c r="B932" s="109" t="s">
        <v>1658</v>
      </c>
      <c r="C932" s="109" t="s">
        <v>99</v>
      </c>
      <c r="D932">
        <v>49</v>
      </c>
      <c r="E932">
        <v>1</v>
      </c>
      <c r="F932" t="s">
        <v>215</v>
      </c>
      <c r="G932">
        <v>2693.59</v>
      </c>
      <c r="H932">
        <v>29</v>
      </c>
      <c r="I932" t="s">
        <v>1600</v>
      </c>
      <c r="J932" t="s">
        <v>1605</v>
      </c>
      <c r="K932">
        <v>2</v>
      </c>
      <c r="L932">
        <v>70.53</v>
      </c>
    </row>
    <row r="933" spans="1:12" x14ac:dyDescent="0.3">
      <c r="A933">
        <v>32170</v>
      </c>
      <c r="B933" s="109" t="s">
        <v>1658</v>
      </c>
      <c r="C933" s="109" t="s">
        <v>99</v>
      </c>
      <c r="D933">
        <v>170</v>
      </c>
      <c r="E933">
        <v>2</v>
      </c>
      <c r="F933" t="s">
        <v>1599</v>
      </c>
      <c r="G933">
        <v>2340.7799999999902</v>
      </c>
      <c r="H933">
        <v>29</v>
      </c>
      <c r="I933" t="s">
        <v>1600</v>
      </c>
      <c r="J933" t="s">
        <v>1603</v>
      </c>
      <c r="K933">
        <v>1</v>
      </c>
      <c r="L933">
        <v>23.32</v>
      </c>
    </row>
    <row r="934" spans="1:12" x14ac:dyDescent="0.3">
      <c r="A934">
        <v>32220</v>
      </c>
      <c r="B934" s="109" t="s">
        <v>1658</v>
      </c>
      <c r="C934" s="109" t="s">
        <v>99</v>
      </c>
      <c r="D934">
        <v>77</v>
      </c>
      <c r="E934">
        <v>1</v>
      </c>
      <c r="F934" t="s">
        <v>215</v>
      </c>
      <c r="G934">
        <v>2285.7599999999902</v>
      </c>
      <c r="H934">
        <v>29</v>
      </c>
      <c r="I934" t="s">
        <v>1600</v>
      </c>
      <c r="J934" t="s">
        <v>1623</v>
      </c>
      <c r="K934">
        <v>5</v>
      </c>
      <c r="L934">
        <v>180.67</v>
      </c>
    </row>
    <row r="935" spans="1:12" x14ac:dyDescent="0.3">
      <c r="A935">
        <v>32236</v>
      </c>
      <c r="B935" s="109" t="s">
        <v>1658</v>
      </c>
      <c r="C935" s="109" t="s">
        <v>99</v>
      </c>
      <c r="D935">
        <v>162</v>
      </c>
      <c r="E935">
        <v>1</v>
      </c>
      <c r="F935" t="s">
        <v>215</v>
      </c>
      <c r="G935">
        <v>2190.64</v>
      </c>
      <c r="H935">
        <v>29</v>
      </c>
      <c r="I935" t="s">
        <v>1600</v>
      </c>
      <c r="J935" t="s">
        <v>1605</v>
      </c>
      <c r="K935">
        <v>2</v>
      </c>
      <c r="L935">
        <v>92.65</v>
      </c>
    </row>
    <row r="936" spans="1:12" x14ac:dyDescent="0.3">
      <c r="A936">
        <v>32285</v>
      </c>
      <c r="B936" s="109" t="s">
        <v>1658</v>
      </c>
      <c r="C936" s="109" t="s">
        <v>99</v>
      </c>
      <c r="D936">
        <v>89</v>
      </c>
      <c r="E936">
        <v>2</v>
      </c>
      <c r="F936" t="s">
        <v>1599</v>
      </c>
      <c r="G936">
        <v>3800.56</v>
      </c>
      <c r="H936">
        <v>29</v>
      </c>
      <c r="I936" t="s">
        <v>1600</v>
      </c>
      <c r="J936" t="s">
        <v>1606</v>
      </c>
      <c r="K936">
        <v>3</v>
      </c>
      <c r="L936">
        <v>114.14</v>
      </c>
    </row>
    <row r="937" spans="1:12" x14ac:dyDescent="0.3">
      <c r="A937">
        <v>32333</v>
      </c>
      <c r="B937" s="109" t="s">
        <v>1659</v>
      </c>
      <c r="C937" s="109" t="s">
        <v>99</v>
      </c>
      <c r="D937">
        <v>183</v>
      </c>
      <c r="E937">
        <v>1</v>
      </c>
      <c r="F937" t="s">
        <v>215</v>
      </c>
      <c r="G937">
        <v>2236.1199999999899</v>
      </c>
      <c r="H937">
        <v>29</v>
      </c>
      <c r="I937" t="s">
        <v>1600</v>
      </c>
      <c r="J937" t="s">
        <v>1605</v>
      </c>
      <c r="K937">
        <v>2</v>
      </c>
      <c r="L937">
        <v>68.7</v>
      </c>
    </row>
    <row r="938" spans="1:12" x14ac:dyDescent="0.3">
      <c r="A938">
        <v>32432</v>
      </c>
      <c r="B938" s="109" t="s">
        <v>1659</v>
      </c>
      <c r="C938" s="109" t="s">
        <v>99</v>
      </c>
      <c r="D938">
        <v>18</v>
      </c>
      <c r="E938">
        <v>2</v>
      </c>
      <c r="F938" t="s">
        <v>1599</v>
      </c>
      <c r="G938">
        <v>3225.02</v>
      </c>
      <c r="H938">
        <v>29</v>
      </c>
      <c r="I938" t="s">
        <v>1600</v>
      </c>
      <c r="J938" t="s">
        <v>1605</v>
      </c>
      <c r="K938">
        <v>2</v>
      </c>
      <c r="L938">
        <v>103.02000000000001</v>
      </c>
    </row>
    <row r="939" spans="1:12" x14ac:dyDescent="0.3">
      <c r="A939">
        <v>32454</v>
      </c>
      <c r="B939" s="109" t="s">
        <v>1659</v>
      </c>
      <c r="C939" s="109" t="s">
        <v>99</v>
      </c>
      <c r="D939">
        <v>14</v>
      </c>
      <c r="E939">
        <v>1</v>
      </c>
      <c r="F939" t="s">
        <v>215</v>
      </c>
      <c r="G939">
        <v>2710.45999999999</v>
      </c>
      <c r="H939">
        <v>29</v>
      </c>
      <c r="I939" t="s">
        <v>1600</v>
      </c>
      <c r="J939" t="s">
        <v>1606</v>
      </c>
      <c r="K939">
        <v>3</v>
      </c>
      <c r="L939">
        <v>118.72999999999999</v>
      </c>
    </row>
    <row r="940" spans="1:12" x14ac:dyDescent="0.3">
      <c r="A940">
        <v>32479</v>
      </c>
      <c r="B940" s="109" t="s">
        <v>1659</v>
      </c>
      <c r="C940" s="109" t="s">
        <v>99</v>
      </c>
      <c r="D940">
        <v>136</v>
      </c>
      <c r="E940">
        <v>1</v>
      </c>
      <c r="F940" t="s">
        <v>215</v>
      </c>
      <c r="G940">
        <v>2856.3799999999901</v>
      </c>
      <c r="H940">
        <v>29</v>
      </c>
      <c r="I940" t="s">
        <v>1600</v>
      </c>
      <c r="J940" t="s">
        <v>1605</v>
      </c>
      <c r="K940">
        <v>2</v>
      </c>
      <c r="L940">
        <v>46.64</v>
      </c>
    </row>
    <row r="941" spans="1:12" x14ac:dyDescent="0.3">
      <c r="A941">
        <v>32504</v>
      </c>
      <c r="B941" s="109" t="s">
        <v>1659</v>
      </c>
      <c r="C941" s="109" t="s">
        <v>99</v>
      </c>
      <c r="D941">
        <v>107</v>
      </c>
      <c r="E941">
        <v>1</v>
      </c>
      <c r="F941" t="s">
        <v>215</v>
      </c>
      <c r="G941">
        <v>3859.93</v>
      </c>
      <c r="H941">
        <v>29</v>
      </c>
      <c r="I941" t="s">
        <v>1600</v>
      </c>
      <c r="J941" t="s">
        <v>1603</v>
      </c>
      <c r="K941">
        <v>1</v>
      </c>
      <c r="L941">
        <v>62.57</v>
      </c>
    </row>
    <row r="942" spans="1:12" x14ac:dyDescent="0.3">
      <c r="A942">
        <v>32563</v>
      </c>
      <c r="B942" s="109" t="s">
        <v>1660</v>
      </c>
      <c r="C942" s="109" t="s">
        <v>99</v>
      </c>
      <c r="D942">
        <v>55</v>
      </c>
      <c r="E942">
        <v>1</v>
      </c>
      <c r="F942" t="s">
        <v>215</v>
      </c>
      <c r="G942">
        <v>2500.6099999999901</v>
      </c>
      <c r="H942">
        <v>29</v>
      </c>
      <c r="I942" t="s">
        <v>1600</v>
      </c>
      <c r="J942" t="s">
        <v>1603</v>
      </c>
      <c r="K942">
        <v>1</v>
      </c>
      <c r="L942">
        <v>40.450000000000003</v>
      </c>
    </row>
    <row r="943" spans="1:12" x14ac:dyDescent="0.3">
      <c r="A943">
        <v>32582</v>
      </c>
      <c r="B943" s="109" t="s">
        <v>1660</v>
      </c>
      <c r="C943" s="109" t="s">
        <v>99</v>
      </c>
      <c r="D943">
        <v>80</v>
      </c>
      <c r="E943">
        <v>2</v>
      </c>
      <c r="F943" t="s">
        <v>1599</v>
      </c>
      <c r="G943">
        <v>3459.09</v>
      </c>
      <c r="H943">
        <v>29</v>
      </c>
      <c r="I943" t="s">
        <v>1600</v>
      </c>
      <c r="J943" t="s">
        <v>1603</v>
      </c>
      <c r="K943">
        <v>1</v>
      </c>
      <c r="L943">
        <v>28.25</v>
      </c>
    </row>
    <row r="944" spans="1:12" x14ac:dyDescent="0.3">
      <c r="A944">
        <v>32584</v>
      </c>
      <c r="B944" s="109" t="s">
        <v>1660</v>
      </c>
      <c r="C944" s="109" t="s">
        <v>99</v>
      </c>
      <c r="D944">
        <v>83</v>
      </c>
      <c r="E944">
        <v>1</v>
      </c>
      <c r="F944" t="s">
        <v>215</v>
      </c>
      <c r="G944">
        <v>2399.3200000000002</v>
      </c>
      <c r="H944">
        <v>29</v>
      </c>
      <c r="I944" t="s">
        <v>1600</v>
      </c>
      <c r="J944" t="s">
        <v>1603</v>
      </c>
      <c r="K944">
        <v>1</v>
      </c>
      <c r="L944">
        <v>40.450000000000003</v>
      </c>
    </row>
    <row r="945" spans="1:12" x14ac:dyDescent="0.3">
      <c r="A945">
        <v>32647</v>
      </c>
      <c r="B945" s="109" t="s">
        <v>1660</v>
      </c>
      <c r="C945" s="109" t="s">
        <v>99</v>
      </c>
      <c r="D945">
        <v>12</v>
      </c>
      <c r="E945">
        <v>1</v>
      </c>
      <c r="F945" t="s">
        <v>215</v>
      </c>
      <c r="G945">
        <v>2031.76</v>
      </c>
      <c r="H945">
        <v>29</v>
      </c>
      <c r="I945" t="s">
        <v>1600</v>
      </c>
      <c r="J945" t="s">
        <v>1605</v>
      </c>
      <c r="K945">
        <v>2</v>
      </c>
      <c r="L945">
        <v>92.65</v>
      </c>
    </row>
    <row r="946" spans="1:12" x14ac:dyDescent="0.3">
      <c r="A946">
        <v>32705</v>
      </c>
      <c r="B946" s="109" t="s">
        <v>1660</v>
      </c>
      <c r="C946" s="109" t="s">
        <v>99</v>
      </c>
      <c r="D946">
        <v>179</v>
      </c>
      <c r="E946">
        <v>1</v>
      </c>
      <c r="F946" t="s">
        <v>215</v>
      </c>
      <c r="G946">
        <v>2800.08</v>
      </c>
      <c r="H946">
        <v>29</v>
      </c>
      <c r="I946" t="s">
        <v>1600</v>
      </c>
      <c r="J946" t="s">
        <v>1606</v>
      </c>
      <c r="K946">
        <v>3</v>
      </c>
      <c r="L946">
        <v>118.72999999999999</v>
      </c>
    </row>
    <row r="947" spans="1:12" x14ac:dyDescent="0.3">
      <c r="A947">
        <v>32723</v>
      </c>
      <c r="B947" s="109" t="s">
        <v>1743</v>
      </c>
      <c r="C947" s="109" t="s">
        <v>99</v>
      </c>
      <c r="D947">
        <v>81</v>
      </c>
      <c r="E947">
        <v>1</v>
      </c>
      <c r="F947" t="s">
        <v>215</v>
      </c>
      <c r="G947">
        <v>2735.3999999999901</v>
      </c>
      <c r="H947">
        <v>29</v>
      </c>
      <c r="I947" t="s">
        <v>1600</v>
      </c>
      <c r="J947" t="s">
        <v>1606</v>
      </c>
      <c r="K947">
        <v>3</v>
      </c>
      <c r="L947">
        <v>138.28</v>
      </c>
    </row>
    <row r="948" spans="1:12" x14ac:dyDescent="0.3">
      <c r="A948">
        <v>32751</v>
      </c>
      <c r="B948" s="109" t="s">
        <v>1743</v>
      </c>
      <c r="C948" s="109" t="s">
        <v>99</v>
      </c>
      <c r="D948">
        <v>181</v>
      </c>
      <c r="E948">
        <v>1</v>
      </c>
      <c r="F948" t="s">
        <v>215</v>
      </c>
      <c r="G948">
        <v>2605.3199999999902</v>
      </c>
      <c r="H948">
        <v>29</v>
      </c>
      <c r="I948" t="s">
        <v>1600</v>
      </c>
      <c r="J948" t="s">
        <v>1606</v>
      </c>
      <c r="K948">
        <v>3</v>
      </c>
      <c r="L948">
        <v>138.28</v>
      </c>
    </row>
    <row r="949" spans="1:12" x14ac:dyDescent="0.3">
      <c r="A949">
        <v>32757</v>
      </c>
      <c r="B949" s="109" t="s">
        <v>1743</v>
      </c>
      <c r="C949" s="109" t="s">
        <v>99</v>
      </c>
      <c r="D949">
        <v>10</v>
      </c>
      <c r="E949">
        <v>1</v>
      </c>
      <c r="F949" t="s">
        <v>215</v>
      </c>
      <c r="G949">
        <v>1183</v>
      </c>
      <c r="H949">
        <v>29</v>
      </c>
      <c r="I949" t="s">
        <v>1600</v>
      </c>
      <c r="J949" t="s">
        <v>1605</v>
      </c>
      <c r="K949">
        <v>2</v>
      </c>
      <c r="L949">
        <v>63.77</v>
      </c>
    </row>
    <row r="950" spans="1:12" x14ac:dyDescent="0.3">
      <c r="A950">
        <v>32769</v>
      </c>
      <c r="B950" s="109" t="s">
        <v>1743</v>
      </c>
      <c r="C950" s="109" t="s">
        <v>99</v>
      </c>
      <c r="D950">
        <v>120</v>
      </c>
      <c r="E950">
        <v>2</v>
      </c>
      <c r="F950" t="s">
        <v>1599</v>
      </c>
      <c r="G950">
        <v>2565.61</v>
      </c>
      <c r="H950">
        <v>29</v>
      </c>
      <c r="I950" t="s">
        <v>1600</v>
      </c>
      <c r="J950" t="s">
        <v>1605</v>
      </c>
      <c r="K950">
        <v>2</v>
      </c>
      <c r="L950">
        <v>85.89</v>
      </c>
    </row>
    <row r="951" spans="1:12" x14ac:dyDescent="0.3">
      <c r="A951">
        <v>32780</v>
      </c>
      <c r="B951" s="109" t="s">
        <v>1743</v>
      </c>
      <c r="C951" s="109" t="s">
        <v>99</v>
      </c>
      <c r="D951">
        <v>44</v>
      </c>
      <c r="E951">
        <v>2</v>
      </c>
      <c r="F951" t="s">
        <v>1599</v>
      </c>
      <c r="G951">
        <v>2003.3999999999901</v>
      </c>
      <c r="H951">
        <v>29</v>
      </c>
      <c r="I951" t="s">
        <v>1600</v>
      </c>
      <c r="J951" t="s">
        <v>1603</v>
      </c>
      <c r="K951">
        <v>1</v>
      </c>
      <c r="L951">
        <v>62.57</v>
      </c>
    </row>
    <row r="952" spans="1:12" x14ac:dyDescent="0.3">
      <c r="A952">
        <v>32789</v>
      </c>
      <c r="B952" s="109" t="s">
        <v>1743</v>
      </c>
      <c r="C952" s="109" t="s">
        <v>99</v>
      </c>
      <c r="D952">
        <v>91</v>
      </c>
      <c r="E952">
        <v>1</v>
      </c>
      <c r="F952" t="s">
        <v>215</v>
      </c>
      <c r="G952">
        <v>3648.07</v>
      </c>
      <c r="H952">
        <v>29</v>
      </c>
      <c r="I952" t="s">
        <v>1600</v>
      </c>
      <c r="J952" t="s">
        <v>1606</v>
      </c>
      <c r="K952">
        <v>3</v>
      </c>
      <c r="L952">
        <v>136.11000000000001</v>
      </c>
    </row>
    <row r="953" spans="1:12" x14ac:dyDescent="0.3">
      <c r="A953">
        <v>32828</v>
      </c>
      <c r="B953" s="109" t="s">
        <v>1743</v>
      </c>
      <c r="C953" s="109" t="s">
        <v>99</v>
      </c>
      <c r="D953">
        <v>60</v>
      </c>
      <c r="E953">
        <v>1</v>
      </c>
      <c r="F953" t="s">
        <v>215</v>
      </c>
      <c r="G953">
        <v>1042.27</v>
      </c>
      <c r="H953">
        <v>29</v>
      </c>
      <c r="I953" t="s">
        <v>1600</v>
      </c>
      <c r="J953" t="s">
        <v>1601</v>
      </c>
      <c r="K953">
        <v>4</v>
      </c>
      <c r="L953">
        <v>132.47</v>
      </c>
    </row>
    <row r="954" spans="1:12" x14ac:dyDescent="0.3">
      <c r="A954">
        <v>33045</v>
      </c>
      <c r="B954" s="109" t="s">
        <v>1743</v>
      </c>
      <c r="C954" s="109" t="s">
        <v>99</v>
      </c>
      <c r="D954">
        <v>24</v>
      </c>
      <c r="E954">
        <v>2</v>
      </c>
      <c r="F954" t="s">
        <v>1599</v>
      </c>
      <c r="G954">
        <v>2885.92</v>
      </c>
      <c r="H954">
        <v>29</v>
      </c>
      <c r="I954" t="s">
        <v>1600</v>
      </c>
      <c r="J954" t="s">
        <v>1603</v>
      </c>
      <c r="K954">
        <v>1</v>
      </c>
      <c r="L954">
        <v>30.08</v>
      </c>
    </row>
    <row r="955" spans="1:12" x14ac:dyDescent="0.3">
      <c r="A955">
        <v>33082</v>
      </c>
      <c r="B955" s="109" t="s">
        <v>1743</v>
      </c>
      <c r="C955" s="109" t="s">
        <v>99</v>
      </c>
      <c r="D955">
        <v>173</v>
      </c>
      <c r="E955">
        <v>1</v>
      </c>
      <c r="F955" t="s">
        <v>215</v>
      </c>
      <c r="G955">
        <v>3127.77</v>
      </c>
      <c r="H955">
        <v>29</v>
      </c>
      <c r="I955" t="s">
        <v>1600</v>
      </c>
      <c r="J955" t="s">
        <v>1606</v>
      </c>
      <c r="K955">
        <v>3</v>
      </c>
      <c r="L955">
        <v>168.35000000000002</v>
      </c>
    </row>
    <row r="956" spans="1:12" x14ac:dyDescent="0.3">
      <c r="A956">
        <v>33162</v>
      </c>
      <c r="B956" s="109" t="s">
        <v>1661</v>
      </c>
      <c r="C956" s="109" t="s">
        <v>99</v>
      </c>
      <c r="D956">
        <v>153</v>
      </c>
      <c r="E956">
        <v>1</v>
      </c>
      <c r="F956" t="s">
        <v>215</v>
      </c>
      <c r="G956">
        <v>2648.3899999999899</v>
      </c>
      <c r="H956">
        <v>29</v>
      </c>
      <c r="I956" t="s">
        <v>1600</v>
      </c>
      <c r="J956" t="s">
        <v>1605</v>
      </c>
      <c r="K956">
        <v>2</v>
      </c>
      <c r="L956">
        <v>110.03</v>
      </c>
    </row>
    <row r="957" spans="1:12" x14ac:dyDescent="0.3">
      <c r="A957">
        <v>33185</v>
      </c>
      <c r="B957" s="109" t="s">
        <v>1661</v>
      </c>
      <c r="C957" s="109" t="s">
        <v>99</v>
      </c>
      <c r="D957">
        <v>42</v>
      </c>
      <c r="E957">
        <v>1</v>
      </c>
      <c r="F957" t="s">
        <v>215</v>
      </c>
      <c r="G957">
        <v>2374.1399999999899</v>
      </c>
      <c r="H957">
        <v>29</v>
      </c>
      <c r="I957" t="s">
        <v>1600</v>
      </c>
      <c r="J957" t="s">
        <v>1605</v>
      </c>
      <c r="K957">
        <v>2</v>
      </c>
      <c r="L957">
        <v>88.65</v>
      </c>
    </row>
    <row r="958" spans="1:12" x14ac:dyDescent="0.3">
      <c r="A958">
        <v>33242</v>
      </c>
      <c r="B958" s="109" t="s">
        <v>1661</v>
      </c>
      <c r="C958" s="109" t="s">
        <v>99</v>
      </c>
      <c r="D958">
        <v>136</v>
      </c>
      <c r="E958">
        <v>1</v>
      </c>
      <c r="F958" t="s">
        <v>215</v>
      </c>
      <c r="G958">
        <v>2856.3799999999901</v>
      </c>
      <c r="H958">
        <v>29</v>
      </c>
      <c r="I958" t="s">
        <v>1600</v>
      </c>
      <c r="J958" t="s">
        <v>1603</v>
      </c>
      <c r="K958">
        <v>1</v>
      </c>
      <c r="L958">
        <v>23.32</v>
      </c>
    </row>
    <row r="959" spans="1:12" x14ac:dyDescent="0.3">
      <c r="A959">
        <v>33252</v>
      </c>
      <c r="B959" s="109" t="s">
        <v>1661</v>
      </c>
      <c r="C959" s="109" t="s">
        <v>99</v>
      </c>
      <c r="D959">
        <v>191</v>
      </c>
      <c r="E959">
        <v>2</v>
      </c>
      <c r="F959" t="s">
        <v>1599</v>
      </c>
      <c r="G959">
        <v>2873.94</v>
      </c>
      <c r="H959">
        <v>29</v>
      </c>
      <c r="I959" t="s">
        <v>1600</v>
      </c>
      <c r="J959" t="s">
        <v>1605</v>
      </c>
      <c r="K959">
        <v>2</v>
      </c>
      <c r="L959">
        <v>85.89</v>
      </c>
    </row>
    <row r="960" spans="1:12" x14ac:dyDescent="0.3">
      <c r="A960">
        <v>33282</v>
      </c>
      <c r="B960" s="109" t="s">
        <v>1661</v>
      </c>
      <c r="C960" s="109" t="s">
        <v>99</v>
      </c>
      <c r="D960">
        <v>128</v>
      </c>
      <c r="E960">
        <v>1</v>
      </c>
      <c r="F960" t="s">
        <v>215</v>
      </c>
      <c r="G960">
        <v>2183.25</v>
      </c>
      <c r="H960">
        <v>29</v>
      </c>
      <c r="I960" t="s">
        <v>1600</v>
      </c>
      <c r="J960" t="s">
        <v>1605</v>
      </c>
      <c r="K960">
        <v>2</v>
      </c>
      <c r="L960">
        <v>77.539999999999992</v>
      </c>
    </row>
    <row r="961" spans="1:12" x14ac:dyDescent="0.3">
      <c r="A961">
        <v>33299</v>
      </c>
      <c r="B961" s="109" t="s">
        <v>1661</v>
      </c>
      <c r="C961" s="109" t="s">
        <v>99</v>
      </c>
      <c r="D961">
        <v>149</v>
      </c>
      <c r="E961">
        <v>2</v>
      </c>
      <c r="F961" t="s">
        <v>1599</v>
      </c>
      <c r="G961">
        <v>2594.5699999999902</v>
      </c>
      <c r="H961">
        <v>29</v>
      </c>
      <c r="I961" t="s">
        <v>1600</v>
      </c>
      <c r="J961" t="s">
        <v>1603</v>
      </c>
      <c r="K961">
        <v>1</v>
      </c>
      <c r="L961">
        <v>23.32</v>
      </c>
    </row>
    <row r="962" spans="1:12" x14ac:dyDescent="0.3">
      <c r="A962">
        <v>33336</v>
      </c>
      <c r="B962" s="109" t="s">
        <v>1661</v>
      </c>
      <c r="C962" s="109" t="s">
        <v>99</v>
      </c>
      <c r="D962">
        <v>5</v>
      </c>
      <c r="E962">
        <v>2</v>
      </c>
      <c r="F962" t="s">
        <v>1599</v>
      </c>
      <c r="G962">
        <v>2727.48</v>
      </c>
      <c r="H962">
        <v>29</v>
      </c>
      <c r="I962" t="s">
        <v>1600</v>
      </c>
      <c r="J962" t="s">
        <v>1603</v>
      </c>
      <c r="K962">
        <v>1</v>
      </c>
      <c r="L962">
        <v>28.25</v>
      </c>
    </row>
    <row r="963" spans="1:12" x14ac:dyDescent="0.3">
      <c r="A963">
        <v>33474</v>
      </c>
      <c r="B963" s="109" t="s">
        <v>1661</v>
      </c>
      <c r="C963" s="109" t="s">
        <v>99</v>
      </c>
      <c r="D963">
        <v>126</v>
      </c>
      <c r="E963">
        <v>1</v>
      </c>
      <c r="F963" t="s">
        <v>215</v>
      </c>
      <c r="G963">
        <v>2676.98</v>
      </c>
      <c r="H963">
        <v>29</v>
      </c>
      <c r="I963" t="s">
        <v>1600</v>
      </c>
      <c r="J963" t="s">
        <v>1606</v>
      </c>
      <c r="K963">
        <v>3</v>
      </c>
      <c r="L963">
        <v>120.89999999999999</v>
      </c>
    </row>
    <row r="964" spans="1:12" x14ac:dyDescent="0.3">
      <c r="A964">
        <v>33491</v>
      </c>
      <c r="B964" s="109" t="s">
        <v>1662</v>
      </c>
      <c r="C964" s="109" t="s">
        <v>99</v>
      </c>
      <c r="D964">
        <v>135</v>
      </c>
      <c r="E964">
        <v>2</v>
      </c>
      <c r="F964" t="s">
        <v>1599</v>
      </c>
      <c r="G964">
        <v>2277.89</v>
      </c>
      <c r="H964">
        <v>29</v>
      </c>
      <c r="I964" t="s">
        <v>1600</v>
      </c>
      <c r="J964" t="s">
        <v>1603</v>
      </c>
      <c r="K964">
        <v>1</v>
      </c>
      <c r="L964">
        <v>23.32</v>
      </c>
    </row>
    <row r="965" spans="1:12" x14ac:dyDescent="0.3">
      <c r="A965">
        <v>33551</v>
      </c>
      <c r="B965" s="109" t="s">
        <v>1662</v>
      </c>
      <c r="C965" s="109" t="s">
        <v>99</v>
      </c>
      <c r="D965">
        <v>68</v>
      </c>
      <c r="E965">
        <v>1</v>
      </c>
      <c r="F965" t="s">
        <v>215</v>
      </c>
      <c r="G965">
        <v>2286.5299999999902</v>
      </c>
      <c r="H965">
        <v>29</v>
      </c>
      <c r="I965" t="s">
        <v>1600</v>
      </c>
      <c r="J965" t="s">
        <v>1605</v>
      </c>
      <c r="K965">
        <v>2</v>
      </c>
      <c r="L965">
        <v>103.02000000000001</v>
      </c>
    </row>
    <row r="966" spans="1:12" x14ac:dyDescent="0.3">
      <c r="A966">
        <v>33620</v>
      </c>
      <c r="B966" s="109" t="s">
        <v>1662</v>
      </c>
      <c r="C966" s="109" t="s">
        <v>99</v>
      </c>
      <c r="D966">
        <v>95</v>
      </c>
      <c r="E966">
        <v>2</v>
      </c>
      <c r="F966" t="s">
        <v>1599</v>
      </c>
      <c r="G966">
        <v>2380.98</v>
      </c>
      <c r="H966">
        <v>29</v>
      </c>
      <c r="I966" t="s">
        <v>1600</v>
      </c>
      <c r="J966" t="s">
        <v>1605</v>
      </c>
      <c r="K966">
        <v>2</v>
      </c>
      <c r="L966">
        <v>93.58</v>
      </c>
    </row>
    <row r="967" spans="1:12" x14ac:dyDescent="0.3">
      <c r="A967">
        <v>33659</v>
      </c>
      <c r="B967" s="109" t="s">
        <v>1662</v>
      </c>
      <c r="C967" s="109" t="s">
        <v>99</v>
      </c>
      <c r="D967">
        <v>102</v>
      </c>
      <c r="E967">
        <v>2</v>
      </c>
      <c r="F967" t="s">
        <v>1599</v>
      </c>
      <c r="G967">
        <v>3813.69</v>
      </c>
      <c r="H967">
        <v>29</v>
      </c>
      <c r="I967" t="s">
        <v>1600</v>
      </c>
      <c r="J967" t="s">
        <v>1605</v>
      </c>
      <c r="K967">
        <v>2</v>
      </c>
      <c r="L967">
        <v>105.78</v>
      </c>
    </row>
    <row r="968" spans="1:12" x14ac:dyDescent="0.3">
      <c r="A968">
        <v>33664</v>
      </c>
      <c r="B968" s="109" t="s">
        <v>1662</v>
      </c>
      <c r="C968" s="109" t="s">
        <v>99</v>
      </c>
      <c r="D968">
        <v>81</v>
      </c>
      <c r="E968">
        <v>1</v>
      </c>
      <c r="F968" t="s">
        <v>215</v>
      </c>
      <c r="G968">
        <v>2735.3999999999901</v>
      </c>
      <c r="H968">
        <v>29</v>
      </c>
      <c r="I968" t="s">
        <v>1600</v>
      </c>
      <c r="J968" t="s">
        <v>1605</v>
      </c>
      <c r="K968">
        <v>2</v>
      </c>
      <c r="L968">
        <v>130.66</v>
      </c>
    </row>
    <row r="969" spans="1:12" x14ac:dyDescent="0.3">
      <c r="A969">
        <v>33705</v>
      </c>
      <c r="B969" s="109" t="s">
        <v>1662</v>
      </c>
      <c r="C969" s="109" t="s">
        <v>99</v>
      </c>
      <c r="D969">
        <v>8</v>
      </c>
      <c r="E969">
        <v>2</v>
      </c>
      <c r="F969" t="s">
        <v>1599</v>
      </c>
      <c r="G969">
        <v>1768.5999999999899</v>
      </c>
      <c r="H969">
        <v>29</v>
      </c>
      <c r="I969" t="s">
        <v>1600</v>
      </c>
      <c r="J969" t="s">
        <v>1605</v>
      </c>
      <c r="K969">
        <v>2</v>
      </c>
      <c r="L969">
        <v>103.02000000000001</v>
      </c>
    </row>
    <row r="970" spans="1:12" x14ac:dyDescent="0.3">
      <c r="A970">
        <v>33836</v>
      </c>
      <c r="B970" s="109" t="s">
        <v>1662</v>
      </c>
      <c r="C970" s="109" t="s">
        <v>99</v>
      </c>
      <c r="D970">
        <v>143</v>
      </c>
      <c r="E970">
        <v>1</v>
      </c>
      <c r="F970" t="s">
        <v>215</v>
      </c>
      <c r="G970">
        <v>2571.33</v>
      </c>
      <c r="H970">
        <v>29</v>
      </c>
      <c r="I970" t="s">
        <v>1600</v>
      </c>
      <c r="J970" t="s">
        <v>1605</v>
      </c>
      <c r="K970">
        <v>2</v>
      </c>
      <c r="L970">
        <v>103.02000000000001</v>
      </c>
    </row>
    <row r="971" spans="1:12" x14ac:dyDescent="0.3">
      <c r="A971">
        <v>33837</v>
      </c>
      <c r="B971" s="109" t="s">
        <v>1662</v>
      </c>
      <c r="C971" s="109" t="s">
        <v>99</v>
      </c>
      <c r="D971">
        <v>49</v>
      </c>
      <c r="E971">
        <v>1</v>
      </c>
      <c r="F971" t="s">
        <v>215</v>
      </c>
      <c r="G971">
        <v>2693.59</v>
      </c>
      <c r="H971">
        <v>29</v>
      </c>
      <c r="I971" t="s">
        <v>1600</v>
      </c>
      <c r="J971" t="s">
        <v>1606</v>
      </c>
      <c r="K971">
        <v>3</v>
      </c>
      <c r="L971">
        <v>157.98000000000002</v>
      </c>
    </row>
    <row r="972" spans="1:12" x14ac:dyDescent="0.3">
      <c r="A972">
        <v>33871</v>
      </c>
      <c r="B972" s="109" t="s">
        <v>1663</v>
      </c>
      <c r="C972" s="109" t="s">
        <v>99</v>
      </c>
      <c r="D972">
        <v>70</v>
      </c>
      <c r="E972">
        <v>1</v>
      </c>
      <c r="F972" t="s">
        <v>215</v>
      </c>
      <c r="G972">
        <v>2946.5599999999899</v>
      </c>
      <c r="H972">
        <v>29</v>
      </c>
      <c r="I972" t="s">
        <v>1600</v>
      </c>
      <c r="J972" t="s">
        <v>1603</v>
      </c>
      <c r="K972">
        <v>1</v>
      </c>
      <c r="L972">
        <v>62.57</v>
      </c>
    </row>
    <row r="973" spans="1:12" x14ac:dyDescent="0.3">
      <c r="A973">
        <v>33896</v>
      </c>
      <c r="B973" s="109" t="s">
        <v>1663</v>
      </c>
      <c r="C973" s="109" t="s">
        <v>99</v>
      </c>
      <c r="D973">
        <v>26</v>
      </c>
      <c r="E973">
        <v>2</v>
      </c>
      <c r="F973" t="s">
        <v>1599</v>
      </c>
      <c r="G973">
        <v>2606.6099999999901</v>
      </c>
      <c r="H973">
        <v>29</v>
      </c>
      <c r="I973" t="s">
        <v>1600</v>
      </c>
      <c r="J973" t="s">
        <v>1601</v>
      </c>
      <c r="K973">
        <v>4</v>
      </c>
      <c r="L973">
        <v>173.8</v>
      </c>
    </row>
    <row r="974" spans="1:12" x14ac:dyDescent="0.3">
      <c r="A974">
        <v>33909</v>
      </c>
      <c r="B974" s="109" t="s">
        <v>1663</v>
      </c>
      <c r="C974" s="109" t="s">
        <v>99</v>
      </c>
      <c r="D974">
        <v>180</v>
      </c>
      <c r="E974">
        <v>1</v>
      </c>
      <c r="F974" t="s">
        <v>215</v>
      </c>
      <c r="G974">
        <v>2710.77</v>
      </c>
      <c r="H974">
        <v>29</v>
      </c>
      <c r="I974" t="s">
        <v>1600</v>
      </c>
      <c r="J974" t="s">
        <v>1601</v>
      </c>
      <c r="K974">
        <v>4</v>
      </c>
      <c r="L974">
        <v>230.92000000000002</v>
      </c>
    </row>
    <row r="975" spans="1:12" x14ac:dyDescent="0.3">
      <c r="A975">
        <v>34018</v>
      </c>
      <c r="B975" s="109" t="s">
        <v>1664</v>
      </c>
      <c r="C975" s="109" t="s">
        <v>99</v>
      </c>
      <c r="D975">
        <v>142</v>
      </c>
      <c r="E975">
        <v>2</v>
      </c>
      <c r="F975" t="s">
        <v>1599</v>
      </c>
      <c r="G975">
        <v>2866.51</v>
      </c>
      <c r="H975">
        <v>29</v>
      </c>
      <c r="I975" t="s">
        <v>1600</v>
      </c>
      <c r="J975" t="s">
        <v>1601</v>
      </c>
      <c r="K975">
        <v>4</v>
      </c>
      <c r="L975">
        <v>120.27000000000001</v>
      </c>
    </row>
    <row r="976" spans="1:12" x14ac:dyDescent="0.3">
      <c r="A976">
        <v>34023</v>
      </c>
      <c r="B976" s="109" t="s">
        <v>1664</v>
      </c>
      <c r="C976" s="109" t="s">
        <v>99</v>
      </c>
      <c r="D976">
        <v>129</v>
      </c>
      <c r="E976">
        <v>2</v>
      </c>
      <c r="F976" t="s">
        <v>1599</v>
      </c>
      <c r="G976">
        <v>3981.5799999999899</v>
      </c>
      <c r="H976">
        <v>29</v>
      </c>
      <c r="I976" t="s">
        <v>1600</v>
      </c>
      <c r="J976" t="s">
        <v>1603</v>
      </c>
      <c r="K976">
        <v>1</v>
      </c>
      <c r="L976">
        <v>23.32</v>
      </c>
    </row>
    <row r="977" spans="1:12" x14ac:dyDescent="0.3">
      <c r="A977">
        <v>34065</v>
      </c>
      <c r="B977" s="109" t="s">
        <v>1664</v>
      </c>
      <c r="C977" s="109" t="s">
        <v>99</v>
      </c>
      <c r="D977">
        <v>197</v>
      </c>
      <c r="E977">
        <v>2</v>
      </c>
      <c r="F977" t="s">
        <v>1599</v>
      </c>
      <c r="G977">
        <v>1744.83</v>
      </c>
      <c r="H977">
        <v>29</v>
      </c>
      <c r="I977" t="s">
        <v>1600</v>
      </c>
      <c r="J977" t="s">
        <v>1606</v>
      </c>
      <c r="K977">
        <v>3</v>
      </c>
      <c r="L977">
        <v>109.15</v>
      </c>
    </row>
    <row r="978" spans="1:12" x14ac:dyDescent="0.3">
      <c r="A978">
        <v>34108</v>
      </c>
      <c r="B978" s="109" t="s">
        <v>1664</v>
      </c>
      <c r="C978" s="109" t="s">
        <v>99</v>
      </c>
      <c r="D978">
        <v>178</v>
      </c>
      <c r="E978">
        <v>1</v>
      </c>
      <c r="F978" t="s">
        <v>215</v>
      </c>
      <c r="G978">
        <v>2320.21</v>
      </c>
      <c r="H978">
        <v>29</v>
      </c>
      <c r="I978" t="s">
        <v>1600</v>
      </c>
      <c r="J978" t="s">
        <v>1603</v>
      </c>
      <c r="K978">
        <v>1</v>
      </c>
      <c r="L978">
        <v>62.57</v>
      </c>
    </row>
    <row r="979" spans="1:12" x14ac:dyDescent="0.3">
      <c r="A979">
        <v>34150</v>
      </c>
      <c r="B979" s="109" t="s">
        <v>1664</v>
      </c>
      <c r="C979" s="109" t="s">
        <v>99</v>
      </c>
      <c r="D979">
        <v>11</v>
      </c>
      <c r="E979">
        <v>2</v>
      </c>
      <c r="F979" t="s">
        <v>1599</v>
      </c>
      <c r="G979">
        <v>2990.45999999999</v>
      </c>
      <c r="H979">
        <v>29</v>
      </c>
      <c r="I979" t="s">
        <v>1600</v>
      </c>
      <c r="J979" t="s">
        <v>1605</v>
      </c>
      <c r="K979">
        <v>2</v>
      </c>
      <c r="L979">
        <v>85.89</v>
      </c>
    </row>
    <row r="980" spans="1:12" x14ac:dyDescent="0.3">
      <c r="A980">
        <v>34171</v>
      </c>
      <c r="B980" s="109" t="s">
        <v>1664</v>
      </c>
      <c r="C980" s="109" t="s">
        <v>99</v>
      </c>
      <c r="D980">
        <v>62</v>
      </c>
      <c r="E980">
        <v>2</v>
      </c>
      <c r="F980" t="s">
        <v>1599</v>
      </c>
      <c r="G980">
        <v>2151.78999999999</v>
      </c>
      <c r="H980">
        <v>29</v>
      </c>
      <c r="I980" t="s">
        <v>1600</v>
      </c>
      <c r="J980" t="s">
        <v>1605</v>
      </c>
      <c r="K980">
        <v>2</v>
      </c>
      <c r="L980">
        <v>85.89</v>
      </c>
    </row>
    <row r="981" spans="1:12" x14ac:dyDescent="0.3">
      <c r="A981">
        <v>34177</v>
      </c>
      <c r="B981" s="109" t="s">
        <v>1664</v>
      </c>
      <c r="C981" s="109" t="s">
        <v>99</v>
      </c>
      <c r="D981">
        <v>153</v>
      </c>
      <c r="E981">
        <v>1</v>
      </c>
      <c r="F981" t="s">
        <v>215</v>
      </c>
      <c r="G981">
        <v>2648.3899999999899</v>
      </c>
      <c r="H981">
        <v>29</v>
      </c>
      <c r="I981" t="s">
        <v>1600</v>
      </c>
      <c r="J981" t="s">
        <v>1606</v>
      </c>
      <c r="K981">
        <v>3</v>
      </c>
      <c r="L981">
        <v>175.36</v>
      </c>
    </row>
    <row r="982" spans="1:12" x14ac:dyDescent="0.3">
      <c r="A982">
        <v>34215</v>
      </c>
      <c r="B982" s="109" t="s">
        <v>1664</v>
      </c>
      <c r="C982" s="109" t="s">
        <v>99</v>
      </c>
      <c r="D982">
        <v>102</v>
      </c>
      <c r="E982">
        <v>2</v>
      </c>
      <c r="F982" t="s">
        <v>1599</v>
      </c>
      <c r="G982">
        <v>3813.69</v>
      </c>
      <c r="H982">
        <v>29</v>
      </c>
      <c r="I982" t="s">
        <v>1600</v>
      </c>
      <c r="J982" t="s">
        <v>1605</v>
      </c>
      <c r="K982">
        <v>2</v>
      </c>
      <c r="L982">
        <v>105.78</v>
      </c>
    </row>
    <row r="983" spans="1:12" x14ac:dyDescent="0.3">
      <c r="A983">
        <v>34367</v>
      </c>
      <c r="B983" s="109" t="s">
        <v>1664</v>
      </c>
      <c r="C983" s="109" t="s">
        <v>99</v>
      </c>
      <c r="D983">
        <v>96</v>
      </c>
      <c r="E983">
        <v>2</v>
      </c>
      <c r="F983" t="s">
        <v>1599</v>
      </c>
      <c r="G983">
        <v>2070.72999999999</v>
      </c>
      <c r="H983">
        <v>29</v>
      </c>
      <c r="I983" t="s">
        <v>1600</v>
      </c>
      <c r="J983" t="s">
        <v>1603</v>
      </c>
      <c r="K983">
        <v>1</v>
      </c>
      <c r="L983">
        <v>23.32</v>
      </c>
    </row>
    <row r="984" spans="1:12" x14ac:dyDescent="0.3">
      <c r="A984">
        <v>34399</v>
      </c>
      <c r="B984" s="109" t="s">
        <v>1664</v>
      </c>
      <c r="C984" s="109" t="s">
        <v>99</v>
      </c>
      <c r="D984">
        <v>45</v>
      </c>
      <c r="E984">
        <v>1</v>
      </c>
      <c r="F984" t="s">
        <v>215</v>
      </c>
      <c r="G984">
        <v>3423.77</v>
      </c>
      <c r="H984">
        <v>29</v>
      </c>
      <c r="I984" t="s">
        <v>1600</v>
      </c>
      <c r="J984" t="s">
        <v>1605</v>
      </c>
      <c r="K984">
        <v>2</v>
      </c>
      <c r="L984">
        <v>51.57</v>
      </c>
    </row>
    <row r="985" spans="1:12" x14ac:dyDescent="0.3">
      <c r="A985">
        <v>34431</v>
      </c>
      <c r="B985" s="109" t="s">
        <v>1744</v>
      </c>
      <c r="C985" s="109" t="s">
        <v>99</v>
      </c>
      <c r="D985">
        <v>117</v>
      </c>
      <c r="E985">
        <v>2</v>
      </c>
      <c r="F985" t="s">
        <v>1599</v>
      </c>
      <c r="G985">
        <v>2634.1899999999901</v>
      </c>
      <c r="H985">
        <v>29</v>
      </c>
      <c r="I985" t="s">
        <v>1600</v>
      </c>
      <c r="J985" t="s">
        <v>1603</v>
      </c>
      <c r="K985">
        <v>1</v>
      </c>
      <c r="L985">
        <v>30.08</v>
      </c>
    </row>
    <row r="986" spans="1:12" x14ac:dyDescent="0.3">
      <c r="A986">
        <v>34443</v>
      </c>
      <c r="B986" s="109" t="s">
        <v>1666</v>
      </c>
      <c r="C986" s="109" t="s">
        <v>99</v>
      </c>
      <c r="D986">
        <v>148</v>
      </c>
      <c r="E986">
        <v>1</v>
      </c>
      <c r="F986" t="s">
        <v>215</v>
      </c>
      <c r="G986">
        <v>2738.99</v>
      </c>
      <c r="H986">
        <v>29</v>
      </c>
      <c r="I986" t="s">
        <v>1600</v>
      </c>
      <c r="J986" t="s">
        <v>1603</v>
      </c>
      <c r="K986">
        <v>1</v>
      </c>
      <c r="L986">
        <v>28.25</v>
      </c>
    </row>
    <row r="987" spans="1:12" x14ac:dyDescent="0.3">
      <c r="A987">
        <v>34467</v>
      </c>
      <c r="B987" s="109" t="s">
        <v>1666</v>
      </c>
      <c r="C987" s="109" t="s">
        <v>99</v>
      </c>
      <c r="D987">
        <v>173</v>
      </c>
      <c r="E987">
        <v>1</v>
      </c>
      <c r="F987" t="s">
        <v>215</v>
      </c>
      <c r="G987">
        <v>3127.77</v>
      </c>
      <c r="H987">
        <v>29</v>
      </c>
      <c r="I987" t="s">
        <v>1600</v>
      </c>
      <c r="J987" t="s">
        <v>1606</v>
      </c>
      <c r="K987">
        <v>3</v>
      </c>
      <c r="L987">
        <v>193.23000000000002</v>
      </c>
    </row>
    <row r="988" spans="1:12" x14ac:dyDescent="0.3">
      <c r="A988">
        <v>34526</v>
      </c>
      <c r="B988" s="109" t="s">
        <v>1666</v>
      </c>
      <c r="C988" s="109" t="s">
        <v>99</v>
      </c>
      <c r="D988">
        <v>182</v>
      </c>
      <c r="E988">
        <v>1</v>
      </c>
      <c r="F988" t="s">
        <v>215</v>
      </c>
      <c r="G988">
        <v>2271.7600000000002</v>
      </c>
      <c r="H988">
        <v>29</v>
      </c>
      <c r="I988" t="s">
        <v>1600</v>
      </c>
      <c r="J988" t="s">
        <v>1605</v>
      </c>
      <c r="K988">
        <v>2</v>
      </c>
      <c r="L988">
        <v>56.5</v>
      </c>
    </row>
    <row r="989" spans="1:12" x14ac:dyDescent="0.3">
      <c r="A989">
        <v>34581</v>
      </c>
      <c r="B989" s="109" t="s">
        <v>1666</v>
      </c>
      <c r="C989" s="109" t="s">
        <v>99</v>
      </c>
      <c r="D989">
        <v>39</v>
      </c>
      <c r="E989">
        <v>1</v>
      </c>
      <c r="F989" t="s">
        <v>215</v>
      </c>
      <c r="G989">
        <v>3322.9899999999898</v>
      </c>
      <c r="H989">
        <v>29</v>
      </c>
      <c r="I989" t="s">
        <v>1600</v>
      </c>
      <c r="J989" t="s">
        <v>1606</v>
      </c>
      <c r="K989">
        <v>3</v>
      </c>
      <c r="L989">
        <v>158.91</v>
      </c>
    </row>
    <row r="990" spans="1:12" x14ac:dyDescent="0.3">
      <c r="A990">
        <v>34612</v>
      </c>
      <c r="B990" s="109" t="s">
        <v>1666</v>
      </c>
      <c r="C990" s="109" t="s">
        <v>99</v>
      </c>
      <c r="D990">
        <v>177</v>
      </c>
      <c r="E990">
        <v>2</v>
      </c>
      <c r="F990" t="s">
        <v>1599</v>
      </c>
      <c r="G990">
        <v>2497.4499999999898</v>
      </c>
      <c r="H990">
        <v>29</v>
      </c>
      <c r="I990" t="s">
        <v>1600</v>
      </c>
      <c r="J990" t="s">
        <v>1605</v>
      </c>
      <c r="K990">
        <v>2</v>
      </c>
      <c r="L990">
        <v>112.78999999999999</v>
      </c>
    </row>
    <row r="991" spans="1:12" x14ac:dyDescent="0.3">
      <c r="A991">
        <v>34654</v>
      </c>
      <c r="B991" s="109" t="s">
        <v>1667</v>
      </c>
      <c r="C991" s="109" t="s">
        <v>99</v>
      </c>
      <c r="D991">
        <v>116</v>
      </c>
      <c r="E991">
        <v>2</v>
      </c>
      <c r="F991" t="s">
        <v>1599</v>
      </c>
      <c r="G991">
        <v>3700.99</v>
      </c>
      <c r="H991">
        <v>29</v>
      </c>
      <c r="I991" t="s">
        <v>1600</v>
      </c>
      <c r="J991" t="s">
        <v>1605</v>
      </c>
      <c r="K991">
        <v>2</v>
      </c>
      <c r="L991">
        <v>70.53</v>
      </c>
    </row>
    <row r="992" spans="1:12" x14ac:dyDescent="0.3">
      <c r="A992">
        <v>34664</v>
      </c>
      <c r="B992" s="109" t="s">
        <v>1667</v>
      </c>
      <c r="C992" s="109" t="s">
        <v>99</v>
      </c>
      <c r="D992">
        <v>175</v>
      </c>
      <c r="E992">
        <v>2</v>
      </c>
      <c r="F992" t="s">
        <v>1599</v>
      </c>
      <c r="G992">
        <v>2284.36</v>
      </c>
      <c r="H992">
        <v>29</v>
      </c>
      <c r="I992" t="s">
        <v>1600</v>
      </c>
      <c r="J992" t="s">
        <v>1606</v>
      </c>
      <c r="K992">
        <v>3</v>
      </c>
      <c r="L992">
        <v>168.35000000000002</v>
      </c>
    </row>
    <row r="993" spans="1:12" x14ac:dyDescent="0.3">
      <c r="A993">
        <v>34666</v>
      </c>
      <c r="B993" s="109" t="s">
        <v>1667</v>
      </c>
      <c r="C993" s="109" t="s">
        <v>99</v>
      </c>
      <c r="D993">
        <v>160</v>
      </c>
      <c r="E993">
        <v>2</v>
      </c>
      <c r="F993" t="s">
        <v>1599</v>
      </c>
      <c r="G993">
        <v>2700.9699999999898</v>
      </c>
      <c r="H993">
        <v>29</v>
      </c>
      <c r="I993" t="s">
        <v>1600</v>
      </c>
      <c r="J993" t="s">
        <v>1605</v>
      </c>
      <c r="K993">
        <v>2</v>
      </c>
      <c r="L993">
        <v>68.7</v>
      </c>
    </row>
    <row r="994" spans="1:12" x14ac:dyDescent="0.3">
      <c r="A994">
        <v>34668</v>
      </c>
      <c r="B994" s="109" t="s">
        <v>1667</v>
      </c>
      <c r="C994" s="109" t="s">
        <v>99</v>
      </c>
      <c r="D994">
        <v>127</v>
      </c>
      <c r="E994">
        <v>1</v>
      </c>
      <c r="F994" t="s">
        <v>215</v>
      </c>
      <c r="G994">
        <v>2404.2599999999902</v>
      </c>
      <c r="H994">
        <v>29</v>
      </c>
      <c r="I994" t="s">
        <v>1600</v>
      </c>
      <c r="J994" t="s">
        <v>1606</v>
      </c>
      <c r="K994">
        <v>3</v>
      </c>
      <c r="L994">
        <v>123.66</v>
      </c>
    </row>
    <row r="995" spans="1:12" x14ac:dyDescent="0.3">
      <c r="A995">
        <v>34669</v>
      </c>
      <c r="B995" s="109" t="s">
        <v>1745</v>
      </c>
      <c r="C995" s="109" t="s">
        <v>99</v>
      </c>
      <c r="D995">
        <v>86</v>
      </c>
      <c r="E995">
        <v>1</v>
      </c>
      <c r="F995" t="s">
        <v>215</v>
      </c>
      <c r="G995">
        <v>3622.22</v>
      </c>
      <c r="H995">
        <v>29</v>
      </c>
      <c r="I995" t="s">
        <v>1600</v>
      </c>
      <c r="J995" t="s">
        <v>1603</v>
      </c>
      <c r="K995">
        <v>1</v>
      </c>
      <c r="L995">
        <v>47.46</v>
      </c>
    </row>
    <row r="996" spans="1:12" x14ac:dyDescent="0.3">
      <c r="A996">
        <v>34691</v>
      </c>
      <c r="B996" s="109" t="s">
        <v>1745</v>
      </c>
      <c r="C996" s="109" t="s">
        <v>99</v>
      </c>
      <c r="D996">
        <v>13</v>
      </c>
      <c r="E996">
        <v>1</v>
      </c>
      <c r="F996" t="s">
        <v>215</v>
      </c>
      <c r="G996">
        <v>2749.72999999999</v>
      </c>
      <c r="H996">
        <v>29</v>
      </c>
      <c r="I996" t="s">
        <v>1600</v>
      </c>
      <c r="J996" t="s">
        <v>1606</v>
      </c>
      <c r="K996">
        <v>3</v>
      </c>
      <c r="L996">
        <v>118.24000000000001</v>
      </c>
    </row>
    <row r="997" spans="1:12" x14ac:dyDescent="0.3">
      <c r="A997">
        <v>34831</v>
      </c>
      <c r="B997" s="109" t="s">
        <v>1745</v>
      </c>
      <c r="C997" s="109" t="s">
        <v>99</v>
      </c>
      <c r="D997">
        <v>124</v>
      </c>
      <c r="E997">
        <v>2</v>
      </c>
      <c r="F997" t="s">
        <v>1599</v>
      </c>
      <c r="G997">
        <v>3331.35</v>
      </c>
      <c r="H997">
        <v>29</v>
      </c>
      <c r="I997" t="s">
        <v>1600</v>
      </c>
      <c r="J997" t="s">
        <v>1603</v>
      </c>
      <c r="K997">
        <v>1</v>
      </c>
      <c r="L997">
        <v>65.33</v>
      </c>
    </row>
    <row r="998" spans="1:12" x14ac:dyDescent="0.3">
      <c r="A998">
        <v>34894</v>
      </c>
      <c r="B998" s="109" t="s">
        <v>1745</v>
      </c>
      <c r="C998" s="109" t="s">
        <v>99</v>
      </c>
      <c r="D998">
        <v>181</v>
      </c>
      <c r="E998">
        <v>1</v>
      </c>
      <c r="F998" t="s">
        <v>215</v>
      </c>
      <c r="G998">
        <v>2605.3199999999902</v>
      </c>
      <c r="H998">
        <v>29</v>
      </c>
      <c r="I998" t="s">
        <v>1600</v>
      </c>
      <c r="J998" t="s">
        <v>1603</v>
      </c>
      <c r="K998">
        <v>1</v>
      </c>
      <c r="L998">
        <v>30.08</v>
      </c>
    </row>
    <row r="999" spans="1:12" x14ac:dyDescent="0.3">
      <c r="A999">
        <v>34909</v>
      </c>
      <c r="B999" s="109" t="s">
        <v>1745</v>
      </c>
      <c r="C999" s="109" t="s">
        <v>99</v>
      </c>
      <c r="D999">
        <v>171</v>
      </c>
      <c r="E999">
        <v>2</v>
      </c>
      <c r="F999" t="s">
        <v>1599</v>
      </c>
      <c r="G999">
        <v>3485.06</v>
      </c>
      <c r="H999">
        <v>29</v>
      </c>
      <c r="I999" t="s">
        <v>1600</v>
      </c>
      <c r="J999" t="s">
        <v>1603</v>
      </c>
      <c r="K999">
        <v>1</v>
      </c>
      <c r="L999">
        <v>62.57</v>
      </c>
    </row>
    <row r="1000" spans="1:12" x14ac:dyDescent="0.3">
      <c r="A1000">
        <v>34928</v>
      </c>
      <c r="B1000" s="109" t="s">
        <v>1745</v>
      </c>
      <c r="C1000" s="109" t="s">
        <v>99</v>
      </c>
      <c r="D1000">
        <v>147</v>
      </c>
      <c r="E1000">
        <v>1</v>
      </c>
      <c r="F1000" t="s">
        <v>215</v>
      </c>
      <c r="G1000">
        <v>3101.0099999999902</v>
      </c>
      <c r="H1000">
        <v>29</v>
      </c>
      <c r="I1000" t="s">
        <v>1600</v>
      </c>
      <c r="J1000" t="s">
        <v>1605</v>
      </c>
      <c r="K1000">
        <v>2</v>
      </c>
      <c r="L1000">
        <v>85.89</v>
      </c>
    </row>
    <row r="1001" spans="1:12" x14ac:dyDescent="0.3">
      <c r="A1001">
        <v>34962</v>
      </c>
      <c r="B1001" s="109" t="s">
        <v>1745</v>
      </c>
      <c r="C1001" s="109" t="s">
        <v>99</v>
      </c>
      <c r="D1001">
        <v>156</v>
      </c>
      <c r="E1001">
        <v>1</v>
      </c>
      <c r="F1001" t="s">
        <v>215</v>
      </c>
      <c r="G1001">
        <v>2314.1499999999901</v>
      </c>
      <c r="H1001">
        <v>29</v>
      </c>
      <c r="I1001" t="s">
        <v>1600</v>
      </c>
      <c r="J1001" t="s">
        <v>1603</v>
      </c>
      <c r="K1001">
        <v>1</v>
      </c>
      <c r="L1001">
        <v>65.33</v>
      </c>
    </row>
    <row r="1002" spans="1:12" x14ac:dyDescent="0.3">
      <c r="A1002">
        <v>34984</v>
      </c>
      <c r="B1002" s="109" t="s">
        <v>1745</v>
      </c>
      <c r="C1002" s="109" t="s">
        <v>99</v>
      </c>
      <c r="D1002">
        <v>197</v>
      </c>
      <c r="E1002">
        <v>2</v>
      </c>
      <c r="F1002" t="s">
        <v>1599</v>
      </c>
      <c r="G1002">
        <v>1744.83</v>
      </c>
      <c r="H1002">
        <v>29</v>
      </c>
      <c r="I1002" t="s">
        <v>1600</v>
      </c>
      <c r="J1002" t="s">
        <v>1605</v>
      </c>
      <c r="K1002">
        <v>2</v>
      </c>
      <c r="L1002">
        <v>70.78</v>
      </c>
    </row>
    <row r="1003" spans="1:12" x14ac:dyDescent="0.3">
      <c r="A1003">
        <v>35058</v>
      </c>
      <c r="B1003" s="109" t="s">
        <v>1668</v>
      </c>
      <c r="C1003" s="109" t="s">
        <v>99</v>
      </c>
      <c r="D1003">
        <v>109</v>
      </c>
      <c r="E1003">
        <v>1</v>
      </c>
      <c r="F1003" t="s">
        <v>215</v>
      </c>
      <c r="G1003">
        <v>3385.06</v>
      </c>
      <c r="H1003">
        <v>29</v>
      </c>
      <c r="I1003" t="s">
        <v>1600</v>
      </c>
      <c r="J1003" t="s">
        <v>1603</v>
      </c>
      <c r="K1003">
        <v>1</v>
      </c>
      <c r="L1003">
        <v>62.57</v>
      </c>
    </row>
    <row r="1004" spans="1:12" x14ac:dyDescent="0.3">
      <c r="A1004">
        <v>35072</v>
      </c>
      <c r="B1004" s="109" t="s">
        <v>1668</v>
      </c>
      <c r="C1004" s="109" t="s">
        <v>99</v>
      </c>
      <c r="D1004">
        <v>82</v>
      </c>
      <c r="E1004">
        <v>1</v>
      </c>
      <c r="F1004" t="s">
        <v>215</v>
      </c>
      <c r="G1004">
        <v>2714.75</v>
      </c>
      <c r="H1004">
        <v>29</v>
      </c>
      <c r="I1004" t="s">
        <v>1600</v>
      </c>
      <c r="J1004" t="s">
        <v>1603</v>
      </c>
      <c r="K1004">
        <v>1</v>
      </c>
      <c r="L1004">
        <v>65.33</v>
      </c>
    </row>
    <row r="1005" spans="1:12" x14ac:dyDescent="0.3">
      <c r="A1005">
        <v>35088</v>
      </c>
      <c r="B1005" s="109" t="s">
        <v>1668</v>
      </c>
      <c r="C1005" s="109" t="s">
        <v>99</v>
      </c>
      <c r="D1005">
        <v>196</v>
      </c>
      <c r="E1005">
        <v>1</v>
      </c>
      <c r="F1005" t="s">
        <v>215</v>
      </c>
      <c r="G1005">
        <v>2714.1099999999901</v>
      </c>
      <c r="H1005">
        <v>29</v>
      </c>
      <c r="I1005" t="s">
        <v>1600</v>
      </c>
      <c r="J1005" t="s">
        <v>1605</v>
      </c>
      <c r="K1005">
        <v>2</v>
      </c>
      <c r="L1005">
        <v>88.65</v>
      </c>
    </row>
    <row r="1006" spans="1:12" x14ac:dyDescent="0.3">
      <c r="A1006">
        <v>35100</v>
      </c>
      <c r="B1006" s="109" t="s">
        <v>1668</v>
      </c>
      <c r="C1006" s="109" t="s">
        <v>99</v>
      </c>
      <c r="D1006">
        <v>174</v>
      </c>
      <c r="E1006">
        <v>2</v>
      </c>
      <c r="F1006" t="s">
        <v>1599</v>
      </c>
      <c r="G1006">
        <v>3536.94</v>
      </c>
      <c r="H1006">
        <v>29</v>
      </c>
      <c r="I1006" t="s">
        <v>1600</v>
      </c>
      <c r="J1006" t="s">
        <v>1601</v>
      </c>
      <c r="K1006">
        <v>4</v>
      </c>
      <c r="L1006">
        <v>198.43</v>
      </c>
    </row>
    <row r="1007" spans="1:12" x14ac:dyDescent="0.3">
      <c r="A1007">
        <v>35268</v>
      </c>
      <c r="B1007" s="109" t="s">
        <v>1668</v>
      </c>
      <c r="C1007" s="109" t="s">
        <v>99</v>
      </c>
      <c r="D1007">
        <v>129</v>
      </c>
      <c r="E1007">
        <v>2</v>
      </c>
      <c r="F1007" t="s">
        <v>1599</v>
      </c>
      <c r="G1007">
        <v>3981.5799999999899</v>
      </c>
      <c r="H1007">
        <v>29</v>
      </c>
      <c r="I1007" t="s">
        <v>1600</v>
      </c>
      <c r="J1007" t="s">
        <v>1605</v>
      </c>
      <c r="K1007">
        <v>2</v>
      </c>
      <c r="L1007">
        <v>94.92</v>
      </c>
    </row>
    <row r="1008" spans="1:12" x14ac:dyDescent="0.3">
      <c r="A1008">
        <v>35331</v>
      </c>
      <c r="B1008" s="109" t="s">
        <v>1668</v>
      </c>
      <c r="C1008" s="109" t="s">
        <v>99</v>
      </c>
      <c r="D1008">
        <v>82</v>
      </c>
      <c r="E1008">
        <v>1</v>
      </c>
      <c r="F1008" t="s">
        <v>215</v>
      </c>
      <c r="G1008">
        <v>2714.75</v>
      </c>
      <c r="H1008">
        <v>29</v>
      </c>
      <c r="I1008" t="s">
        <v>1600</v>
      </c>
      <c r="J1008" t="s">
        <v>1603</v>
      </c>
      <c r="K1008">
        <v>1</v>
      </c>
      <c r="L1008">
        <v>23.32</v>
      </c>
    </row>
    <row r="1009" spans="1:12" x14ac:dyDescent="0.3">
      <c r="A1009">
        <v>35378</v>
      </c>
      <c r="B1009" s="109" t="s">
        <v>1668</v>
      </c>
      <c r="C1009" s="109" t="s">
        <v>99</v>
      </c>
      <c r="D1009">
        <v>4</v>
      </c>
      <c r="E1009">
        <v>2</v>
      </c>
      <c r="F1009" t="s">
        <v>1599</v>
      </c>
      <c r="G1009">
        <v>2970.49999999999</v>
      </c>
      <c r="H1009">
        <v>29</v>
      </c>
      <c r="I1009" t="s">
        <v>1600</v>
      </c>
      <c r="J1009" t="s">
        <v>1601</v>
      </c>
      <c r="K1009">
        <v>4</v>
      </c>
      <c r="L1009">
        <v>144.22</v>
      </c>
    </row>
    <row r="1010" spans="1:12" x14ac:dyDescent="0.3">
      <c r="A1010">
        <v>35395</v>
      </c>
      <c r="B1010" s="109" t="s">
        <v>1669</v>
      </c>
      <c r="C1010" s="109" t="s">
        <v>99</v>
      </c>
      <c r="D1010">
        <v>75</v>
      </c>
      <c r="E1010">
        <v>2</v>
      </c>
      <c r="F1010" t="s">
        <v>1599</v>
      </c>
      <c r="G1010">
        <v>2350.7999999999902</v>
      </c>
      <c r="H1010">
        <v>29</v>
      </c>
      <c r="I1010" t="s">
        <v>1600</v>
      </c>
      <c r="J1010" t="s">
        <v>1606</v>
      </c>
      <c r="K1010">
        <v>3</v>
      </c>
      <c r="L1010">
        <v>118.72999999999999</v>
      </c>
    </row>
    <row r="1011" spans="1:12" x14ac:dyDescent="0.3">
      <c r="A1011">
        <v>35444</v>
      </c>
      <c r="B1011" s="109" t="s">
        <v>1669</v>
      </c>
      <c r="C1011" s="109" t="s">
        <v>99</v>
      </c>
      <c r="D1011">
        <v>150</v>
      </c>
      <c r="E1011">
        <v>2</v>
      </c>
      <c r="F1011" t="s">
        <v>1599</v>
      </c>
      <c r="G1011">
        <v>1820.95</v>
      </c>
      <c r="H1011">
        <v>29</v>
      </c>
      <c r="I1011" t="s">
        <v>1600</v>
      </c>
      <c r="J1011" t="s">
        <v>1605</v>
      </c>
      <c r="K1011">
        <v>2</v>
      </c>
      <c r="L1011">
        <v>68.7</v>
      </c>
    </row>
    <row r="1012" spans="1:12" x14ac:dyDescent="0.3">
      <c r="A1012">
        <v>35445</v>
      </c>
      <c r="B1012" s="109" t="s">
        <v>1669</v>
      </c>
      <c r="C1012" s="109" t="s">
        <v>99</v>
      </c>
      <c r="D1012">
        <v>40</v>
      </c>
      <c r="E1012">
        <v>2</v>
      </c>
      <c r="F1012" t="s">
        <v>1599</v>
      </c>
      <c r="G1012">
        <v>2330.2599999999902</v>
      </c>
      <c r="H1012">
        <v>29</v>
      </c>
      <c r="I1012" t="s">
        <v>1600</v>
      </c>
      <c r="J1012" t="s">
        <v>1605</v>
      </c>
      <c r="K1012">
        <v>2</v>
      </c>
      <c r="L1012">
        <v>95.41</v>
      </c>
    </row>
    <row r="1013" spans="1:12" x14ac:dyDescent="0.3">
      <c r="A1013">
        <v>35452</v>
      </c>
      <c r="B1013" s="109" t="s">
        <v>1669</v>
      </c>
      <c r="C1013" s="109" t="s">
        <v>99</v>
      </c>
      <c r="D1013">
        <v>84</v>
      </c>
      <c r="E1013">
        <v>2</v>
      </c>
      <c r="F1013" t="s">
        <v>1599</v>
      </c>
      <c r="G1013">
        <v>1766.1699999999901</v>
      </c>
      <c r="H1013">
        <v>29</v>
      </c>
      <c r="I1013" t="s">
        <v>1600</v>
      </c>
      <c r="J1013" t="s">
        <v>1601</v>
      </c>
      <c r="K1013">
        <v>4</v>
      </c>
      <c r="L1013">
        <v>183.47</v>
      </c>
    </row>
    <row r="1014" spans="1:12" x14ac:dyDescent="0.3">
      <c r="A1014">
        <v>35514</v>
      </c>
      <c r="B1014" s="109" t="s">
        <v>1669</v>
      </c>
      <c r="C1014" s="109" t="s">
        <v>99</v>
      </c>
      <c r="D1014">
        <v>187</v>
      </c>
      <c r="E1014">
        <v>1</v>
      </c>
      <c r="F1014" t="s">
        <v>215</v>
      </c>
      <c r="G1014">
        <v>2831.08</v>
      </c>
      <c r="H1014">
        <v>29</v>
      </c>
      <c r="I1014" t="s">
        <v>1600</v>
      </c>
      <c r="J1014" t="s">
        <v>1605</v>
      </c>
      <c r="K1014">
        <v>2</v>
      </c>
      <c r="L1014">
        <v>88.65</v>
      </c>
    </row>
    <row r="1015" spans="1:12" x14ac:dyDescent="0.3">
      <c r="A1015">
        <v>35530</v>
      </c>
      <c r="B1015" s="109" t="s">
        <v>1669</v>
      </c>
      <c r="C1015" s="109" t="s">
        <v>99</v>
      </c>
      <c r="D1015">
        <v>137</v>
      </c>
      <c r="E1015">
        <v>1</v>
      </c>
      <c r="F1015" t="s">
        <v>215</v>
      </c>
      <c r="G1015">
        <v>3001.57</v>
      </c>
      <c r="H1015">
        <v>29</v>
      </c>
      <c r="I1015" t="s">
        <v>1600</v>
      </c>
      <c r="J1015" t="s">
        <v>1606</v>
      </c>
      <c r="K1015">
        <v>3</v>
      </c>
      <c r="L1015">
        <v>123.66</v>
      </c>
    </row>
    <row r="1016" spans="1:12" x14ac:dyDescent="0.3">
      <c r="A1016">
        <v>35542</v>
      </c>
      <c r="B1016" s="109" t="s">
        <v>1669</v>
      </c>
      <c r="C1016" s="109" t="s">
        <v>99</v>
      </c>
      <c r="D1016">
        <v>175</v>
      </c>
      <c r="E1016">
        <v>2</v>
      </c>
      <c r="F1016" t="s">
        <v>1599</v>
      </c>
      <c r="G1016">
        <v>2284.36</v>
      </c>
      <c r="H1016">
        <v>29</v>
      </c>
      <c r="I1016" t="s">
        <v>1600</v>
      </c>
      <c r="J1016" t="s">
        <v>1606</v>
      </c>
      <c r="K1016">
        <v>3</v>
      </c>
      <c r="L1016">
        <v>125</v>
      </c>
    </row>
    <row r="1017" spans="1:12" x14ac:dyDescent="0.3">
      <c r="A1017">
        <v>35598</v>
      </c>
      <c r="B1017" s="109" t="s">
        <v>1669</v>
      </c>
      <c r="C1017" s="109" t="s">
        <v>99</v>
      </c>
      <c r="D1017">
        <v>65</v>
      </c>
      <c r="E1017">
        <v>2</v>
      </c>
      <c r="F1017" t="s">
        <v>1599</v>
      </c>
      <c r="G1017">
        <v>2807.0899999999901</v>
      </c>
      <c r="H1017">
        <v>29</v>
      </c>
      <c r="I1017" t="s">
        <v>1600</v>
      </c>
      <c r="J1017" t="s">
        <v>1603</v>
      </c>
      <c r="K1017">
        <v>1</v>
      </c>
      <c r="L1017">
        <v>62.57</v>
      </c>
    </row>
    <row r="1018" spans="1:12" x14ac:dyDescent="0.3">
      <c r="A1018">
        <v>35617</v>
      </c>
      <c r="B1018" s="109" t="s">
        <v>1669</v>
      </c>
      <c r="C1018" s="109" t="s">
        <v>99</v>
      </c>
      <c r="D1018">
        <v>192</v>
      </c>
      <c r="E1018">
        <v>1</v>
      </c>
      <c r="F1018" t="s">
        <v>215</v>
      </c>
      <c r="G1018">
        <v>2044.01999999999</v>
      </c>
      <c r="H1018">
        <v>29</v>
      </c>
      <c r="I1018" t="s">
        <v>1600</v>
      </c>
      <c r="J1018" t="s">
        <v>1603</v>
      </c>
      <c r="K1018">
        <v>1</v>
      </c>
      <c r="L1018">
        <v>62.57</v>
      </c>
    </row>
    <row r="1019" spans="1:12" x14ac:dyDescent="0.3">
      <c r="A1019">
        <v>35718</v>
      </c>
      <c r="B1019" s="109" t="s">
        <v>1669</v>
      </c>
      <c r="C1019" s="109" t="s">
        <v>99</v>
      </c>
      <c r="D1019">
        <v>186</v>
      </c>
      <c r="E1019">
        <v>2</v>
      </c>
      <c r="F1019" t="s">
        <v>1599</v>
      </c>
      <c r="G1019">
        <v>2509.77</v>
      </c>
      <c r="H1019">
        <v>29</v>
      </c>
      <c r="I1019" t="s">
        <v>1600</v>
      </c>
      <c r="J1019" t="s">
        <v>1606</v>
      </c>
      <c r="K1019">
        <v>3</v>
      </c>
      <c r="L1019">
        <v>81.650000000000006</v>
      </c>
    </row>
    <row r="1020" spans="1:12" x14ac:dyDescent="0.3">
      <c r="A1020">
        <v>35767</v>
      </c>
      <c r="B1020" s="109" t="s">
        <v>1670</v>
      </c>
      <c r="C1020" s="109" t="s">
        <v>100</v>
      </c>
      <c r="D1020">
        <v>151</v>
      </c>
      <c r="E1020">
        <v>2</v>
      </c>
      <c r="F1020" t="s">
        <v>1599</v>
      </c>
      <c r="G1020">
        <v>4000.7999999999902</v>
      </c>
      <c r="H1020">
        <v>29</v>
      </c>
      <c r="I1020" t="s">
        <v>1600</v>
      </c>
      <c r="J1020" t="s">
        <v>1623</v>
      </c>
      <c r="K1020">
        <v>5</v>
      </c>
      <c r="L1020">
        <v>261</v>
      </c>
    </row>
    <row r="1021" spans="1:12" x14ac:dyDescent="0.3">
      <c r="A1021">
        <v>35792</v>
      </c>
      <c r="B1021" s="109" t="s">
        <v>1670</v>
      </c>
      <c r="C1021" s="109" t="s">
        <v>100</v>
      </c>
      <c r="D1021">
        <v>119</v>
      </c>
      <c r="E1021">
        <v>1</v>
      </c>
      <c r="F1021" t="s">
        <v>215</v>
      </c>
      <c r="G1021">
        <v>2612.5</v>
      </c>
      <c r="H1021">
        <v>29</v>
      </c>
      <c r="I1021" t="s">
        <v>1600</v>
      </c>
      <c r="J1021" t="s">
        <v>1603</v>
      </c>
      <c r="K1021">
        <v>1</v>
      </c>
      <c r="L1021">
        <v>40.450000000000003</v>
      </c>
    </row>
    <row r="1022" spans="1:12" x14ac:dyDescent="0.3">
      <c r="A1022">
        <v>35859</v>
      </c>
      <c r="B1022" s="109" t="s">
        <v>1670</v>
      </c>
      <c r="C1022" s="109" t="s">
        <v>100</v>
      </c>
      <c r="D1022">
        <v>59</v>
      </c>
      <c r="E1022">
        <v>1</v>
      </c>
      <c r="F1022" t="s">
        <v>215</v>
      </c>
      <c r="G1022">
        <v>2942.33</v>
      </c>
      <c r="H1022">
        <v>29</v>
      </c>
      <c r="I1022" t="s">
        <v>1600</v>
      </c>
      <c r="J1022" t="s">
        <v>1606</v>
      </c>
      <c r="K1022">
        <v>3</v>
      </c>
      <c r="L1022">
        <v>141.04000000000002</v>
      </c>
    </row>
    <row r="1023" spans="1:12" x14ac:dyDescent="0.3">
      <c r="A1023">
        <v>35869</v>
      </c>
      <c r="B1023" s="109" t="s">
        <v>1670</v>
      </c>
      <c r="C1023" s="109" t="s">
        <v>100</v>
      </c>
      <c r="D1023">
        <v>143</v>
      </c>
      <c r="E1023">
        <v>1</v>
      </c>
      <c r="F1023" t="s">
        <v>215</v>
      </c>
      <c r="G1023">
        <v>2571.33</v>
      </c>
      <c r="H1023">
        <v>29</v>
      </c>
      <c r="I1023" t="s">
        <v>1600</v>
      </c>
      <c r="J1023" t="s">
        <v>1603</v>
      </c>
      <c r="K1023">
        <v>1</v>
      </c>
      <c r="L1023">
        <v>62.57</v>
      </c>
    </row>
    <row r="1024" spans="1:12" x14ac:dyDescent="0.3">
      <c r="A1024">
        <v>35973</v>
      </c>
      <c r="B1024" s="109" t="s">
        <v>1670</v>
      </c>
      <c r="C1024" s="109" t="s">
        <v>100</v>
      </c>
      <c r="D1024">
        <v>107</v>
      </c>
      <c r="E1024">
        <v>1</v>
      </c>
      <c r="F1024" t="s">
        <v>215</v>
      </c>
      <c r="G1024">
        <v>3859.93</v>
      </c>
      <c r="H1024">
        <v>29</v>
      </c>
      <c r="I1024" t="s">
        <v>1600</v>
      </c>
      <c r="J1024" t="s">
        <v>1605</v>
      </c>
      <c r="K1024">
        <v>2</v>
      </c>
      <c r="L1024">
        <v>88.65</v>
      </c>
    </row>
    <row r="1025" spans="1:12" x14ac:dyDescent="0.3">
      <c r="A1025">
        <v>128</v>
      </c>
      <c r="B1025" s="109" t="s">
        <v>1670</v>
      </c>
      <c r="C1025" s="109" t="s">
        <v>100</v>
      </c>
      <c r="D1025">
        <v>190</v>
      </c>
      <c r="E1025">
        <v>2</v>
      </c>
      <c r="F1025" t="s">
        <v>1599</v>
      </c>
      <c r="G1025">
        <v>3084.26999999999</v>
      </c>
      <c r="H1025">
        <v>22</v>
      </c>
      <c r="I1025" t="s">
        <v>1782</v>
      </c>
      <c r="J1025" t="s">
        <v>1623</v>
      </c>
      <c r="K1025">
        <v>5</v>
      </c>
      <c r="L1025">
        <v>144.26</v>
      </c>
    </row>
    <row r="1026" spans="1:12" x14ac:dyDescent="0.3">
      <c r="A1026">
        <v>132</v>
      </c>
      <c r="B1026" s="109" t="s">
        <v>1670</v>
      </c>
      <c r="C1026" s="109" t="s">
        <v>100</v>
      </c>
      <c r="D1026">
        <v>120</v>
      </c>
      <c r="E1026">
        <v>2</v>
      </c>
      <c r="F1026" t="s">
        <v>1599</v>
      </c>
      <c r="G1026">
        <v>2565.61</v>
      </c>
      <c r="H1026">
        <v>22</v>
      </c>
      <c r="I1026" t="s">
        <v>1782</v>
      </c>
      <c r="J1026" t="s">
        <v>1603</v>
      </c>
      <c r="K1026">
        <v>1</v>
      </c>
      <c r="L1026">
        <v>50.34</v>
      </c>
    </row>
    <row r="1027" spans="1:12" x14ac:dyDescent="0.3">
      <c r="A1027">
        <v>152</v>
      </c>
      <c r="B1027" s="109" t="s">
        <v>1746</v>
      </c>
      <c r="C1027" s="109" t="s">
        <v>100</v>
      </c>
      <c r="D1027">
        <v>137</v>
      </c>
      <c r="E1027">
        <v>1</v>
      </c>
      <c r="F1027" t="s">
        <v>215</v>
      </c>
      <c r="G1027">
        <v>3001.57</v>
      </c>
      <c r="H1027">
        <v>22</v>
      </c>
      <c r="I1027" t="s">
        <v>1782</v>
      </c>
      <c r="J1027" t="s">
        <v>1605</v>
      </c>
      <c r="K1027">
        <v>2</v>
      </c>
      <c r="L1027">
        <v>66.05</v>
      </c>
    </row>
    <row r="1028" spans="1:12" x14ac:dyDescent="0.3">
      <c r="A1028">
        <v>191</v>
      </c>
      <c r="B1028" s="109" t="s">
        <v>1746</v>
      </c>
      <c r="C1028" s="109" t="s">
        <v>100</v>
      </c>
      <c r="D1028">
        <v>30</v>
      </c>
      <c r="E1028">
        <v>2</v>
      </c>
      <c r="F1028" t="s">
        <v>1599</v>
      </c>
      <c r="G1028">
        <v>1444.25999999999</v>
      </c>
      <c r="H1028">
        <v>22</v>
      </c>
      <c r="I1028" t="s">
        <v>1782</v>
      </c>
      <c r="J1028" t="s">
        <v>1603</v>
      </c>
      <c r="K1028">
        <v>1</v>
      </c>
      <c r="L1028">
        <v>33.090000000000003</v>
      </c>
    </row>
    <row r="1029" spans="1:12" x14ac:dyDescent="0.3">
      <c r="A1029">
        <v>193</v>
      </c>
      <c r="B1029" s="109" t="s">
        <v>1746</v>
      </c>
      <c r="C1029" s="109" t="s">
        <v>100</v>
      </c>
      <c r="D1029">
        <v>103</v>
      </c>
      <c r="E1029">
        <v>1</v>
      </c>
      <c r="F1029" t="s">
        <v>215</v>
      </c>
      <c r="G1029">
        <v>2155.51999999999</v>
      </c>
      <c r="H1029">
        <v>22</v>
      </c>
      <c r="I1029" t="s">
        <v>1782</v>
      </c>
      <c r="J1029" t="s">
        <v>1601</v>
      </c>
      <c r="K1029">
        <v>4</v>
      </c>
      <c r="L1029">
        <v>173.52</v>
      </c>
    </row>
    <row r="1030" spans="1:12" x14ac:dyDescent="0.3">
      <c r="A1030">
        <v>200</v>
      </c>
      <c r="B1030" s="109" t="s">
        <v>1746</v>
      </c>
      <c r="C1030" s="109" t="s">
        <v>100</v>
      </c>
      <c r="D1030">
        <v>28</v>
      </c>
      <c r="E1030">
        <v>2</v>
      </c>
      <c r="F1030" t="s">
        <v>1599</v>
      </c>
      <c r="G1030">
        <v>1731.43</v>
      </c>
      <c r="H1030">
        <v>22</v>
      </c>
      <c r="I1030" t="s">
        <v>1782</v>
      </c>
      <c r="J1030" t="s">
        <v>1605</v>
      </c>
      <c r="K1030">
        <v>2</v>
      </c>
      <c r="L1030">
        <v>124.97</v>
      </c>
    </row>
    <row r="1031" spans="1:12" x14ac:dyDescent="0.3">
      <c r="A1031">
        <v>266</v>
      </c>
      <c r="B1031" s="109" t="s">
        <v>1746</v>
      </c>
      <c r="C1031" s="109" t="s">
        <v>100</v>
      </c>
      <c r="D1031">
        <v>29</v>
      </c>
      <c r="E1031">
        <v>2</v>
      </c>
      <c r="F1031" t="s">
        <v>1599</v>
      </c>
      <c r="G1031">
        <v>3063.5699999999902</v>
      </c>
      <c r="H1031">
        <v>22</v>
      </c>
      <c r="I1031" t="s">
        <v>1782</v>
      </c>
      <c r="J1031" t="s">
        <v>1605</v>
      </c>
      <c r="K1031">
        <v>2</v>
      </c>
      <c r="L1031">
        <v>76.33</v>
      </c>
    </row>
    <row r="1032" spans="1:12" x14ac:dyDescent="0.3">
      <c r="A1032">
        <v>280</v>
      </c>
      <c r="B1032" s="109" t="s">
        <v>1746</v>
      </c>
      <c r="C1032" s="109" t="s">
        <v>100</v>
      </c>
      <c r="D1032">
        <v>102</v>
      </c>
      <c r="E1032">
        <v>2</v>
      </c>
      <c r="F1032" t="s">
        <v>1599</v>
      </c>
      <c r="G1032">
        <v>3813.69</v>
      </c>
      <c r="H1032">
        <v>22</v>
      </c>
      <c r="I1032" t="s">
        <v>1782</v>
      </c>
      <c r="J1032" t="s">
        <v>1603</v>
      </c>
      <c r="K1032">
        <v>1</v>
      </c>
      <c r="L1032">
        <v>45.06</v>
      </c>
    </row>
    <row r="1033" spans="1:12" x14ac:dyDescent="0.3">
      <c r="A1033">
        <v>282</v>
      </c>
      <c r="B1033" s="109" t="s">
        <v>1746</v>
      </c>
      <c r="C1033" s="109" t="s">
        <v>100</v>
      </c>
      <c r="D1033">
        <v>154</v>
      </c>
      <c r="E1033">
        <v>1</v>
      </c>
      <c r="F1033" t="s">
        <v>215</v>
      </c>
      <c r="G1033">
        <v>1976.4399999999901</v>
      </c>
      <c r="H1033">
        <v>22</v>
      </c>
      <c r="I1033" t="s">
        <v>1782</v>
      </c>
      <c r="J1033" t="s">
        <v>1603</v>
      </c>
      <c r="K1033">
        <v>1</v>
      </c>
      <c r="L1033">
        <v>79.91</v>
      </c>
    </row>
    <row r="1034" spans="1:12" x14ac:dyDescent="0.3">
      <c r="A1034">
        <v>298</v>
      </c>
      <c r="B1034" s="109" t="s">
        <v>1747</v>
      </c>
      <c r="C1034" s="109" t="s">
        <v>100</v>
      </c>
      <c r="D1034">
        <v>67</v>
      </c>
      <c r="E1034">
        <v>1</v>
      </c>
      <c r="F1034" t="s">
        <v>215</v>
      </c>
      <c r="G1034">
        <v>2962.03</v>
      </c>
      <c r="H1034">
        <v>22</v>
      </c>
      <c r="I1034" t="s">
        <v>1782</v>
      </c>
      <c r="J1034" t="s">
        <v>1603</v>
      </c>
      <c r="K1034">
        <v>1</v>
      </c>
      <c r="L1034">
        <v>44.22</v>
      </c>
    </row>
    <row r="1035" spans="1:12" x14ac:dyDescent="0.3">
      <c r="A1035">
        <v>361</v>
      </c>
      <c r="B1035" s="109" t="s">
        <v>1747</v>
      </c>
      <c r="C1035" s="109" t="s">
        <v>100</v>
      </c>
      <c r="D1035">
        <v>170</v>
      </c>
      <c r="E1035">
        <v>2</v>
      </c>
      <c r="F1035" t="s">
        <v>1599</v>
      </c>
      <c r="G1035">
        <v>2340.7799999999902</v>
      </c>
      <c r="H1035">
        <v>22</v>
      </c>
      <c r="I1035" t="s">
        <v>1782</v>
      </c>
      <c r="J1035" t="s">
        <v>1603</v>
      </c>
      <c r="K1035">
        <v>1</v>
      </c>
      <c r="L1035">
        <v>26.8</v>
      </c>
    </row>
    <row r="1036" spans="1:12" x14ac:dyDescent="0.3">
      <c r="A1036">
        <v>362</v>
      </c>
      <c r="B1036" s="109" t="s">
        <v>1747</v>
      </c>
      <c r="C1036" s="109" t="s">
        <v>100</v>
      </c>
      <c r="D1036">
        <v>179</v>
      </c>
      <c r="E1036">
        <v>1</v>
      </c>
      <c r="F1036" t="s">
        <v>215</v>
      </c>
      <c r="G1036">
        <v>2800.08</v>
      </c>
      <c r="H1036">
        <v>22</v>
      </c>
      <c r="I1036" t="s">
        <v>1782</v>
      </c>
      <c r="J1036" t="s">
        <v>1606</v>
      </c>
      <c r="K1036">
        <v>3</v>
      </c>
      <c r="L1036">
        <v>98.76</v>
      </c>
    </row>
    <row r="1037" spans="1:12" x14ac:dyDescent="0.3">
      <c r="A1037">
        <v>375</v>
      </c>
      <c r="B1037" s="109" t="s">
        <v>1747</v>
      </c>
      <c r="C1037" s="109" t="s">
        <v>100</v>
      </c>
      <c r="D1037">
        <v>156</v>
      </c>
      <c r="E1037">
        <v>1</v>
      </c>
      <c r="F1037" t="s">
        <v>215</v>
      </c>
      <c r="G1037">
        <v>2314.1499999999901</v>
      </c>
      <c r="H1037">
        <v>22</v>
      </c>
      <c r="I1037" t="s">
        <v>1782</v>
      </c>
      <c r="J1037" t="s">
        <v>1605</v>
      </c>
      <c r="K1037">
        <v>2</v>
      </c>
      <c r="L1037">
        <v>71.650000000000006</v>
      </c>
    </row>
    <row r="1038" spans="1:12" x14ac:dyDescent="0.3">
      <c r="A1038">
        <v>395</v>
      </c>
      <c r="B1038" s="109" t="s">
        <v>1671</v>
      </c>
      <c r="C1038" s="109" t="s">
        <v>100</v>
      </c>
      <c r="D1038">
        <v>61</v>
      </c>
      <c r="E1038">
        <v>2</v>
      </c>
      <c r="F1038" t="s">
        <v>1599</v>
      </c>
      <c r="G1038">
        <v>2928.83</v>
      </c>
      <c r="H1038">
        <v>22</v>
      </c>
      <c r="I1038" t="s">
        <v>1782</v>
      </c>
      <c r="J1038" t="s">
        <v>1603</v>
      </c>
      <c r="K1038">
        <v>1</v>
      </c>
      <c r="L1038">
        <v>26.59</v>
      </c>
    </row>
    <row r="1039" spans="1:12" x14ac:dyDescent="0.3">
      <c r="A1039">
        <v>400</v>
      </c>
      <c r="B1039" s="109" t="s">
        <v>1671</v>
      </c>
      <c r="C1039" s="109" t="s">
        <v>100</v>
      </c>
      <c r="D1039">
        <v>32</v>
      </c>
      <c r="E1039">
        <v>1</v>
      </c>
      <c r="F1039" t="s">
        <v>215</v>
      </c>
      <c r="G1039">
        <v>3062.03999999999</v>
      </c>
      <c r="H1039">
        <v>22</v>
      </c>
      <c r="I1039" t="s">
        <v>1782</v>
      </c>
      <c r="J1039" t="s">
        <v>1603</v>
      </c>
      <c r="K1039">
        <v>1</v>
      </c>
      <c r="L1039">
        <v>33.090000000000003</v>
      </c>
    </row>
    <row r="1040" spans="1:12" x14ac:dyDescent="0.3">
      <c r="A1040">
        <v>408</v>
      </c>
      <c r="B1040" s="109" t="s">
        <v>1671</v>
      </c>
      <c r="C1040" s="109" t="s">
        <v>100</v>
      </c>
      <c r="D1040">
        <v>192</v>
      </c>
      <c r="E1040">
        <v>1</v>
      </c>
      <c r="F1040" t="s">
        <v>215</v>
      </c>
      <c r="G1040">
        <v>2044.01999999999</v>
      </c>
      <c r="H1040">
        <v>22</v>
      </c>
      <c r="I1040" t="s">
        <v>1782</v>
      </c>
      <c r="J1040" t="s">
        <v>1605</v>
      </c>
      <c r="K1040">
        <v>2</v>
      </c>
      <c r="L1040">
        <v>81.61</v>
      </c>
    </row>
    <row r="1041" spans="1:12" x14ac:dyDescent="0.3">
      <c r="A1041">
        <v>414</v>
      </c>
      <c r="B1041" s="109" t="s">
        <v>1671</v>
      </c>
      <c r="C1041" s="109" t="s">
        <v>100</v>
      </c>
      <c r="D1041">
        <v>17</v>
      </c>
      <c r="E1041">
        <v>2</v>
      </c>
      <c r="F1041" t="s">
        <v>1599</v>
      </c>
      <c r="G1041">
        <v>2546.1799999999998</v>
      </c>
      <c r="H1041">
        <v>22</v>
      </c>
      <c r="I1041" t="s">
        <v>1782</v>
      </c>
      <c r="J1041" t="s">
        <v>1603</v>
      </c>
      <c r="K1041">
        <v>1</v>
      </c>
      <c r="L1041">
        <v>26.8</v>
      </c>
    </row>
    <row r="1042" spans="1:12" x14ac:dyDescent="0.3">
      <c r="A1042">
        <v>435</v>
      </c>
      <c r="B1042" s="109" t="s">
        <v>1671</v>
      </c>
      <c r="C1042" s="109" t="s">
        <v>100</v>
      </c>
      <c r="D1042">
        <v>198</v>
      </c>
      <c r="E1042">
        <v>1</v>
      </c>
      <c r="F1042" t="s">
        <v>215</v>
      </c>
      <c r="G1042">
        <v>2726.7799999999902</v>
      </c>
      <c r="H1042">
        <v>22</v>
      </c>
      <c r="I1042" t="s">
        <v>1782</v>
      </c>
      <c r="J1042" t="s">
        <v>1605</v>
      </c>
      <c r="K1042">
        <v>2</v>
      </c>
      <c r="L1042">
        <v>71.02</v>
      </c>
    </row>
    <row r="1043" spans="1:12" x14ac:dyDescent="0.3">
      <c r="A1043">
        <v>446</v>
      </c>
      <c r="B1043" s="109" t="s">
        <v>1672</v>
      </c>
      <c r="C1043" s="109" t="s">
        <v>100</v>
      </c>
      <c r="D1043">
        <v>167</v>
      </c>
      <c r="E1043">
        <v>2</v>
      </c>
      <c r="F1043" t="s">
        <v>1599</v>
      </c>
      <c r="G1043">
        <v>2609.11</v>
      </c>
      <c r="H1043">
        <v>22</v>
      </c>
      <c r="I1043" t="s">
        <v>1782</v>
      </c>
      <c r="J1043" t="s">
        <v>1603</v>
      </c>
      <c r="K1043">
        <v>1</v>
      </c>
      <c r="L1043">
        <v>45.06</v>
      </c>
    </row>
    <row r="1044" spans="1:12" x14ac:dyDescent="0.3">
      <c r="A1044">
        <v>464</v>
      </c>
      <c r="B1044" s="109" t="s">
        <v>1672</v>
      </c>
      <c r="C1044" s="109" t="s">
        <v>100</v>
      </c>
      <c r="D1044">
        <v>152</v>
      </c>
      <c r="E1044">
        <v>2</v>
      </c>
      <c r="F1044" t="s">
        <v>1599</v>
      </c>
      <c r="G1044">
        <v>3049.8199999999902</v>
      </c>
      <c r="H1044">
        <v>22</v>
      </c>
      <c r="I1044" t="s">
        <v>1782</v>
      </c>
      <c r="J1044" t="s">
        <v>1601</v>
      </c>
      <c r="K1044">
        <v>4</v>
      </c>
      <c r="L1044">
        <v>189.96</v>
      </c>
    </row>
    <row r="1045" spans="1:12" x14ac:dyDescent="0.3">
      <c r="A1045">
        <v>472</v>
      </c>
      <c r="B1045" s="109" t="s">
        <v>1672</v>
      </c>
      <c r="C1045" s="109" t="s">
        <v>100</v>
      </c>
      <c r="D1045">
        <v>47</v>
      </c>
      <c r="E1045">
        <v>2</v>
      </c>
      <c r="F1045" t="s">
        <v>1599</v>
      </c>
      <c r="G1045">
        <v>1836.15</v>
      </c>
      <c r="H1045">
        <v>22</v>
      </c>
      <c r="I1045" t="s">
        <v>1782</v>
      </c>
      <c r="J1045" t="s">
        <v>1606</v>
      </c>
      <c r="K1045">
        <v>3</v>
      </c>
      <c r="L1045">
        <v>100.11</v>
      </c>
    </row>
    <row r="1046" spans="1:12" x14ac:dyDescent="0.3">
      <c r="A1046">
        <v>710</v>
      </c>
      <c r="B1046" s="109" t="s">
        <v>1672</v>
      </c>
      <c r="C1046" s="109" t="s">
        <v>100</v>
      </c>
      <c r="D1046">
        <v>192</v>
      </c>
      <c r="E1046">
        <v>1</v>
      </c>
      <c r="F1046" t="s">
        <v>215</v>
      </c>
      <c r="G1046">
        <v>2044.01999999999</v>
      </c>
      <c r="H1046">
        <v>22</v>
      </c>
      <c r="I1046" t="s">
        <v>1782</v>
      </c>
      <c r="J1046" t="s">
        <v>1601</v>
      </c>
      <c r="K1046">
        <v>4</v>
      </c>
      <c r="L1046">
        <v>122.42999999999999</v>
      </c>
    </row>
    <row r="1047" spans="1:12" x14ac:dyDescent="0.3">
      <c r="A1047">
        <v>764</v>
      </c>
      <c r="B1047" s="109" t="s">
        <v>1672</v>
      </c>
      <c r="C1047" s="109" t="s">
        <v>100</v>
      </c>
      <c r="D1047">
        <v>71</v>
      </c>
      <c r="E1047">
        <v>1</v>
      </c>
      <c r="F1047" t="s">
        <v>215</v>
      </c>
      <c r="G1047">
        <v>3426.6699999999901</v>
      </c>
      <c r="H1047">
        <v>22</v>
      </c>
      <c r="I1047" t="s">
        <v>1782</v>
      </c>
      <c r="J1047" t="s">
        <v>1603</v>
      </c>
      <c r="K1047">
        <v>1</v>
      </c>
      <c r="L1047">
        <v>26.59</v>
      </c>
    </row>
    <row r="1048" spans="1:12" x14ac:dyDescent="0.3">
      <c r="A1048">
        <v>793</v>
      </c>
      <c r="B1048" s="109" t="s">
        <v>1672</v>
      </c>
      <c r="C1048" s="109" t="s">
        <v>100</v>
      </c>
      <c r="D1048">
        <v>121</v>
      </c>
      <c r="E1048">
        <v>2</v>
      </c>
      <c r="F1048" t="s">
        <v>1599</v>
      </c>
      <c r="G1048">
        <v>2061.75</v>
      </c>
      <c r="H1048">
        <v>22</v>
      </c>
      <c r="I1048" t="s">
        <v>1782</v>
      </c>
      <c r="J1048" t="s">
        <v>1623</v>
      </c>
      <c r="K1048">
        <v>5</v>
      </c>
      <c r="L1048">
        <v>311.58999999999997</v>
      </c>
    </row>
    <row r="1049" spans="1:12" x14ac:dyDescent="0.3">
      <c r="A1049">
        <v>842</v>
      </c>
      <c r="B1049" s="109" t="s">
        <v>1672</v>
      </c>
      <c r="C1049" s="109" t="s">
        <v>100</v>
      </c>
      <c r="D1049">
        <v>188</v>
      </c>
      <c r="E1049">
        <v>2</v>
      </c>
      <c r="F1049" t="s">
        <v>1599</v>
      </c>
      <c r="G1049">
        <v>2797.5499999999902</v>
      </c>
      <c r="H1049">
        <v>22</v>
      </c>
      <c r="I1049" t="s">
        <v>1782</v>
      </c>
      <c r="J1049" t="s">
        <v>1601</v>
      </c>
      <c r="K1049">
        <v>4</v>
      </c>
      <c r="L1049">
        <v>173.72</v>
      </c>
    </row>
    <row r="1050" spans="1:12" x14ac:dyDescent="0.3">
      <c r="A1050">
        <v>868</v>
      </c>
      <c r="B1050" s="109" t="s">
        <v>1673</v>
      </c>
      <c r="C1050" s="109" t="s">
        <v>100</v>
      </c>
      <c r="D1050">
        <v>187</v>
      </c>
      <c r="E1050">
        <v>1</v>
      </c>
      <c r="F1050" t="s">
        <v>215</v>
      </c>
      <c r="G1050">
        <v>2831.08</v>
      </c>
      <c r="H1050">
        <v>22</v>
      </c>
      <c r="I1050" t="s">
        <v>1782</v>
      </c>
      <c r="J1050" t="s">
        <v>1606</v>
      </c>
      <c r="K1050">
        <v>3</v>
      </c>
      <c r="L1050">
        <v>137.97999999999999</v>
      </c>
    </row>
    <row r="1051" spans="1:12" x14ac:dyDescent="0.3">
      <c r="A1051">
        <v>885</v>
      </c>
      <c r="B1051" s="109" t="s">
        <v>1673</v>
      </c>
      <c r="C1051" s="109" t="s">
        <v>100</v>
      </c>
      <c r="D1051">
        <v>110</v>
      </c>
      <c r="E1051">
        <v>1</v>
      </c>
      <c r="F1051" t="s">
        <v>215</v>
      </c>
      <c r="G1051">
        <v>2404.04</v>
      </c>
      <c r="H1051">
        <v>22</v>
      </c>
      <c r="I1051" t="s">
        <v>1782</v>
      </c>
      <c r="J1051" t="s">
        <v>1605</v>
      </c>
      <c r="K1051">
        <v>2</v>
      </c>
      <c r="L1051">
        <v>85.28</v>
      </c>
    </row>
    <row r="1052" spans="1:12" x14ac:dyDescent="0.3">
      <c r="A1052">
        <v>898</v>
      </c>
      <c r="B1052" s="109" t="s">
        <v>1674</v>
      </c>
      <c r="C1052" s="109" t="s">
        <v>100</v>
      </c>
      <c r="D1052">
        <v>2</v>
      </c>
      <c r="E1052">
        <v>2</v>
      </c>
      <c r="F1052" t="s">
        <v>1599</v>
      </c>
      <c r="G1052">
        <v>3017.95</v>
      </c>
      <c r="H1052">
        <v>22</v>
      </c>
      <c r="I1052" t="s">
        <v>1782</v>
      </c>
      <c r="J1052" t="s">
        <v>1605</v>
      </c>
      <c r="K1052">
        <v>2</v>
      </c>
      <c r="L1052">
        <v>48.629999999999995</v>
      </c>
    </row>
    <row r="1053" spans="1:12" x14ac:dyDescent="0.3">
      <c r="A1053">
        <v>914</v>
      </c>
      <c r="B1053" s="109" t="s">
        <v>1674</v>
      </c>
      <c r="C1053" s="109" t="s">
        <v>100</v>
      </c>
      <c r="D1053">
        <v>145</v>
      </c>
      <c r="E1053">
        <v>2</v>
      </c>
      <c r="F1053" t="s">
        <v>1599</v>
      </c>
      <c r="G1053">
        <v>2073.5499999999902</v>
      </c>
      <c r="H1053">
        <v>22</v>
      </c>
      <c r="I1053" t="s">
        <v>1782</v>
      </c>
      <c r="J1053" t="s">
        <v>1606</v>
      </c>
      <c r="K1053">
        <v>3</v>
      </c>
      <c r="L1053">
        <v>91.16</v>
      </c>
    </row>
    <row r="1054" spans="1:12" x14ac:dyDescent="0.3">
      <c r="A1054">
        <v>929</v>
      </c>
      <c r="B1054" s="109" t="s">
        <v>1674</v>
      </c>
      <c r="C1054" s="109" t="s">
        <v>100</v>
      </c>
      <c r="D1054">
        <v>161</v>
      </c>
      <c r="E1054">
        <v>1</v>
      </c>
      <c r="F1054" t="s">
        <v>215</v>
      </c>
      <c r="G1054">
        <v>2630.04</v>
      </c>
      <c r="H1054">
        <v>22</v>
      </c>
      <c r="I1054" t="s">
        <v>1782</v>
      </c>
      <c r="J1054" t="s">
        <v>1601</v>
      </c>
      <c r="K1054">
        <v>4</v>
      </c>
      <c r="L1054">
        <v>205.74</v>
      </c>
    </row>
    <row r="1055" spans="1:12" x14ac:dyDescent="0.3">
      <c r="A1055">
        <v>931</v>
      </c>
      <c r="B1055" s="109" t="s">
        <v>1767</v>
      </c>
      <c r="C1055" s="109" t="s">
        <v>100</v>
      </c>
      <c r="D1055">
        <v>76</v>
      </c>
      <c r="E1055">
        <v>2</v>
      </c>
      <c r="F1055" t="s">
        <v>1599</v>
      </c>
      <c r="G1055">
        <v>2110.5</v>
      </c>
      <c r="H1055">
        <v>22</v>
      </c>
      <c r="I1055" t="s">
        <v>1782</v>
      </c>
      <c r="J1055" t="s">
        <v>1605</v>
      </c>
      <c r="K1055">
        <v>2</v>
      </c>
      <c r="L1055">
        <v>90.56</v>
      </c>
    </row>
    <row r="1056" spans="1:12" x14ac:dyDescent="0.3">
      <c r="A1056">
        <v>940</v>
      </c>
      <c r="B1056" s="109" t="s">
        <v>1767</v>
      </c>
      <c r="C1056" s="109" t="s">
        <v>100</v>
      </c>
      <c r="D1056">
        <v>35</v>
      </c>
      <c r="E1056">
        <v>1</v>
      </c>
      <c r="F1056" t="s">
        <v>215</v>
      </c>
      <c r="G1056">
        <v>3303.7</v>
      </c>
      <c r="H1056">
        <v>22</v>
      </c>
      <c r="I1056" t="s">
        <v>1782</v>
      </c>
      <c r="J1056" t="s">
        <v>1606</v>
      </c>
      <c r="K1056">
        <v>3</v>
      </c>
      <c r="L1056">
        <v>81.72</v>
      </c>
    </row>
    <row r="1057" spans="1:12" x14ac:dyDescent="0.3">
      <c r="A1057">
        <v>965</v>
      </c>
      <c r="B1057" s="109" t="s">
        <v>1767</v>
      </c>
      <c r="C1057" s="109" t="s">
        <v>100</v>
      </c>
      <c r="D1057">
        <v>137</v>
      </c>
      <c r="E1057">
        <v>1</v>
      </c>
      <c r="F1057" t="s">
        <v>215</v>
      </c>
      <c r="G1057">
        <v>3001.57</v>
      </c>
      <c r="H1057">
        <v>22</v>
      </c>
      <c r="I1057" t="s">
        <v>1782</v>
      </c>
      <c r="J1057" t="s">
        <v>1605</v>
      </c>
      <c r="K1057">
        <v>2</v>
      </c>
      <c r="L1057">
        <v>53.099999999999994</v>
      </c>
    </row>
    <row r="1058" spans="1:12" x14ac:dyDescent="0.3">
      <c r="A1058">
        <v>1011</v>
      </c>
      <c r="B1058" s="109" t="s">
        <v>1767</v>
      </c>
      <c r="C1058" s="109" t="s">
        <v>100</v>
      </c>
      <c r="D1058">
        <v>180</v>
      </c>
      <c r="E1058">
        <v>1</v>
      </c>
      <c r="F1058" t="s">
        <v>215</v>
      </c>
      <c r="G1058">
        <v>2710.77</v>
      </c>
      <c r="H1058">
        <v>22</v>
      </c>
      <c r="I1058" t="s">
        <v>1782</v>
      </c>
      <c r="J1058" t="s">
        <v>1603</v>
      </c>
      <c r="K1058">
        <v>1</v>
      </c>
      <c r="L1058">
        <v>26.8</v>
      </c>
    </row>
    <row r="1059" spans="1:12" x14ac:dyDescent="0.3">
      <c r="A1059">
        <v>1067</v>
      </c>
      <c r="B1059" s="109" t="s">
        <v>1767</v>
      </c>
      <c r="C1059" s="109" t="s">
        <v>100</v>
      </c>
      <c r="D1059">
        <v>55</v>
      </c>
      <c r="E1059">
        <v>1</v>
      </c>
      <c r="F1059" t="s">
        <v>215</v>
      </c>
      <c r="G1059">
        <v>2500.6099999999901</v>
      </c>
      <c r="H1059">
        <v>22</v>
      </c>
      <c r="I1059" t="s">
        <v>1782</v>
      </c>
      <c r="J1059" t="s">
        <v>1605</v>
      </c>
      <c r="K1059">
        <v>2</v>
      </c>
      <c r="L1059">
        <v>159.82</v>
      </c>
    </row>
    <row r="1060" spans="1:12" x14ac:dyDescent="0.3">
      <c r="A1060">
        <v>1106</v>
      </c>
      <c r="B1060" s="109" t="s">
        <v>1767</v>
      </c>
      <c r="C1060" s="109" t="s">
        <v>100</v>
      </c>
      <c r="D1060">
        <v>143</v>
      </c>
      <c r="E1060">
        <v>1</v>
      </c>
      <c r="F1060" t="s">
        <v>215</v>
      </c>
      <c r="G1060">
        <v>2571.33</v>
      </c>
      <c r="H1060">
        <v>22</v>
      </c>
      <c r="I1060" t="s">
        <v>1782</v>
      </c>
      <c r="J1060" t="s">
        <v>1603</v>
      </c>
      <c r="K1060">
        <v>1</v>
      </c>
      <c r="L1060">
        <v>33.090000000000003</v>
      </c>
    </row>
    <row r="1061" spans="1:12" x14ac:dyDescent="0.3">
      <c r="A1061">
        <v>1136</v>
      </c>
      <c r="B1061" s="109" t="s">
        <v>1767</v>
      </c>
      <c r="C1061" s="109" t="s">
        <v>100</v>
      </c>
      <c r="D1061">
        <v>73</v>
      </c>
      <c r="E1061">
        <v>1</v>
      </c>
      <c r="F1061" t="s">
        <v>215</v>
      </c>
      <c r="G1061">
        <v>2067.75</v>
      </c>
      <c r="H1061">
        <v>22</v>
      </c>
      <c r="I1061" t="s">
        <v>1782</v>
      </c>
      <c r="J1061" t="s">
        <v>1603</v>
      </c>
      <c r="K1061">
        <v>1</v>
      </c>
      <c r="L1061">
        <v>45.06</v>
      </c>
    </row>
    <row r="1062" spans="1:12" x14ac:dyDescent="0.3">
      <c r="A1062">
        <v>1137</v>
      </c>
      <c r="B1062" s="109" t="s">
        <v>1767</v>
      </c>
      <c r="C1062" s="109" t="s">
        <v>100</v>
      </c>
      <c r="D1062">
        <v>115</v>
      </c>
      <c r="E1062">
        <v>1</v>
      </c>
      <c r="F1062" t="s">
        <v>215</v>
      </c>
      <c r="G1062">
        <v>2760.23</v>
      </c>
      <c r="H1062">
        <v>22</v>
      </c>
      <c r="I1062" t="s">
        <v>1782</v>
      </c>
      <c r="J1062" t="s">
        <v>1606</v>
      </c>
      <c r="K1062">
        <v>3</v>
      </c>
      <c r="L1062">
        <v>139.59</v>
      </c>
    </row>
    <row r="1063" spans="1:12" x14ac:dyDescent="0.3">
      <c r="A1063">
        <v>1139</v>
      </c>
      <c r="B1063" s="109" t="s">
        <v>1767</v>
      </c>
      <c r="C1063" s="109" t="s">
        <v>100</v>
      </c>
      <c r="D1063">
        <v>169</v>
      </c>
      <c r="E1063">
        <v>1</v>
      </c>
      <c r="F1063" t="s">
        <v>215</v>
      </c>
      <c r="G1063">
        <v>2720.42</v>
      </c>
      <c r="H1063">
        <v>22</v>
      </c>
      <c r="I1063" t="s">
        <v>1782</v>
      </c>
      <c r="J1063" t="s">
        <v>1606</v>
      </c>
      <c r="K1063">
        <v>3</v>
      </c>
      <c r="L1063">
        <v>121.99000000000001</v>
      </c>
    </row>
    <row r="1064" spans="1:12" x14ac:dyDescent="0.3">
      <c r="A1064">
        <v>1155</v>
      </c>
      <c r="B1064" s="109" t="s">
        <v>1767</v>
      </c>
      <c r="C1064" s="109" t="s">
        <v>100</v>
      </c>
      <c r="D1064">
        <v>16</v>
      </c>
      <c r="E1064">
        <v>2</v>
      </c>
      <c r="F1064" t="s">
        <v>1599</v>
      </c>
      <c r="G1064">
        <v>3561.98</v>
      </c>
      <c r="H1064">
        <v>22</v>
      </c>
      <c r="I1064" t="s">
        <v>1782</v>
      </c>
      <c r="J1064" t="s">
        <v>1606</v>
      </c>
      <c r="K1064">
        <v>3</v>
      </c>
      <c r="L1064">
        <v>98.289999999999992</v>
      </c>
    </row>
    <row r="1065" spans="1:12" x14ac:dyDescent="0.3">
      <c r="A1065">
        <v>1170</v>
      </c>
      <c r="B1065" s="109" t="s">
        <v>1767</v>
      </c>
      <c r="C1065" s="109" t="s">
        <v>100</v>
      </c>
      <c r="D1065">
        <v>4</v>
      </c>
      <c r="E1065">
        <v>2</v>
      </c>
      <c r="F1065" t="s">
        <v>1599</v>
      </c>
      <c r="G1065">
        <v>2970.49999999999</v>
      </c>
      <c r="H1065">
        <v>22</v>
      </c>
      <c r="I1065" t="s">
        <v>1782</v>
      </c>
      <c r="J1065" t="s">
        <v>1603</v>
      </c>
      <c r="K1065">
        <v>1</v>
      </c>
      <c r="L1065">
        <v>50.34</v>
      </c>
    </row>
    <row r="1066" spans="1:12" x14ac:dyDescent="0.3">
      <c r="A1066">
        <v>1172</v>
      </c>
      <c r="B1066" s="109" t="s">
        <v>1767</v>
      </c>
      <c r="C1066" s="109" t="s">
        <v>100</v>
      </c>
      <c r="D1066">
        <v>171</v>
      </c>
      <c r="E1066">
        <v>2</v>
      </c>
      <c r="F1066" t="s">
        <v>1599</v>
      </c>
      <c r="G1066">
        <v>3485.06</v>
      </c>
      <c r="H1066">
        <v>22</v>
      </c>
      <c r="I1066" t="s">
        <v>1782</v>
      </c>
      <c r="J1066" t="s">
        <v>1603</v>
      </c>
      <c r="K1066">
        <v>1</v>
      </c>
      <c r="L1066">
        <v>40.22</v>
      </c>
    </row>
    <row r="1067" spans="1:12" x14ac:dyDescent="0.3">
      <c r="A1067">
        <v>1181</v>
      </c>
      <c r="B1067" s="109" t="s">
        <v>1675</v>
      </c>
      <c r="C1067" s="109" t="s">
        <v>100</v>
      </c>
      <c r="D1067">
        <v>80</v>
      </c>
      <c r="E1067">
        <v>2</v>
      </c>
      <c r="F1067" t="s">
        <v>1599</v>
      </c>
      <c r="G1067">
        <v>3459.09</v>
      </c>
      <c r="H1067">
        <v>22</v>
      </c>
      <c r="I1067" t="s">
        <v>1782</v>
      </c>
      <c r="J1067" t="s">
        <v>1606</v>
      </c>
      <c r="K1067">
        <v>3</v>
      </c>
      <c r="L1067">
        <v>175.31</v>
      </c>
    </row>
    <row r="1068" spans="1:12" x14ac:dyDescent="0.3">
      <c r="A1068">
        <v>1205</v>
      </c>
      <c r="B1068" s="109" t="s">
        <v>1675</v>
      </c>
      <c r="C1068" s="109" t="s">
        <v>100</v>
      </c>
      <c r="D1068">
        <v>155</v>
      </c>
      <c r="E1068">
        <v>1</v>
      </c>
      <c r="F1068" t="s">
        <v>215</v>
      </c>
      <c r="G1068">
        <v>2346.25</v>
      </c>
      <c r="H1068">
        <v>22</v>
      </c>
      <c r="I1068" t="s">
        <v>1782</v>
      </c>
      <c r="J1068" t="s">
        <v>1606</v>
      </c>
      <c r="K1068">
        <v>3</v>
      </c>
      <c r="L1068">
        <v>153.22</v>
      </c>
    </row>
    <row r="1069" spans="1:12" x14ac:dyDescent="0.3">
      <c r="A1069">
        <v>1280</v>
      </c>
      <c r="B1069" s="109" t="s">
        <v>1675</v>
      </c>
      <c r="C1069" s="109" t="s">
        <v>100</v>
      </c>
      <c r="D1069">
        <v>28</v>
      </c>
      <c r="E1069">
        <v>2</v>
      </c>
      <c r="F1069" t="s">
        <v>1599</v>
      </c>
      <c r="G1069">
        <v>1731.43</v>
      </c>
      <c r="H1069">
        <v>22</v>
      </c>
      <c r="I1069" t="s">
        <v>1782</v>
      </c>
      <c r="J1069" t="s">
        <v>1605</v>
      </c>
      <c r="K1069">
        <v>2</v>
      </c>
      <c r="L1069">
        <v>85.28</v>
      </c>
    </row>
    <row r="1070" spans="1:12" x14ac:dyDescent="0.3">
      <c r="A1070">
        <v>1327</v>
      </c>
      <c r="B1070" s="109" t="s">
        <v>1675</v>
      </c>
      <c r="C1070" s="109" t="s">
        <v>100</v>
      </c>
      <c r="D1070">
        <v>72</v>
      </c>
      <c r="E1070">
        <v>2</v>
      </c>
      <c r="F1070" t="s">
        <v>1599</v>
      </c>
      <c r="G1070">
        <v>2365.24999999999</v>
      </c>
      <c r="H1070">
        <v>22</v>
      </c>
      <c r="I1070" t="s">
        <v>1782</v>
      </c>
      <c r="J1070" t="s">
        <v>1605</v>
      </c>
      <c r="K1070">
        <v>2</v>
      </c>
      <c r="L1070">
        <v>64.36</v>
      </c>
    </row>
    <row r="1071" spans="1:12" x14ac:dyDescent="0.3">
      <c r="A1071">
        <v>1341</v>
      </c>
      <c r="B1071" s="109" t="s">
        <v>1675</v>
      </c>
      <c r="C1071" s="109" t="s">
        <v>100</v>
      </c>
      <c r="D1071">
        <v>170</v>
      </c>
      <c r="E1071">
        <v>2</v>
      </c>
      <c r="F1071" t="s">
        <v>1599</v>
      </c>
      <c r="G1071">
        <v>2340.7799999999902</v>
      </c>
      <c r="H1071">
        <v>22</v>
      </c>
      <c r="I1071" t="s">
        <v>1782</v>
      </c>
      <c r="J1071" t="s">
        <v>1605</v>
      </c>
      <c r="K1071">
        <v>2</v>
      </c>
      <c r="L1071">
        <v>76.33</v>
      </c>
    </row>
    <row r="1072" spans="1:12" x14ac:dyDescent="0.3">
      <c r="A1072">
        <v>1419</v>
      </c>
      <c r="B1072" s="109" t="s">
        <v>1675</v>
      </c>
      <c r="C1072" s="109" t="s">
        <v>100</v>
      </c>
      <c r="D1072">
        <v>100</v>
      </c>
      <c r="E1072">
        <v>1</v>
      </c>
      <c r="F1072" t="s">
        <v>215</v>
      </c>
      <c r="G1072">
        <v>3062.92</v>
      </c>
      <c r="H1072">
        <v>22</v>
      </c>
      <c r="I1072" t="s">
        <v>1782</v>
      </c>
      <c r="J1072" t="s">
        <v>1601</v>
      </c>
      <c r="K1072">
        <v>4</v>
      </c>
      <c r="L1072">
        <v>149.48000000000002</v>
      </c>
    </row>
    <row r="1073" spans="1:12" x14ac:dyDescent="0.3">
      <c r="A1073">
        <v>1426</v>
      </c>
      <c r="B1073" s="109" t="s">
        <v>1675</v>
      </c>
      <c r="C1073" s="109" t="s">
        <v>100</v>
      </c>
      <c r="D1073">
        <v>147</v>
      </c>
      <c r="E1073">
        <v>1</v>
      </c>
      <c r="F1073" t="s">
        <v>215</v>
      </c>
      <c r="G1073">
        <v>3101.0099999999902</v>
      </c>
      <c r="H1073">
        <v>22</v>
      </c>
      <c r="I1073" t="s">
        <v>1782</v>
      </c>
      <c r="J1073" t="s">
        <v>1603</v>
      </c>
      <c r="K1073">
        <v>1</v>
      </c>
      <c r="L1073">
        <v>21.83</v>
      </c>
    </row>
    <row r="1074" spans="1:12" x14ac:dyDescent="0.3">
      <c r="A1074">
        <v>1457</v>
      </c>
      <c r="B1074" s="109" t="s">
        <v>1676</v>
      </c>
      <c r="C1074" s="109" t="s">
        <v>100</v>
      </c>
      <c r="D1074">
        <v>146</v>
      </c>
      <c r="E1074">
        <v>2</v>
      </c>
      <c r="F1074" t="s">
        <v>1599</v>
      </c>
      <c r="G1074">
        <v>2817.9299999999898</v>
      </c>
      <c r="H1074">
        <v>22</v>
      </c>
      <c r="I1074" t="s">
        <v>1782</v>
      </c>
      <c r="J1074" t="s">
        <v>1603</v>
      </c>
      <c r="K1074">
        <v>1</v>
      </c>
      <c r="L1074">
        <v>50.34</v>
      </c>
    </row>
    <row r="1075" spans="1:12" x14ac:dyDescent="0.3">
      <c r="A1075">
        <v>1465</v>
      </c>
      <c r="B1075" s="109" t="s">
        <v>1676</v>
      </c>
      <c r="C1075" s="109" t="s">
        <v>100</v>
      </c>
      <c r="D1075">
        <v>150</v>
      </c>
      <c r="E1075">
        <v>2</v>
      </c>
      <c r="F1075" t="s">
        <v>1599</v>
      </c>
      <c r="G1075">
        <v>1820.95</v>
      </c>
      <c r="H1075">
        <v>22</v>
      </c>
      <c r="I1075" t="s">
        <v>1782</v>
      </c>
      <c r="J1075" t="s">
        <v>1603</v>
      </c>
      <c r="K1075">
        <v>1</v>
      </c>
      <c r="L1075">
        <v>21.83</v>
      </c>
    </row>
    <row r="1076" spans="1:12" x14ac:dyDescent="0.3">
      <c r="A1076">
        <v>1538</v>
      </c>
      <c r="B1076" s="109" t="s">
        <v>1676</v>
      </c>
      <c r="C1076" s="109" t="s">
        <v>100</v>
      </c>
      <c r="D1076">
        <v>17</v>
      </c>
      <c r="E1076">
        <v>2</v>
      </c>
      <c r="F1076" t="s">
        <v>1599</v>
      </c>
      <c r="G1076">
        <v>2546.1799999999998</v>
      </c>
      <c r="H1076">
        <v>22</v>
      </c>
      <c r="I1076" t="s">
        <v>1782</v>
      </c>
      <c r="J1076" t="s">
        <v>1603</v>
      </c>
      <c r="K1076">
        <v>1</v>
      </c>
      <c r="L1076">
        <v>26.59</v>
      </c>
    </row>
    <row r="1077" spans="1:12" x14ac:dyDescent="0.3">
      <c r="A1077">
        <v>1561</v>
      </c>
      <c r="B1077" s="109" t="s">
        <v>1676</v>
      </c>
      <c r="C1077" s="109" t="s">
        <v>100</v>
      </c>
      <c r="D1077">
        <v>130</v>
      </c>
      <c r="E1077">
        <v>2</v>
      </c>
      <c r="F1077" t="s">
        <v>1599</v>
      </c>
      <c r="G1077">
        <v>2503.4299999999998</v>
      </c>
      <c r="H1077">
        <v>22</v>
      </c>
      <c r="I1077" t="s">
        <v>1782</v>
      </c>
      <c r="J1077" t="s">
        <v>1606</v>
      </c>
      <c r="K1077">
        <v>3</v>
      </c>
      <c r="L1077">
        <v>121.99000000000001</v>
      </c>
    </row>
    <row r="1078" spans="1:12" x14ac:dyDescent="0.3">
      <c r="A1078">
        <v>1599</v>
      </c>
      <c r="B1078" s="109" t="s">
        <v>1676</v>
      </c>
      <c r="C1078" s="109" t="s">
        <v>100</v>
      </c>
      <c r="D1078">
        <v>189</v>
      </c>
      <c r="E1078">
        <v>1</v>
      </c>
      <c r="F1078" t="s">
        <v>215</v>
      </c>
      <c r="G1078">
        <v>3063.68</v>
      </c>
      <c r="H1078">
        <v>22</v>
      </c>
      <c r="I1078" t="s">
        <v>1782</v>
      </c>
      <c r="J1078" t="s">
        <v>1603</v>
      </c>
      <c r="K1078">
        <v>1</v>
      </c>
      <c r="L1078">
        <v>21.83</v>
      </c>
    </row>
    <row r="1079" spans="1:12" x14ac:dyDescent="0.3">
      <c r="A1079">
        <v>1620</v>
      </c>
      <c r="B1079" s="109" t="s">
        <v>1676</v>
      </c>
      <c r="C1079" s="109" t="s">
        <v>100</v>
      </c>
      <c r="D1079">
        <v>91</v>
      </c>
      <c r="E1079">
        <v>1</v>
      </c>
      <c r="F1079" t="s">
        <v>215</v>
      </c>
      <c r="G1079">
        <v>3648.07</v>
      </c>
      <c r="H1079">
        <v>22</v>
      </c>
      <c r="I1079" t="s">
        <v>1782</v>
      </c>
      <c r="J1079" t="s">
        <v>1606</v>
      </c>
      <c r="K1079">
        <v>3</v>
      </c>
      <c r="L1079">
        <v>112.08</v>
      </c>
    </row>
    <row r="1080" spans="1:12" x14ac:dyDescent="0.3">
      <c r="A1080">
        <v>1631</v>
      </c>
      <c r="B1080" s="109" t="s">
        <v>1748</v>
      </c>
      <c r="C1080" s="109" t="s">
        <v>100</v>
      </c>
      <c r="D1080">
        <v>146</v>
      </c>
      <c r="E1080">
        <v>2</v>
      </c>
      <c r="F1080" t="s">
        <v>1599</v>
      </c>
      <c r="G1080">
        <v>2817.9299999999898</v>
      </c>
      <c r="H1080">
        <v>22</v>
      </c>
      <c r="I1080" t="s">
        <v>1782</v>
      </c>
      <c r="J1080" t="s">
        <v>1606</v>
      </c>
      <c r="K1080">
        <v>3</v>
      </c>
      <c r="L1080">
        <v>117.15</v>
      </c>
    </row>
    <row r="1081" spans="1:12" x14ac:dyDescent="0.3">
      <c r="A1081">
        <v>1672</v>
      </c>
      <c r="B1081" s="109" t="s">
        <v>1748</v>
      </c>
      <c r="C1081" s="109" t="s">
        <v>100</v>
      </c>
      <c r="D1081">
        <v>12</v>
      </c>
      <c r="E1081">
        <v>1</v>
      </c>
      <c r="F1081" t="s">
        <v>215</v>
      </c>
      <c r="G1081">
        <v>2031.76</v>
      </c>
      <c r="H1081">
        <v>22</v>
      </c>
      <c r="I1081" t="s">
        <v>1782</v>
      </c>
      <c r="J1081" t="s">
        <v>1605</v>
      </c>
      <c r="K1081">
        <v>2</v>
      </c>
      <c r="L1081">
        <v>81.61</v>
      </c>
    </row>
    <row r="1082" spans="1:12" x14ac:dyDescent="0.3">
      <c r="A1082">
        <v>1675</v>
      </c>
      <c r="B1082" s="109" t="s">
        <v>1748</v>
      </c>
      <c r="C1082" s="109" t="s">
        <v>100</v>
      </c>
      <c r="D1082">
        <v>106</v>
      </c>
      <c r="E1082">
        <v>1</v>
      </c>
      <c r="F1082" t="s">
        <v>215</v>
      </c>
      <c r="G1082">
        <v>2859.99999999999</v>
      </c>
      <c r="H1082">
        <v>22</v>
      </c>
      <c r="I1082" t="s">
        <v>1782</v>
      </c>
      <c r="J1082" t="s">
        <v>1603</v>
      </c>
      <c r="K1082">
        <v>1</v>
      </c>
      <c r="L1082">
        <v>40.22</v>
      </c>
    </row>
    <row r="1083" spans="1:12" x14ac:dyDescent="0.3">
      <c r="A1083">
        <v>1680</v>
      </c>
      <c r="B1083" s="109" t="s">
        <v>1677</v>
      </c>
      <c r="C1083" s="109" t="s">
        <v>100</v>
      </c>
      <c r="D1083">
        <v>135</v>
      </c>
      <c r="E1083">
        <v>2</v>
      </c>
      <c r="F1083" t="s">
        <v>1599</v>
      </c>
      <c r="G1083">
        <v>2277.89</v>
      </c>
      <c r="H1083">
        <v>22</v>
      </c>
      <c r="I1083" t="s">
        <v>1782</v>
      </c>
      <c r="J1083" t="s">
        <v>1603</v>
      </c>
      <c r="K1083">
        <v>1</v>
      </c>
      <c r="L1083">
        <v>44.22</v>
      </c>
    </row>
    <row r="1084" spans="1:12" x14ac:dyDescent="0.3">
      <c r="A1084">
        <v>1696</v>
      </c>
      <c r="B1084" s="109" t="s">
        <v>1677</v>
      </c>
      <c r="C1084" s="109" t="s">
        <v>100</v>
      </c>
      <c r="D1084">
        <v>71</v>
      </c>
      <c r="E1084">
        <v>1</v>
      </c>
      <c r="F1084" t="s">
        <v>215</v>
      </c>
      <c r="G1084">
        <v>3426.6699999999901</v>
      </c>
      <c r="H1084">
        <v>22</v>
      </c>
      <c r="I1084" t="s">
        <v>1782</v>
      </c>
      <c r="J1084" t="s">
        <v>1603</v>
      </c>
      <c r="K1084">
        <v>1</v>
      </c>
      <c r="L1084">
        <v>26.59</v>
      </c>
    </row>
    <row r="1085" spans="1:12" x14ac:dyDescent="0.3">
      <c r="A1085">
        <v>1710</v>
      </c>
      <c r="B1085" s="109" t="s">
        <v>1677</v>
      </c>
      <c r="C1085" s="109" t="s">
        <v>100</v>
      </c>
      <c r="D1085">
        <v>127</v>
      </c>
      <c r="E1085">
        <v>1</v>
      </c>
      <c r="F1085" t="s">
        <v>215</v>
      </c>
      <c r="G1085">
        <v>2404.2599999999902</v>
      </c>
      <c r="H1085">
        <v>22</v>
      </c>
      <c r="I1085" t="s">
        <v>1782</v>
      </c>
      <c r="J1085" t="s">
        <v>1601</v>
      </c>
      <c r="K1085">
        <v>4</v>
      </c>
      <c r="L1085">
        <v>167.92</v>
      </c>
    </row>
    <row r="1086" spans="1:12" x14ac:dyDescent="0.3">
      <c r="A1086">
        <v>1760</v>
      </c>
      <c r="B1086" s="109" t="s">
        <v>1677</v>
      </c>
      <c r="C1086" s="109" t="s">
        <v>100</v>
      </c>
      <c r="D1086">
        <v>81</v>
      </c>
      <c r="E1086">
        <v>1</v>
      </c>
      <c r="F1086" t="s">
        <v>215</v>
      </c>
      <c r="G1086">
        <v>2735.3999999999901</v>
      </c>
      <c r="H1086">
        <v>22</v>
      </c>
      <c r="I1086" t="s">
        <v>1782</v>
      </c>
      <c r="J1086" t="s">
        <v>1623</v>
      </c>
      <c r="K1086">
        <v>5</v>
      </c>
      <c r="L1086">
        <v>203.82</v>
      </c>
    </row>
    <row r="1087" spans="1:12" x14ac:dyDescent="0.3">
      <c r="A1087">
        <v>1782</v>
      </c>
      <c r="B1087" s="109" t="s">
        <v>1677</v>
      </c>
      <c r="C1087" s="109" t="s">
        <v>100</v>
      </c>
      <c r="D1087">
        <v>58</v>
      </c>
      <c r="E1087">
        <v>2</v>
      </c>
      <c r="F1087" t="s">
        <v>1599</v>
      </c>
      <c r="G1087">
        <v>2980.8799999999901</v>
      </c>
      <c r="H1087">
        <v>22</v>
      </c>
      <c r="I1087" t="s">
        <v>1782</v>
      </c>
      <c r="J1087" t="s">
        <v>1606</v>
      </c>
      <c r="K1087">
        <v>3</v>
      </c>
      <c r="L1087">
        <v>103.94</v>
      </c>
    </row>
    <row r="1088" spans="1:12" x14ac:dyDescent="0.3">
      <c r="A1088">
        <v>1787</v>
      </c>
      <c r="B1088" s="109" t="s">
        <v>1677</v>
      </c>
      <c r="C1088" s="109" t="s">
        <v>100</v>
      </c>
      <c r="D1088">
        <v>18</v>
      </c>
      <c r="E1088">
        <v>2</v>
      </c>
      <c r="F1088" t="s">
        <v>1599</v>
      </c>
      <c r="G1088">
        <v>3225.02</v>
      </c>
      <c r="H1088">
        <v>22</v>
      </c>
      <c r="I1088" t="s">
        <v>1782</v>
      </c>
      <c r="J1088" t="s">
        <v>1605</v>
      </c>
      <c r="K1088">
        <v>2</v>
      </c>
      <c r="L1088">
        <v>78.150000000000006</v>
      </c>
    </row>
    <row r="1089" spans="1:12" x14ac:dyDescent="0.3">
      <c r="A1089">
        <v>1822</v>
      </c>
      <c r="B1089" s="109" t="s">
        <v>1677</v>
      </c>
      <c r="C1089" s="109" t="s">
        <v>100</v>
      </c>
      <c r="D1089">
        <v>130</v>
      </c>
      <c r="E1089">
        <v>2</v>
      </c>
      <c r="F1089" t="s">
        <v>1599</v>
      </c>
      <c r="G1089">
        <v>2503.4299999999998</v>
      </c>
      <c r="H1089">
        <v>22</v>
      </c>
      <c r="I1089" t="s">
        <v>1782</v>
      </c>
      <c r="J1089" t="s">
        <v>1605</v>
      </c>
      <c r="K1089">
        <v>2</v>
      </c>
      <c r="L1089">
        <v>89.28</v>
      </c>
    </row>
    <row r="1090" spans="1:12" x14ac:dyDescent="0.3">
      <c r="A1090">
        <v>1871</v>
      </c>
      <c r="B1090" s="109" t="s">
        <v>1678</v>
      </c>
      <c r="C1090" s="109" t="s">
        <v>100</v>
      </c>
      <c r="D1090">
        <v>131</v>
      </c>
      <c r="E1090">
        <v>1</v>
      </c>
      <c r="F1090" t="s">
        <v>215</v>
      </c>
      <c r="G1090">
        <v>2850.7</v>
      </c>
      <c r="H1090">
        <v>22</v>
      </c>
      <c r="I1090" t="s">
        <v>1782</v>
      </c>
      <c r="J1090" t="s">
        <v>1603</v>
      </c>
      <c r="K1090">
        <v>1</v>
      </c>
      <c r="L1090">
        <v>33.090000000000003</v>
      </c>
    </row>
    <row r="1091" spans="1:12" x14ac:dyDescent="0.3">
      <c r="A1091">
        <v>1904</v>
      </c>
      <c r="B1091" s="109" t="s">
        <v>1678</v>
      </c>
      <c r="C1091" s="109" t="s">
        <v>100</v>
      </c>
      <c r="D1091">
        <v>13</v>
      </c>
      <c r="E1091">
        <v>1</v>
      </c>
      <c r="F1091" t="s">
        <v>215</v>
      </c>
      <c r="G1091">
        <v>2749.72999999999</v>
      </c>
      <c r="H1091">
        <v>22</v>
      </c>
      <c r="I1091" t="s">
        <v>1782</v>
      </c>
      <c r="J1091" t="s">
        <v>1603</v>
      </c>
      <c r="K1091">
        <v>1</v>
      </c>
      <c r="L1091">
        <v>26.59</v>
      </c>
    </row>
    <row r="1092" spans="1:12" x14ac:dyDescent="0.3">
      <c r="A1092">
        <v>1914</v>
      </c>
      <c r="B1092" s="109" t="s">
        <v>1678</v>
      </c>
      <c r="C1092" s="109" t="s">
        <v>100</v>
      </c>
      <c r="D1092">
        <v>31</v>
      </c>
      <c r="E1092">
        <v>2</v>
      </c>
      <c r="F1092" t="s">
        <v>1599</v>
      </c>
      <c r="G1092">
        <v>3095.33</v>
      </c>
      <c r="H1092">
        <v>22</v>
      </c>
      <c r="I1092" t="s">
        <v>1782</v>
      </c>
      <c r="J1092" t="s">
        <v>1605</v>
      </c>
      <c r="K1092">
        <v>2</v>
      </c>
      <c r="L1092">
        <v>53.099999999999994</v>
      </c>
    </row>
    <row r="1093" spans="1:12" x14ac:dyDescent="0.3">
      <c r="A1093">
        <v>1954</v>
      </c>
      <c r="B1093" s="109" t="s">
        <v>1678</v>
      </c>
      <c r="C1093" s="109" t="s">
        <v>100</v>
      </c>
      <c r="D1093">
        <v>48</v>
      </c>
      <c r="E1093">
        <v>1</v>
      </c>
      <c r="F1093" t="s">
        <v>215</v>
      </c>
      <c r="G1093">
        <v>2563.6099999999901</v>
      </c>
      <c r="H1093">
        <v>22</v>
      </c>
      <c r="I1093" t="s">
        <v>1782</v>
      </c>
      <c r="J1093" t="s">
        <v>1606</v>
      </c>
      <c r="K1093">
        <v>3</v>
      </c>
      <c r="L1093">
        <v>157.22</v>
      </c>
    </row>
    <row r="1094" spans="1:12" x14ac:dyDescent="0.3">
      <c r="A1094">
        <v>2050</v>
      </c>
      <c r="B1094" s="109" t="s">
        <v>1678</v>
      </c>
      <c r="C1094" s="109" t="s">
        <v>100</v>
      </c>
      <c r="D1094">
        <v>63</v>
      </c>
      <c r="E1094">
        <v>1</v>
      </c>
      <c r="F1094" t="s">
        <v>215</v>
      </c>
      <c r="G1094">
        <v>2982.45</v>
      </c>
      <c r="H1094">
        <v>22</v>
      </c>
      <c r="I1094" t="s">
        <v>1782</v>
      </c>
      <c r="J1094" t="s">
        <v>1605</v>
      </c>
      <c r="K1094">
        <v>2</v>
      </c>
      <c r="L1094">
        <v>71.02</v>
      </c>
    </row>
    <row r="1095" spans="1:12" x14ac:dyDescent="0.3">
      <c r="A1095">
        <v>2125</v>
      </c>
      <c r="B1095" s="109" t="s">
        <v>1678</v>
      </c>
      <c r="C1095" s="109" t="s">
        <v>100</v>
      </c>
      <c r="D1095">
        <v>6</v>
      </c>
      <c r="E1095">
        <v>1</v>
      </c>
      <c r="F1095" t="s">
        <v>215</v>
      </c>
      <c r="G1095">
        <v>2272.54</v>
      </c>
      <c r="H1095">
        <v>22</v>
      </c>
      <c r="I1095" t="s">
        <v>1782</v>
      </c>
      <c r="J1095" t="s">
        <v>1605</v>
      </c>
      <c r="K1095">
        <v>2</v>
      </c>
      <c r="L1095">
        <v>71.02</v>
      </c>
    </row>
    <row r="1096" spans="1:12" x14ac:dyDescent="0.3">
      <c r="A1096">
        <v>2136</v>
      </c>
      <c r="B1096" s="109" t="s">
        <v>1679</v>
      </c>
      <c r="C1096" s="109" t="s">
        <v>100</v>
      </c>
      <c r="D1096">
        <v>9</v>
      </c>
      <c r="E1096">
        <v>1</v>
      </c>
      <c r="F1096" t="s">
        <v>215</v>
      </c>
      <c r="G1096">
        <v>2771.7</v>
      </c>
      <c r="H1096">
        <v>22</v>
      </c>
      <c r="I1096" t="s">
        <v>1782</v>
      </c>
      <c r="J1096" t="s">
        <v>1605</v>
      </c>
      <c r="K1096">
        <v>2</v>
      </c>
      <c r="L1096">
        <v>111.17999999999999</v>
      </c>
    </row>
    <row r="1097" spans="1:12" x14ac:dyDescent="0.3">
      <c r="A1097">
        <v>2145</v>
      </c>
      <c r="B1097" s="109" t="s">
        <v>1679</v>
      </c>
      <c r="C1097" s="109" t="s">
        <v>100</v>
      </c>
      <c r="D1097">
        <v>175</v>
      </c>
      <c r="E1097">
        <v>2</v>
      </c>
      <c r="F1097" t="s">
        <v>1599</v>
      </c>
      <c r="G1097">
        <v>2284.36</v>
      </c>
      <c r="H1097">
        <v>22</v>
      </c>
      <c r="I1097" t="s">
        <v>1782</v>
      </c>
      <c r="J1097" t="s">
        <v>1605</v>
      </c>
      <c r="K1097">
        <v>2</v>
      </c>
      <c r="L1097">
        <v>83.43</v>
      </c>
    </row>
    <row r="1098" spans="1:12" x14ac:dyDescent="0.3">
      <c r="A1098">
        <v>2184</v>
      </c>
      <c r="B1098" s="109" t="s">
        <v>1679</v>
      </c>
      <c r="C1098" s="109" t="s">
        <v>100</v>
      </c>
      <c r="D1098">
        <v>178</v>
      </c>
      <c r="E1098">
        <v>1</v>
      </c>
      <c r="F1098" t="s">
        <v>215</v>
      </c>
      <c r="G1098">
        <v>2320.21</v>
      </c>
      <c r="H1098">
        <v>22</v>
      </c>
      <c r="I1098" t="s">
        <v>1782</v>
      </c>
      <c r="J1098" t="s">
        <v>1606</v>
      </c>
      <c r="K1098">
        <v>3</v>
      </c>
      <c r="L1098">
        <v>99.98</v>
      </c>
    </row>
    <row r="1099" spans="1:12" x14ac:dyDescent="0.3">
      <c r="A1099">
        <v>2198</v>
      </c>
      <c r="B1099" s="109" t="s">
        <v>1679</v>
      </c>
      <c r="C1099" s="109" t="s">
        <v>100</v>
      </c>
      <c r="D1099">
        <v>186</v>
      </c>
      <c r="E1099">
        <v>2</v>
      </c>
      <c r="F1099" t="s">
        <v>1599</v>
      </c>
      <c r="G1099">
        <v>2509.77</v>
      </c>
      <c r="H1099">
        <v>22</v>
      </c>
      <c r="I1099" t="s">
        <v>1782</v>
      </c>
      <c r="J1099" t="s">
        <v>1603</v>
      </c>
      <c r="K1099">
        <v>1</v>
      </c>
      <c r="L1099">
        <v>26.8</v>
      </c>
    </row>
    <row r="1100" spans="1:12" x14ac:dyDescent="0.3">
      <c r="A1100">
        <v>2207</v>
      </c>
      <c r="B1100" s="109" t="s">
        <v>1679</v>
      </c>
      <c r="C1100" s="109" t="s">
        <v>100</v>
      </c>
      <c r="D1100">
        <v>31</v>
      </c>
      <c r="E1100">
        <v>2</v>
      </c>
      <c r="F1100" t="s">
        <v>1599</v>
      </c>
      <c r="G1100">
        <v>3095.33</v>
      </c>
      <c r="H1100">
        <v>22</v>
      </c>
      <c r="I1100" t="s">
        <v>1782</v>
      </c>
      <c r="J1100" t="s">
        <v>1603</v>
      </c>
      <c r="K1100">
        <v>1</v>
      </c>
      <c r="L1100">
        <v>21.83</v>
      </c>
    </row>
    <row r="1101" spans="1:12" x14ac:dyDescent="0.3">
      <c r="A1101">
        <v>2210</v>
      </c>
      <c r="B1101" s="109" t="s">
        <v>1679</v>
      </c>
      <c r="C1101" s="109" t="s">
        <v>100</v>
      </c>
      <c r="D1101">
        <v>126</v>
      </c>
      <c r="E1101">
        <v>1</v>
      </c>
      <c r="F1101" t="s">
        <v>215</v>
      </c>
      <c r="G1101">
        <v>2676.98</v>
      </c>
      <c r="H1101">
        <v>22</v>
      </c>
      <c r="I1101" t="s">
        <v>1782</v>
      </c>
      <c r="J1101" t="s">
        <v>1601</v>
      </c>
      <c r="K1101">
        <v>4</v>
      </c>
      <c r="L1101">
        <v>177.72</v>
      </c>
    </row>
    <row r="1102" spans="1:12" x14ac:dyDescent="0.3">
      <c r="A1102">
        <v>2237</v>
      </c>
      <c r="B1102" s="109" t="s">
        <v>1679</v>
      </c>
      <c r="C1102" s="109" t="s">
        <v>100</v>
      </c>
      <c r="D1102">
        <v>48</v>
      </c>
      <c r="E1102">
        <v>1</v>
      </c>
      <c r="F1102" t="s">
        <v>215</v>
      </c>
      <c r="G1102">
        <v>2563.6099999999901</v>
      </c>
      <c r="H1102">
        <v>22</v>
      </c>
      <c r="I1102" t="s">
        <v>1782</v>
      </c>
      <c r="J1102" t="s">
        <v>1623</v>
      </c>
      <c r="K1102">
        <v>5</v>
      </c>
      <c r="L1102">
        <v>189.32000000000002</v>
      </c>
    </row>
    <row r="1103" spans="1:12" x14ac:dyDescent="0.3">
      <c r="A1103">
        <v>2241</v>
      </c>
      <c r="B1103" s="109" t="s">
        <v>1680</v>
      </c>
      <c r="C1103" s="109" t="s">
        <v>100</v>
      </c>
      <c r="D1103">
        <v>88</v>
      </c>
      <c r="E1103">
        <v>2</v>
      </c>
      <c r="F1103" t="s">
        <v>1599</v>
      </c>
      <c r="G1103">
        <v>2659.22</v>
      </c>
      <c r="H1103">
        <v>22</v>
      </c>
      <c r="I1103" t="s">
        <v>1782</v>
      </c>
      <c r="J1103" t="s">
        <v>1603</v>
      </c>
      <c r="K1103">
        <v>1</v>
      </c>
      <c r="L1103">
        <v>26.59</v>
      </c>
    </row>
    <row r="1104" spans="1:12" x14ac:dyDescent="0.3">
      <c r="A1104">
        <v>2316</v>
      </c>
      <c r="B1104" s="109" t="s">
        <v>1680</v>
      </c>
      <c r="C1104" s="109" t="s">
        <v>100</v>
      </c>
      <c r="D1104">
        <v>147</v>
      </c>
      <c r="E1104">
        <v>1</v>
      </c>
      <c r="F1104" t="s">
        <v>215</v>
      </c>
      <c r="G1104">
        <v>3101.0099999999902</v>
      </c>
      <c r="H1104">
        <v>22</v>
      </c>
      <c r="I1104" t="s">
        <v>1782</v>
      </c>
      <c r="J1104" t="s">
        <v>1606</v>
      </c>
      <c r="K1104">
        <v>3</v>
      </c>
      <c r="L1104">
        <v>141.95999999999998</v>
      </c>
    </row>
    <row r="1105" spans="1:12" x14ac:dyDescent="0.3">
      <c r="A1105">
        <v>2357</v>
      </c>
      <c r="B1105" s="109" t="s">
        <v>1680</v>
      </c>
      <c r="C1105" s="109" t="s">
        <v>100</v>
      </c>
      <c r="D1105">
        <v>63</v>
      </c>
      <c r="E1105">
        <v>1</v>
      </c>
      <c r="F1105" t="s">
        <v>215</v>
      </c>
      <c r="G1105">
        <v>2982.45</v>
      </c>
      <c r="H1105">
        <v>22</v>
      </c>
      <c r="I1105" t="s">
        <v>1782</v>
      </c>
      <c r="J1105" t="s">
        <v>1606</v>
      </c>
      <c r="K1105">
        <v>3</v>
      </c>
      <c r="L1105">
        <v>153.22</v>
      </c>
    </row>
    <row r="1106" spans="1:12" x14ac:dyDescent="0.3">
      <c r="A1106">
        <v>2363</v>
      </c>
      <c r="B1106" s="109" t="s">
        <v>1681</v>
      </c>
      <c r="C1106" s="109" t="s">
        <v>100</v>
      </c>
      <c r="D1106">
        <v>50</v>
      </c>
      <c r="E1106">
        <v>2</v>
      </c>
      <c r="F1106" t="s">
        <v>1599</v>
      </c>
      <c r="G1106">
        <v>2266.8799999999901</v>
      </c>
      <c r="H1106">
        <v>22</v>
      </c>
      <c r="I1106" t="s">
        <v>1782</v>
      </c>
      <c r="J1106" t="s">
        <v>1605</v>
      </c>
      <c r="K1106">
        <v>2</v>
      </c>
      <c r="L1106">
        <v>90.56</v>
      </c>
    </row>
    <row r="1107" spans="1:12" x14ac:dyDescent="0.3">
      <c r="A1107">
        <v>2396</v>
      </c>
      <c r="B1107" s="109" t="s">
        <v>1682</v>
      </c>
      <c r="C1107" s="109" t="s">
        <v>100</v>
      </c>
      <c r="D1107">
        <v>33</v>
      </c>
      <c r="E1107">
        <v>2</v>
      </c>
      <c r="F1107" t="s">
        <v>1599</v>
      </c>
      <c r="G1107">
        <v>2041.21999999999</v>
      </c>
      <c r="H1107">
        <v>22</v>
      </c>
      <c r="I1107" t="s">
        <v>1782</v>
      </c>
      <c r="J1107" t="s">
        <v>1606</v>
      </c>
      <c r="K1107">
        <v>3</v>
      </c>
      <c r="L1107">
        <v>135.62</v>
      </c>
    </row>
    <row r="1108" spans="1:12" x14ac:dyDescent="0.3">
      <c r="A1108">
        <v>2411</v>
      </c>
      <c r="B1108" s="109" t="s">
        <v>1682</v>
      </c>
      <c r="C1108" s="109" t="s">
        <v>100</v>
      </c>
      <c r="D1108">
        <v>50</v>
      </c>
      <c r="E1108">
        <v>2</v>
      </c>
      <c r="F1108" t="s">
        <v>1599</v>
      </c>
      <c r="G1108">
        <v>2266.8799999999901</v>
      </c>
      <c r="H1108">
        <v>22</v>
      </c>
      <c r="I1108" t="s">
        <v>1782</v>
      </c>
      <c r="J1108" t="s">
        <v>1603</v>
      </c>
      <c r="K1108">
        <v>1</v>
      </c>
      <c r="L1108">
        <v>44.22</v>
      </c>
    </row>
    <row r="1109" spans="1:12" x14ac:dyDescent="0.3">
      <c r="A1109">
        <v>2433</v>
      </c>
      <c r="B1109" s="109" t="s">
        <v>1682</v>
      </c>
      <c r="C1109" s="109" t="s">
        <v>100</v>
      </c>
      <c r="D1109">
        <v>44</v>
      </c>
      <c r="E1109">
        <v>2</v>
      </c>
      <c r="F1109" t="s">
        <v>1599</v>
      </c>
      <c r="G1109">
        <v>2003.3999999999901</v>
      </c>
      <c r="H1109">
        <v>22</v>
      </c>
      <c r="I1109" t="s">
        <v>1782</v>
      </c>
      <c r="J1109" t="s">
        <v>1623</v>
      </c>
      <c r="K1109">
        <v>5</v>
      </c>
      <c r="L1109">
        <v>219.1</v>
      </c>
    </row>
    <row r="1110" spans="1:12" x14ac:dyDescent="0.3">
      <c r="A1110">
        <v>2461</v>
      </c>
      <c r="B1110" s="109" t="s">
        <v>1682</v>
      </c>
      <c r="C1110" s="109" t="s">
        <v>100</v>
      </c>
      <c r="D1110">
        <v>101</v>
      </c>
      <c r="E1110">
        <v>1</v>
      </c>
      <c r="F1110" t="s">
        <v>215</v>
      </c>
      <c r="G1110">
        <v>2561.19</v>
      </c>
      <c r="H1110">
        <v>22</v>
      </c>
      <c r="I1110" t="s">
        <v>1782</v>
      </c>
      <c r="J1110" t="s">
        <v>1606</v>
      </c>
      <c r="K1110">
        <v>3</v>
      </c>
      <c r="L1110">
        <v>89.34</v>
      </c>
    </row>
    <row r="1111" spans="1:12" x14ac:dyDescent="0.3">
      <c r="A1111">
        <v>2473</v>
      </c>
      <c r="B1111" s="109" t="s">
        <v>1682</v>
      </c>
      <c r="C1111" s="109" t="s">
        <v>100</v>
      </c>
      <c r="D1111">
        <v>114</v>
      </c>
      <c r="E1111">
        <v>1</v>
      </c>
      <c r="F1111" t="s">
        <v>215</v>
      </c>
      <c r="G1111">
        <v>2891.3199999999902</v>
      </c>
      <c r="H1111">
        <v>22</v>
      </c>
      <c r="I1111" t="s">
        <v>1782</v>
      </c>
      <c r="J1111" t="s">
        <v>1606</v>
      </c>
      <c r="K1111">
        <v>3</v>
      </c>
      <c r="L1111">
        <v>112.39</v>
      </c>
    </row>
    <row r="1112" spans="1:12" x14ac:dyDescent="0.3">
      <c r="A1112">
        <v>2526</v>
      </c>
      <c r="B1112" s="109" t="s">
        <v>1682</v>
      </c>
      <c r="C1112" s="109" t="s">
        <v>100</v>
      </c>
      <c r="D1112">
        <v>151</v>
      </c>
      <c r="E1112">
        <v>2</v>
      </c>
      <c r="F1112" t="s">
        <v>1599</v>
      </c>
      <c r="G1112">
        <v>4000.7999999999902</v>
      </c>
      <c r="H1112">
        <v>22</v>
      </c>
      <c r="I1112" t="s">
        <v>1782</v>
      </c>
      <c r="J1112" t="s">
        <v>1606</v>
      </c>
      <c r="K1112">
        <v>3</v>
      </c>
      <c r="L1112">
        <v>117.53</v>
      </c>
    </row>
    <row r="1113" spans="1:12" x14ac:dyDescent="0.3">
      <c r="A1113">
        <v>2587</v>
      </c>
      <c r="B1113" s="109" t="s">
        <v>1682</v>
      </c>
      <c r="C1113" s="109" t="s">
        <v>100</v>
      </c>
      <c r="D1113">
        <v>71</v>
      </c>
      <c r="E1113">
        <v>1</v>
      </c>
      <c r="F1113" t="s">
        <v>215</v>
      </c>
      <c r="G1113">
        <v>3426.6699999999901</v>
      </c>
      <c r="H1113">
        <v>22</v>
      </c>
      <c r="I1113" t="s">
        <v>1782</v>
      </c>
      <c r="J1113" t="s">
        <v>1603</v>
      </c>
      <c r="K1113">
        <v>1</v>
      </c>
      <c r="L1113">
        <v>26.8</v>
      </c>
    </row>
    <row r="1114" spans="1:12" x14ac:dyDescent="0.3">
      <c r="A1114">
        <v>2688</v>
      </c>
      <c r="B1114" s="109" t="s">
        <v>1682</v>
      </c>
      <c r="C1114" s="109" t="s">
        <v>100</v>
      </c>
      <c r="D1114">
        <v>177</v>
      </c>
      <c r="E1114">
        <v>2</v>
      </c>
      <c r="F1114" t="s">
        <v>1599</v>
      </c>
      <c r="G1114">
        <v>2497.4499999999898</v>
      </c>
      <c r="H1114">
        <v>22</v>
      </c>
      <c r="I1114" t="s">
        <v>1782</v>
      </c>
      <c r="J1114" t="s">
        <v>1606</v>
      </c>
      <c r="K1114">
        <v>3</v>
      </c>
      <c r="L1114">
        <v>153.22</v>
      </c>
    </row>
    <row r="1115" spans="1:12" x14ac:dyDescent="0.3">
      <c r="A1115">
        <v>2709</v>
      </c>
      <c r="B1115" s="109" t="s">
        <v>1682</v>
      </c>
      <c r="C1115" s="109" t="s">
        <v>100</v>
      </c>
      <c r="D1115">
        <v>153</v>
      </c>
      <c r="E1115">
        <v>1</v>
      </c>
      <c r="F1115" t="s">
        <v>215</v>
      </c>
      <c r="G1115">
        <v>2648.3899999999899</v>
      </c>
      <c r="H1115">
        <v>22</v>
      </c>
      <c r="I1115" t="s">
        <v>1782</v>
      </c>
      <c r="J1115" t="s">
        <v>1603</v>
      </c>
      <c r="K1115">
        <v>1</v>
      </c>
      <c r="L1115">
        <v>26.59</v>
      </c>
    </row>
    <row r="1116" spans="1:12" x14ac:dyDescent="0.3">
      <c r="A1116">
        <v>2730</v>
      </c>
      <c r="B1116" s="109" t="s">
        <v>1682</v>
      </c>
      <c r="C1116" s="109" t="s">
        <v>100</v>
      </c>
      <c r="D1116">
        <v>185</v>
      </c>
      <c r="E1116">
        <v>1</v>
      </c>
      <c r="F1116" t="s">
        <v>215</v>
      </c>
      <c r="G1116">
        <v>2395.81</v>
      </c>
      <c r="H1116">
        <v>22</v>
      </c>
      <c r="I1116" t="s">
        <v>1782</v>
      </c>
      <c r="J1116" t="s">
        <v>1623</v>
      </c>
      <c r="K1116">
        <v>5</v>
      </c>
      <c r="L1116">
        <v>183.57999999999998</v>
      </c>
    </row>
    <row r="1117" spans="1:12" x14ac:dyDescent="0.3">
      <c r="A1117">
        <v>2732</v>
      </c>
      <c r="B1117" s="109" t="s">
        <v>1683</v>
      </c>
      <c r="C1117" s="109" t="s">
        <v>100</v>
      </c>
      <c r="D1117">
        <v>154</v>
      </c>
      <c r="E1117">
        <v>1</v>
      </c>
      <c r="F1117" t="s">
        <v>215</v>
      </c>
      <c r="G1117">
        <v>1976.4399999999901</v>
      </c>
      <c r="H1117">
        <v>22</v>
      </c>
      <c r="I1117" t="s">
        <v>1782</v>
      </c>
      <c r="J1117" t="s">
        <v>1603</v>
      </c>
      <c r="K1117">
        <v>1</v>
      </c>
      <c r="L1117">
        <v>44.22</v>
      </c>
    </row>
    <row r="1118" spans="1:12" x14ac:dyDescent="0.3">
      <c r="A1118">
        <v>2741</v>
      </c>
      <c r="B1118" s="109" t="s">
        <v>1683</v>
      </c>
      <c r="C1118" s="109" t="s">
        <v>100</v>
      </c>
      <c r="D1118">
        <v>93</v>
      </c>
      <c r="E1118">
        <v>1</v>
      </c>
      <c r="F1118" t="s">
        <v>215</v>
      </c>
      <c r="G1118">
        <v>2470.89</v>
      </c>
      <c r="H1118">
        <v>22</v>
      </c>
      <c r="I1118" t="s">
        <v>1782</v>
      </c>
      <c r="J1118" t="s">
        <v>1605</v>
      </c>
      <c r="K1118">
        <v>2</v>
      </c>
      <c r="L1118">
        <v>111.17999999999999</v>
      </c>
    </row>
    <row r="1119" spans="1:12" x14ac:dyDescent="0.3">
      <c r="A1119">
        <v>2751</v>
      </c>
      <c r="B1119" s="109" t="s">
        <v>1683</v>
      </c>
      <c r="C1119" s="109" t="s">
        <v>100</v>
      </c>
      <c r="D1119">
        <v>199</v>
      </c>
      <c r="E1119">
        <v>1</v>
      </c>
      <c r="F1119" t="s">
        <v>215</v>
      </c>
      <c r="G1119">
        <v>2795.3799999999901</v>
      </c>
      <c r="H1119">
        <v>22</v>
      </c>
      <c r="I1119" t="s">
        <v>1782</v>
      </c>
      <c r="J1119" t="s">
        <v>1603</v>
      </c>
      <c r="K1119">
        <v>1</v>
      </c>
      <c r="L1119">
        <v>33.090000000000003</v>
      </c>
    </row>
    <row r="1120" spans="1:12" x14ac:dyDescent="0.3">
      <c r="A1120">
        <v>2797</v>
      </c>
      <c r="B1120" s="109" t="s">
        <v>1683</v>
      </c>
      <c r="C1120" s="109" t="s">
        <v>100</v>
      </c>
      <c r="D1120">
        <v>106</v>
      </c>
      <c r="E1120">
        <v>1</v>
      </c>
      <c r="F1120" t="s">
        <v>215</v>
      </c>
      <c r="G1120">
        <v>2859.99999999999</v>
      </c>
      <c r="H1120">
        <v>22</v>
      </c>
      <c r="I1120" t="s">
        <v>1782</v>
      </c>
      <c r="J1120" t="s">
        <v>1605</v>
      </c>
      <c r="K1120">
        <v>2</v>
      </c>
      <c r="L1120">
        <v>81.61</v>
      </c>
    </row>
    <row r="1121" spans="1:12" x14ac:dyDescent="0.3">
      <c r="A1121">
        <v>2806</v>
      </c>
      <c r="B1121" s="109" t="s">
        <v>1684</v>
      </c>
      <c r="C1121" s="109" t="s">
        <v>100</v>
      </c>
      <c r="D1121">
        <v>144</v>
      </c>
      <c r="E1121">
        <v>1</v>
      </c>
      <c r="F1121" t="s">
        <v>215</v>
      </c>
      <c r="G1121">
        <v>2504.1999999999998</v>
      </c>
      <c r="H1121">
        <v>22</v>
      </c>
      <c r="I1121" t="s">
        <v>1782</v>
      </c>
      <c r="J1121" t="s">
        <v>1603</v>
      </c>
      <c r="K1121">
        <v>1</v>
      </c>
      <c r="L1121">
        <v>50.34</v>
      </c>
    </row>
    <row r="1122" spans="1:12" x14ac:dyDescent="0.3">
      <c r="A1122">
        <v>2869</v>
      </c>
      <c r="B1122" s="109" t="s">
        <v>1684</v>
      </c>
      <c r="C1122" s="109" t="s">
        <v>100</v>
      </c>
      <c r="D1122">
        <v>53</v>
      </c>
      <c r="E1122">
        <v>2</v>
      </c>
      <c r="F1122" t="s">
        <v>1599</v>
      </c>
      <c r="G1122">
        <v>2456.64</v>
      </c>
      <c r="H1122">
        <v>22</v>
      </c>
      <c r="I1122" t="s">
        <v>1782</v>
      </c>
      <c r="J1122" t="s">
        <v>1605</v>
      </c>
      <c r="K1122">
        <v>2</v>
      </c>
      <c r="L1122">
        <v>106.5</v>
      </c>
    </row>
    <row r="1123" spans="1:12" x14ac:dyDescent="0.3">
      <c r="A1123">
        <v>2872</v>
      </c>
      <c r="B1123" s="109" t="s">
        <v>1684</v>
      </c>
      <c r="C1123" s="109" t="s">
        <v>100</v>
      </c>
      <c r="D1123">
        <v>103</v>
      </c>
      <c r="E1123">
        <v>1</v>
      </c>
      <c r="F1123" t="s">
        <v>215</v>
      </c>
      <c r="G1123">
        <v>2155.51999999999</v>
      </c>
      <c r="H1123">
        <v>22</v>
      </c>
      <c r="I1123" t="s">
        <v>1782</v>
      </c>
      <c r="J1123" t="s">
        <v>1603</v>
      </c>
      <c r="K1123">
        <v>1</v>
      </c>
      <c r="L1123">
        <v>26.8</v>
      </c>
    </row>
    <row r="1124" spans="1:12" x14ac:dyDescent="0.3">
      <c r="A1124">
        <v>2933</v>
      </c>
      <c r="B1124" s="109" t="s">
        <v>1684</v>
      </c>
      <c r="C1124" s="109" t="s">
        <v>100</v>
      </c>
      <c r="D1124">
        <v>116</v>
      </c>
      <c r="E1124">
        <v>2</v>
      </c>
      <c r="F1124" t="s">
        <v>1599</v>
      </c>
      <c r="G1124">
        <v>3700.99</v>
      </c>
      <c r="H1124">
        <v>22</v>
      </c>
      <c r="I1124" t="s">
        <v>1782</v>
      </c>
      <c r="J1124" t="s">
        <v>1606</v>
      </c>
      <c r="K1124">
        <v>3</v>
      </c>
      <c r="L1124">
        <v>161.51999999999998</v>
      </c>
    </row>
    <row r="1125" spans="1:12" x14ac:dyDescent="0.3">
      <c r="A1125">
        <v>2949</v>
      </c>
      <c r="B1125" s="109" t="s">
        <v>1684</v>
      </c>
      <c r="C1125" s="109" t="s">
        <v>100</v>
      </c>
      <c r="D1125">
        <v>188</v>
      </c>
      <c r="E1125">
        <v>2</v>
      </c>
      <c r="F1125" t="s">
        <v>1599</v>
      </c>
      <c r="G1125">
        <v>2797.5499999999902</v>
      </c>
      <c r="H1125">
        <v>22</v>
      </c>
      <c r="I1125" t="s">
        <v>1782</v>
      </c>
      <c r="J1125" t="s">
        <v>1606</v>
      </c>
      <c r="K1125">
        <v>3</v>
      </c>
      <c r="L1125">
        <v>175.31</v>
      </c>
    </row>
    <row r="1126" spans="1:12" x14ac:dyDescent="0.3">
      <c r="A1126">
        <v>2965</v>
      </c>
      <c r="B1126" s="109" t="s">
        <v>1684</v>
      </c>
      <c r="C1126" s="109" t="s">
        <v>100</v>
      </c>
      <c r="D1126">
        <v>23</v>
      </c>
      <c r="E1126">
        <v>2</v>
      </c>
      <c r="F1126" t="s">
        <v>1599</v>
      </c>
      <c r="G1126">
        <v>2834.16</v>
      </c>
      <c r="H1126">
        <v>22</v>
      </c>
      <c r="I1126" t="s">
        <v>1782</v>
      </c>
      <c r="J1126" t="s">
        <v>1605</v>
      </c>
      <c r="K1126">
        <v>2</v>
      </c>
      <c r="L1126">
        <v>83.43</v>
      </c>
    </row>
    <row r="1127" spans="1:12" x14ac:dyDescent="0.3">
      <c r="A1127">
        <v>2975</v>
      </c>
      <c r="B1127" s="109" t="s">
        <v>1685</v>
      </c>
      <c r="C1127" s="109" t="s">
        <v>100</v>
      </c>
      <c r="D1127">
        <v>164</v>
      </c>
      <c r="E1127">
        <v>1</v>
      </c>
      <c r="F1127" t="s">
        <v>215</v>
      </c>
      <c r="G1127">
        <v>3193.3999999999901</v>
      </c>
      <c r="H1127">
        <v>22</v>
      </c>
      <c r="I1127" t="s">
        <v>1782</v>
      </c>
      <c r="J1127" t="s">
        <v>1603</v>
      </c>
      <c r="K1127">
        <v>1</v>
      </c>
      <c r="L1127">
        <v>21.83</v>
      </c>
    </row>
    <row r="1128" spans="1:12" x14ac:dyDescent="0.3">
      <c r="A1128">
        <v>3004</v>
      </c>
      <c r="B1128" s="109" t="s">
        <v>1685</v>
      </c>
      <c r="C1128" s="109" t="s">
        <v>100</v>
      </c>
      <c r="D1128">
        <v>122</v>
      </c>
      <c r="E1128">
        <v>2</v>
      </c>
      <c r="F1128" t="s">
        <v>1599</v>
      </c>
      <c r="G1128">
        <v>2615.06</v>
      </c>
      <c r="H1128">
        <v>22</v>
      </c>
      <c r="I1128" t="s">
        <v>1782</v>
      </c>
      <c r="J1128" t="s">
        <v>1606</v>
      </c>
      <c r="K1128">
        <v>3</v>
      </c>
      <c r="L1128">
        <v>141.95999999999998</v>
      </c>
    </row>
    <row r="1129" spans="1:12" x14ac:dyDescent="0.3">
      <c r="A1129">
        <v>3047</v>
      </c>
      <c r="B1129" s="109" t="s">
        <v>1685</v>
      </c>
      <c r="C1129" s="109" t="s">
        <v>100</v>
      </c>
      <c r="D1129">
        <v>5</v>
      </c>
      <c r="E1129">
        <v>2</v>
      </c>
      <c r="F1129" t="s">
        <v>1599</v>
      </c>
      <c r="G1129">
        <v>2727.48</v>
      </c>
      <c r="H1129">
        <v>22</v>
      </c>
      <c r="I1129" t="s">
        <v>1782</v>
      </c>
      <c r="J1129" t="s">
        <v>1605</v>
      </c>
      <c r="K1129">
        <v>2</v>
      </c>
      <c r="L1129">
        <v>83.43</v>
      </c>
    </row>
    <row r="1130" spans="1:12" x14ac:dyDescent="0.3">
      <c r="A1130">
        <v>3064</v>
      </c>
      <c r="B1130" s="109" t="s">
        <v>1686</v>
      </c>
      <c r="C1130" s="109" t="s">
        <v>100</v>
      </c>
      <c r="D1130">
        <v>199</v>
      </c>
      <c r="E1130">
        <v>1</v>
      </c>
      <c r="F1130" t="s">
        <v>215</v>
      </c>
      <c r="G1130">
        <v>2795.3799999999901</v>
      </c>
      <c r="H1130">
        <v>22</v>
      </c>
      <c r="I1130" t="s">
        <v>1782</v>
      </c>
      <c r="J1130" t="s">
        <v>1605</v>
      </c>
      <c r="K1130">
        <v>2</v>
      </c>
      <c r="L1130">
        <v>76.930000000000007</v>
      </c>
    </row>
    <row r="1131" spans="1:12" x14ac:dyDescent="0.3">
      <c r="A1131">
        <v>3094</v>
      </c>
      <c r="B1131" s="109" t="s">
        <v>1686</v>
      </c>
      <c r="C1131" s="109" t="s">
        <v>100</v>
      </c>
      <c r="D1131">
        <v>89</v>
      </c>
      <c r="E1131">
        <v>2</v>
      </c>
      <c r="F1131" t="s">
        <v>1599</v>
      </c>
      <c r="G1131">
        <v>3800.56</v>
      </c>
      <c r="H1131">
        <v>22</v>
      </c>
      <c r="I1131" t="s">
        <v>1782</v>
      </c>
      <c r="J1131" t="s">
        <v>1623</v>
      </c>
      <c r="K1131">
        <v>5</v>
      </c>
      <c r="L1131">
        <v>188.25</v>
      </c>
    </row>
    <row r="1132" spans="1:12" x14ac:dyDescent="0.3">
      <c r="A1132">
        <v>3106</v>
      </c>
      <c r="B1132" s="109" t="s">
        <v>1686</v>
      </c>
      <c r="C1132" s="109" t="s">
        <v>100</v>
      </c>
      <c r="D1132">
        <v>200</v>
      </c>
      <c r="E1132">
        <v>2</v>
      </c>
      <c r="F1132" t="s">
        <v>1599</v>
      </c>
      <c r="G1132">
        <v>3156.95</v>
      </c>
      <c r="H1132">
        <v>22</v>
      </c>
      <c r="I1132" t="s">
        <v>1782</v>
      </c>
      <c r="J1132" t="s">
        <v>1603</v>
      </c>
      <c r="K1132">
        <v>1</v>
      </c>
      <c r="L1132">
        <v>21.83</v>
      </c>
    </row>
    <row r="1133" spans="1:12" x14ac:dyDescent="0.3">
      <c r="A1133">
        <v>3114</v>
      </c>
      <c r="B1133" s="109" t="s">
        <v>1686</v>
      </c>
      <c r="C1133" s="109" t="s">
        <v>100</v>
      </c>
      <c r="D1133">
        <v>18</v>
      </c>
      <c r="E1133">
        <v>2</v>
      </c>
      <c r="F1133" t="s">
        <v>1599</v>
      </c>
      <c r="G1133">
        <v>3225.02</v>
      </c>
      <c r="H1133">
        <v>22</v>
      </c>
      <c r="I1133" t="s">
        <v>1782</v>
      </c>
      <c r="J1133" t="s">
        <v>1623</v>
      </c>
      <c r="K1133">
        <v>5</v>
      </c>
      <c r="L1133">
        <v>232.51999999999998</v>
      </c>
    </row>
    <row r="1134" spans="1:12" x14ac:dyDescent="0.3">
      <c r="A1134">
        <v>3137</v>
      </c>
      <c r="B1134" s="109" t="s">
        <v>1686</v>
      </c>
      <c r="C1134" s="109" t="s">
        <v>100</v>
      </c>
      <c r="D1134">
        <v>57</v>
      </c>
      <c r="E1134">
        <v>1</v>
      </c>
      <c r="F1134" t="s">
        <v>215</v>
      </c>
      <c r="G1134">
        <v>2802.5999999999899</v>
      </c>
      <c r="H1134">
        <v>22</v>
      </c>
      <c r="I1134" t="s">
        <v>1782</v>
      </c>
      <c r="J1134" t="s">
        <v>1603</v>
      </c>
      <c r="K1134">
        <v>1</v>
      </c>
      <c r="L1134">
        <v>31.27</v>
      </c>
    </row>
    <row r="1135" spans="1:12" x14ac:dyDescent="0.3">
      <c r="A1135">
        <v>3176</v>
      </c>
      <c r="B1135" s="109" t="s">
        <v>1686</v>
      </c>
      <c r="C1135" s="109" t="s">
        <v>100</v>
      </c>
      <c r="D1135">
        <v>42</v>
      </c>
      <c r="E1135">
        <v>1</v>
      </c>
      <c r="F1135" t="s">
        <v>215</v>
      </c>
      <c r="G1135">
        <v>2374.1399999999899</v>
      </c>
      <c r="H1135">
        <v>22</v>
      </c>
      <c r="I1135" t="s">
        <v>1782</v>
      </c>
      <c r="J1135" t="s">
        <v>1605</v>
      </c>
      <c r="K1135">
        <v>2</v>
      </c>
      <c r="L1135">
        <v>73.31</v>
      </c>
    </row>
    <row r="1136" spans="1:12" x14ac:dyDescent="0.3">
      <c r="A1136">
        <v>3220</v>
      </c>
      <c r="B1136" s="109" t="s">
        <v>1768</v>
      </c>
      <c r="C1136" s="109" t="s">
        <v>100</v>
      </c>
      <c r="D1136">
        <v>167</v>
      </c>
      <c r="E1136">
        <v>2</v>
      </c>
      <c r="F1136" t="s">
        <v>1599</v>
      </c>
      <c r="G1136">
        <v>2609.11</v>
      </c>
      <c r="H1136">
        <v>22</v>
      </c>
      <c r="I1136" t="s">
        <v>1782</v>
      </c>
      <c r="J1136" t="s">
        <v>1606</v>
      </c>
      <c r="K1136">
        <v>3</v>
      </c>
      <c r="L1136">
        <v>104.74000000000001</v>
      </c>
    </row>
    <row r="1137" spans="1:12" x14ac:dyDescent="0.3">
      <c r="A1137">
        <v>3352</v>
      </c>
      <c r="B1137" s="109" t="s">
        <v>1768</v>
      </c>
      <c r="C1137" s="109" t="s">
        <v>100</v>
      </c>
      <c r="D1137">
        <v>135</v>
      </c>
      <c r="E1137">
        <v>2</v>
      </c>
      <c r="F1137" t="s">
        <v>1599</v>
      </c>
      <c r="G1137">
        <v>2277.89</v>
      </c>
      <c r="H1137">
        <v>22</v>
      </c>
      <c r="I1137" t="s">
        <v>1782</v>
      </c>
      <c r="J1137" t="s">
        <v>1606</v>
      </c>
      <c r="K1137">
        <v>3</v>
      </c>
      <c r="L1137">
        <v>134.34</v>
      </c>
    </row>
    <row r="1138" spans="1:12" x14ac:dyDescent="0.3">
      <c r="A1138">
        <v>3375</v>
      </c>
      <c r="B1138" s="109" t="s">
        <v>1768</v>
      </c>
      <c r="C1138" s="109" t="s">
        <v>100</v>
      </c>
      <c r="D1138">
        <v>45</v>
      </c>
      <c r="E1138">
        <v>1</v>
      </c>
      <c r="F1138" t="s">
        <v>215</v>
      </c>
      <c r="G1138">
        <v>3423.77</v>
      </c>
      <c r="H1138">
        <v>22</v>
      </c>
      <c r="I1138" t="s">
        <v>1782</v>
      </c>
      <c r="J1138" t="s">
        <v>1603</v>
      </c>
      <c r="K1138">
        <v>1</v>
      </c>
      <c r="L1138">
        <v>45.06</v>
      </c>
    </row>
    <row r="1139" spans="1:12" x14ac:dyDescent="0.3">
      <c r="A1139">
        <v>3423</v>
      </c>
      <c r="B1139" s="109" t="s">
        <v>1768</v>
      </c>
      <c r="C1139" s="109" t="s">
        <v>100</v>
      </c>
      <c r="D1139">
        <v>195</v>
      </c>
      <c r="E1139">
        <v>1</v>
      </c>
      <c r="F1139" t="s">
        <v>215</v>
      </c>
      <c r="G1139">
        <v>2592.77</v>
      </c>
      <c r="H1139">
        <v>22</v>
      </c>
      <c r="I1139" t="s">
        <v>1782</v>
      </c>
      <c r="J1139" t="s">
        <v>1601</v>
      </c>
      <c r="K1139">
        <v>4</v>
      </c>
      <c r="L1139">
        <v>160.57000000000002</v>
      </c>
    </row>
    <row r="1140" spans="1:12" x14ac:dyDescent="0.3">
      <c r="A1140">
        <v>3426</v>
      </c>
      <c r="B1140" s="109" t="s">
        <v>1768</v>
      </c>
      <c r="C1140" s="109" t="s">
        <v>100</v>
      </c>
      <c r="D1140">
        <v>126</v>
      </c>
      <c r="E1140">
        <v>1</v>
      </c>
      <c r="F1140" t="s">
        <v>215</v>
      </c>
      <c r="G1140">
        <v>2676.98</v>
      </c>
      <c r="H1140">
        <v>22</v>
      </c>
      <c r="I1140" t="s">
        <v>1782</v>
      </c>
      <c r="J1140" t="s">
        <v>1606</v>
      </c>
      <c r="K1140">
        <v>3</v>
      </c>
      <c r="L1140">
        <v>116.92</v>
      </c>
    </row>
    <row r="1141" spans="1:12" x14ac:dyDescent="0.3">
      <c r="A1141">
        <v>3447</v>
      </c>
      <c r="B1141" s="109" t="s">
        <v>1768</v>
      </c>
      <c r="C1141" s="109" t="s">
        <v>100</v>
      </c>
      <c r="D1141">
        <v>54</v>
      </c>
      <c r="E1141">
        <v>1</v>
      </c>
      <c r="F1141" t="s">
        <v>215</v>
      </c>
      <c r="G1141">
        <v>2839.4099999999899</v>
      </c>
      <c r="H1141">
        <v>22</v>
      </c>
      <c r="I1141" t="s">
        <v>1782</v>
      </c>
      <c r="J1141" t="s">
        <v>1606</v>
      </c>
      <c r="K1141">
        <v>3</v>
      </c>
      <c r="L1141">
        <v>112.88</v>
      </c>
    </row>
    <row r="1142" spans="1:12" x14ac:dyDescent="0.3">
      <c r="A1142">
        <v>3472</v>
      </c>
      <c r="B1142" s="109" t="s">
        <v>1768</v>
      </c>
      <c r="C1142" s="109" t="s">
        <v>100</v>
      </c>
      <c r="D1142">
        <v>35</v>
      </c>
      <c r="E1142">
        <v>1</v>
      </c>
      <c r="F1142" t="s">
        <v>215</v>
      </c>
      <c r="G1142">
        <v>3303.7</v>
      </c>
      <c r="H1142">
        <v>22</v>
      </c>
      <c r="I1142" t="s">
        <v>1782</v>
      </c>
      <c r="J1142" t="s">
        <v>1605</v>
      </c>
      <c r="K1142">
        <v>2</v>
      </c>
      <c r="L1142">
        <v>58.07</v>
      </c>
    </row>
    <row r="1143" spans="1:12" x14ac:dyDescent="0.3">
      <c r="A1143">
        <v>3515</v>
      </c>
      <c r="B1143" s="109" t="s">
        <v>1783</v>
      </c>
      <c r="C1143" s="109" t="s">
        <v>100</v>
      </c>
      <c r="D1143">
        <v>188</v>
      </c>
      <c r="E1143">
        <v>2</v>
      </c>
      <c r="F1143" t="s">
        <v>1599</v>
      </c>
      <c r="G1143">
        <v>2797.5499999999902</v>
      </c>
      <c r="H1143">
        <v>22</v>
      </c>
      <c r="I1143" t="s">
        <v>1782</v>
      </c>
      <c r="J1143" t="s">
        <v>1603</v>
      </c>
      <c r="K1143">
        <v>1</v>
      </c>
      <c r="L1143">
        <v>45.06</v>
      </c>
    </row>
    <row r="1144" spans="1:12" x14ac:dyDescent="0.3">
      <c r="A1144">
        <v>3568</v>
      </c>
      <c r="B1144" s="109" t="s">
        <v>1783</v>
      </c>
      <c r="C1144" s="109" t="s">
        <v>100</v>
      </c>
      <c r="D1144">
        <v>78</v>
      </c>
      <c r="E1144">
        <v>1</v>
      </c>
      <c r="F1144" t="s">
        <v>215</v>
      </c>
      <c r="G1144">
        <v>3396.95</v>
      </c>
      <c r="H1144">
        <v>22</v>
      </c>
      <c r="I1144" t="s">
        <v>1782</v>
      </c>
      <c r="J1144" t="s">
        <v>1605</v>
      </c>
      <c r="K1144">
        <v>2</v>
      </c>
      <c r="L1144">
        <v>76.930000000000007</v>
      </c>
    </row>
    <row r="1145" spans="1:12" x14ac:dyDescent="0.3">
      <c r="A1145">
        <v>3660</v>
      </c>
      <c r="B1145" s="109" t="s">
        <v>1783</v>
      </c>
      <c r="C1145" s="109" t="s">
        <v>100</v>
      </c>
      <c r="D1145">
        <v>141</v>
      </c>
      <c r="E1145">
        <v>2</v>
      </c>
      <c r="F1145" t="s">
        <v>1599</v>
      </c>
      <c r="G1145">
        <v>2888.96</v>
      </c>
      <c r="H1145">
        <v>22</v>
      </c>
      <c r="I1145" t="s">
        <v>1782</v>
      </c>
      <c r="J1145" t="s">
        <v>1606</v>
      </c>
      <c r="K1145">
        <v>3</v>
      </c>
      <c r="L1145">
        <v>160.35</v>
      </c>
    </row>
    <row r="1146" spans="1:12" x14ac:dyDescent="0.3">
      <c r="A1146">
        <v>3668</v>
      </c>
      <c r="B1146" s="109" t="s">
        <v>1783</v>
      </c>
      <c r="C1146" s="109" t="s">
        <v>100</v>
      </c>
      <c r="D1146">
        <v>121</v>
      </c>
      <c r="E1146">
        <v>2</v>
      </c>
      <c r="F1146" t="s">
        <v>1599</v>
      </c>
      <c r="G1146">
        <v>2061.75</v>
      </c>
      <c r="H1146">
        <v>22</v>
      </c>
      <c r="I1146" t="s">
        <v>1782</v>
      </c>
      <c r="J1146" t="s">
        <v>1606</v>
      </c>
      <c r="K1146">
        <v>3</v>
      </c>
      <c r="L1146">
        <v>88.64</v>
      </c>
    </row>
    <row r="1147" spans="1:12" x14ac:dyDescent="0.3">
      <c r="A1147">
        <v>3669</v>
      </c>
      <c r="B1147" s="109" t="s">
        <v>1783</v>
      </c>
      <c r="C1147" s="109" t="s">
        <v>100</v>
      </c>
      <c r="D1147">
        <v>56</v>
      </c>
      <c r="E1147">
        <v>2</v>
      </c>
      <c r="F1147" t="s">
        <v>1599</v>
      </c>
      <c r="G1147">
        <v>2542.1099999999901</v>
      </c>
      <c r="H1147">
        <v>22</v>
      </c>
      <c r="I1147" t="s">
        <v>1782</v>
      </c>
      <c r="J1147" t="s">
        <v>1603</v>
      </c>
      <c r="K1147">
        <v>1</v>
      </c>
      <c r="L1147">
        <v>31.27</v>
      </c>
    </row>
    <row r="1148" spans="1:12" x14ac:dyDescent="0.3">
      <c r="A1148">
        <v>3768</v>
      </c>
      <c r="B1148" s="109" t="s">
        <v>1783</v>
      </c>
      <c r="C1148" s="109" t="s">
        <v>100</v>
      </c>
      <c r="D1148">
        <v>37</v>
      </c>
      <c r="E1148">
        <v>1</v>
      </c>
      <c r="F1148" t="s">
        <v>215</v>
      </c>
      <c r="G1148">
        <v>4418.24</v>
      </c>
      <c r="H1148">
        <v>22</v>
      </c>
      <c r="I1148" t="s">
        <v>1782</v>
      </c>
      <c r="J1148" t="s">
        <v>1603</v>
      </c>
      <c r="K1148">
        <v>1</v>
      </c>
      <c r="L1148">
        <v>26.8</v>
      </c>
    </row>
    <row r="1149" spans="1:12" x14ac:dyDescent="0.3">
      <c r="A1149">
        <v>3781</v>
      </c>
      <c r="B1149" s="109" t="s">
        <v>1783</v>
      </c>
      <c r="C1149" s="109" t="s">
        <v>100</v>
      </c>
      <c r="D1149">
        <v>39</v>
      </c>
      <c r="E1149">
        <v>1</v>
      </c>
      <c r="F1149" t="s">
        <v>215</v>
      </c>
      <c r="G1149">
        <v>3322.9899999999898</v>
      </c>
      <c r="H1149">
        <v>22</v>
      </c>
      <c r="I1149" t="s">
        <v>1782</v>
      </c>
      <c r="J1149" t="s">
        <v>1601</v>
      </c>
      <c r="K1149">
        <v>4</v>
      </c>
      <c r="L1149">
        <v>201.3</v>
      </c>
    </row>
    <row r="1150" spans="1:12" x14ac:dyDescent="0.3">
      <c r="A1150">
        <v>3848</v>
      </c>
      <c r="B1150" s="109" t="s">
        <v>1783</v>
      </c>
      <c r="C1150" s="109" t="s">
        <v>100</v>
      </c>
      <c r="D1150">
        <v>64</v>
      </c>
      <c r="E1150">
        <v>2</v>
      </c>
      <c r="F1150" t="s">
        <v>1599</v>
      </c>
      <c r="G1150">
        <v>2702.72999999999</v>
      </c>
      <c r="H1150">
        <v>22</v>
      </c>
      <c r="I1150" t="s">
        <v>1782</v>
      </c>
      <c r="J1150" t="s">
        <v>1601</v>
      </c>
      <c r="K1150">
        <v>4</v>
      </c>
      <c r="L1150">
        <v>197.14</v>
      </c>
    </row>
    <row r="1151" spans="1:12" x14ac:dyDescent="0.3">
      <c r="A1151">
        <v>3853</v>
      </c>
      <c r="B1151" s="109" t="s">
        <v>1783</v>
      </c>
      <c r="C1151" s="109" t="s">
        <v>100</v>
      </c>
      <c r="D1151">
        <v>191</v>
      </c>
      <c r="E1151">
        <v>2</v>
      </c>
      <c r="F1151" t="s">
        <v>1599</v>
      </c>
      <c r="G1151">
        <v>2873.94</v>
      </c>
      <c r="H1151">
        <v>22</v>
      </c>
      <c r="I1151" t="s">
        <v>1782</v>
      </c>
      <c r="J1151" t="s">
        <v>1605</v>
      </c>
      <c r="K1151">
        <v>2</v>
      </c>
      <c r="L1151">
        <v>64.36</v>
      </c>
    </row>
    <row r="1152" spans="1:12" x14ac:dyDescent="0.3">
      <c r="A1152">
        <v>3870</v>
      </c>
      <c r="B1152" s="109" t="s">
        <v>1687</v>
      </c>
      <c r="C1152" s="109" t="s">
        <v>100</v>
      </c>
      <c r="D1152">
        <v>198</v>
      </c>
      <c r="E1152">
        <v>1</v>
      </c>
      <c r="F1152" t="s">
        <v>215</v>
      </c>
      <c r="G1152">
        <v>2726.7799999999902</v>
      </c>
      <c r="H1152">
        <v>22</v>
      </c>
      <c r="I1152" t="s">
        <v>1782</v>
      </c>
      <c r="J1152" t="s">
        <v>1603</v>
      </c>
      <c r="K1152">
        <v>1</v>
      </c>
      <c r="L1152">
        <v>26.8</v>
      </c>
    </row>
    <row r="1153" spans="1:12" x14ac:dyDescent="0.3">
      <c r="A1153">
        <v>3880</v>
      </c>
      <c r="B1153" s="109" t="s">
        <v>1687</v>
      </c>
      <c r="C1153" s="109" t="s">
        <v>100</v>
      </c>
      <c r="D1153">
        <v>186</v>
      </c>
      <c r="E1153">
        <v>2</v>
      </c>
      <c r="F1153" t="s">
        <v>1599</v>
      </c>
      <c r="G1153">
        <v>2509.77</v>
      </c>
      <c r="H1153">
        <v>22</v>
      </c>
      <c r="I1153" t="s">
        <v>1782</v>
      </c>
      <c r="J1153" t="s">
        <v>1601</v>
      </c>
      <c r="K1153">
        <v>4</v>
      </c>
      <c r="L1153">
        <v>166.86</v>
      </c>
    </row>
    <row r="1154" spans="1:12" x14ac:dyDescent="0.3">
      <c r="A1154">
        <v>3882</v>
      </c>
      <c r="B1154" s="109" t="s">
        <v>1687</v>
      </c>
      <c r="C1154" s="109" t="s">
        <v>100</v>
      </c>
      <c r="D1154">
        <v>25</v>
      </c>
      <c r="E1154">
        <v>1</v>
      </c>
      <c r="F1154" t="s">
        <v>215</v>
      </c>
      <c r="G1154">
        <v>1963.25</v>
      </c>
      <c r="H1154">
        <v>22</v>
      </c>
      <c r="I1154" t="s">
        <v>1782</v>
      </c>
      <c r="J1154" t="s">
        <v>1603</v>
      </c>
      <c r="K1154">
        <v>1</v>
      </c>
      <c r="L1154">
        <v>45.06</v>
      </c>
    </row>
    <row r="1155" spans="1:12" x14ac:dyDescent="0.3">
      <c r="A1155">
        <v>4075</v>
      </c>
      <c r="B1155" s="109" t="s">
        <v>1687</v>
      </c>
      <c r="C1155" s="109" t="s">
        <v>100</v>
      </c>
      <c r="D1155">
        <v>183</v>
      </c>
      <c r="E1155">
        <v>1</v>
      </c>
      <c r="F1155" t="s">
        <v>215</v>
      </c>
      <c r="G1155">
        <v>2236.1199999999899</v>
      </c>
      <c r="H1155">
        <v>22</v>
      </c>
      <c r="I1155" t="s">
        <v>1782</v>
      </c>
      <c r="J1155" t="s">
        <v>1606</v>
      </c>
      <c r="K1155">
        <v>3</v>
      </c>
      <c r="L1155">
        <v>92.64</v>
      </c>
    </row>
    <row r="1156" spans="1:12" x14ac:dyDescent="0.3">
      <c r="A1156">
        <v>4079</v>
      </c>
      <c r="B1156" s="109" t="s">
        <v>1687</v>
      </c>
      <c r="C1156" s="109" t="s">
        <v>100</v>
      </c>
      <c r="D1156">
        <v>74</v>
      </c>
      <c r="E1156">
        <v>1</v>
      </c>
      <c r="F1156" t="s">
        <v>215</v>
      </c>
      <c r="G1156">
        <v>3371.55</v>
      </c>
      <c r="H1156">
        <v>22</v>
      </c>
      <c r="I1156" t="s">
        <v>1782</v>
      </c>
      <c r="J1156" t="s">
        <v>1606</v>
      </c>
      <c r="K1156">
        <v>3</v>
      </c>
      <c r="L1156">
        <v>133.51</v>
      </c>
    </row>
    <row r="1157" spans="1:12" x14ac:dyDescent="0.3">
      <c r="A1157">
        <v>4127</v>
      </c>
      <c r="B1157" s="109" t="s">
        <v>1687</v>
      </c>
      <c r="C1157" s="109" t="s">
        <v>100</v>
      </c>
      <c r="D1157">
        <v>90</v>
      </c>
      <c r="E1157">
        <v>2</v>
      </c>
      <c r="F1157" t="s">
        <v>1599</v>
      </c>
      <c r="G1157">
        <v>3210.29</v>
      </c>
      <c r="H1157">
        <v>22</v>
      </c>
      <c r="I1157" t="s">
        <v>1782</v>
      </c>
      <c r="J1157" t="s">
        <v>1606</v>
      </c>
      <c r="K1157">
        <v>3</v>
      </c>
      <c r="L1157">
        <v>103.13</v>
      </c>
    </row>
    <row r="1158" spans="1:12" x14ac:dyDescent="0.3">
      <c r="A1158">
        <v>4141</v>
      </c>
      <c r="B1158" s="109" t="s">
        <v>1687</v>
      </c>
      <c r="C1158" s="109" t="s">
        <v>100</v>
      </c>
      <c r="D1158">
        <v>41</v>
      </c>
      <c r="E1158">
        <v>1</v>
      </c>
      <c r="F1158" t="s">
        <v>215</v>
      </c>
      <c r="G1158">
        <v>3191.8999999999901</v>
      </c>
      <c r="H1158">
        <v>22</v>
      </c>
      <c r="I1158" t="s">
        <v>1782</v>
      </c>
      <c r="J1158" t="s">
        <v>1623</v>
      </c>
      <c r="K1158">
        <v>5</v>
      </c>
      <c r="L1158">
        <v>253.63</v>
      </c>
    </row>
    <row r="1159" spans="1:12" x14ac:dyDescent="0.3">
      <c r="A1159">
        <v>4154</v>
      </c>
      <c r="B1159" s="109" t="s">
        <v>1687</v>
      </c>
      <c r="C1159" s="109" t="s">
        <v>100</v>
      </c>
      <c r="D1159">
        <v>126</v>
      </c>
      <c r="E1159">
        <v>1</v>
      </c>
      <c r="F1159" t="s">
        <v>215</v>
      </c>
      <c r="G1159">
        <v>2676.98</v>
      </c>
      <c r="H1159">
        <v>22</v>
      </c>
      <c r="I1159" t="s">
        <v>1782</v>
      </c>
      <c r="J1159" t="s">
        <v>1603</v>
      </c>
      <c r="K1159">
        <v>1</v>
      </c>
      <c r="L1159">
        <v>45.06</v>
      </c>
    </row>
    <row r="1160" spans="1:12" x14ac:dyDescent="0.3">
      <c r="A1160">
        <v>4165</v>
      </c>
      <c r="B1160" s="109" t="s">
        <v>1687</v>
      </c>
      <c r="C1160" s="109" t="s">
        <v>100</v>
      </c>
      <c r="D1160">
        <v>176</v>
      </c>
      <c r="E1160">
        <v>2</v>
      </c>
      <c r="F1160" t="s">
        <v>1599</v>
      </c>
      <c r="G1160">
        <v>2225.54</v>
      </c>
      <c r="H1160">
        <v>22</v>
      </c>
      <c r="I1160" t="s">
        <v>1782</v>
      </c>
      <c r="J1160" t="s">
        <v>1603</v>
      </c>
      <c r="K1160">
        <v>1</v>
      </c>
      <c r="L1160">
        <v>50.34</v>
      </c>
    </row>
    <row r="1161" spans="1:12" x14ac:dyDescent="0.3">
      <c r="A1161">
        <v>4169</v>
      </c>
      <c r="B1161" s="109" t="s">
        <v>1687</v>
      </c>
      <c r="C1161" s="109" t="s">
        <v>100</v>
      </c>
      <c r="D1161">
        <v>149</v>
      </c>
      <c r="E1161">
        <v>2</v>
      </c>
      <c r="F1161" t="s">
        <v>1599</v>
      </c>
      <c r="G1161">
        <v>2594.5699999999902</v>
      </c>
      <c r="H1161">
        <v>22</v>
      </c>
      <c r="I1161" t="s">
        <v>1782</v>
      </c>
      <c r="J1161" t="s">
        <v>1605</v>
      </c>
      <c r="K1161">
        <v>2</v>
      </c>
      <c r="L1161">
        <v>62.05</v>
      </c>
    </row>
    <row r="1162" spans="1:12" x14ac:dyDescent="0.3">
      <c r="A1162">
        <v>4191</v>
      </c>
      <c r="B1162" s="109" t="s">
        <v>1769</v>
      </c>
      <c r="C1162" s="109" t="s">
        <v>100</v>
      </c>
      <c r="D1162">
        <v>63</v>
      </c>
      <c r="E1162">
        <v>1</v>
      </c>
      <c r="F1162" t="s">
        <v>215</v>
      </c>
      <c r="G1162">
        <v>2982.45</v>
      </c>
      <c r="H1162">
        <v>22</v>
      </c>
      <c r="I1162" t="s">
        <v>1782</v>
      </c>
      <c r="J1162" t="s">
        <v>1623</v>
      </c>
      <c r="K1162">
        <v>5</v>
      </c>
      <c r="L1162">
        <v>170.08</v>
      </c>
    </row>
    <row r="1163" spans="1:12" x14ac:dyDescent="0.3">
      <c r="A1163">
        <v>4209</v>
      </c>
      <c r="B1163" s="109" t="s">
        <v>1769</v>
      </c>
      <c r="C1163" s="109" t="s">
        <v>100</v>
      </c>
      <c r="D1163">
        <v>196</v>
      </c>
      <c r="E1163">
        <v>1</v>
      </c>
      <c r="F1163" t="s">
        <v>215</v>
      </c>
      <c r="G1163">
        <v>2714.1099999999901</v>
      </c>
      <c r="H1163">
        <v>22</v>
      </c>
      <c r="I1163" t="s">
        <v>1782</v>
      </c>
      <c r="J1163" t="s">
        <v>1606</v>
      </c>
      <c r="K1163">
        <v>3</v>
      </c>
      <c r="L1163">
        <v>133.5</v>
      </c>
    </row>
    <row r="1164" spans="1:12" x14ac:dyDescent="0.3">
      <c r="A1164">
        <v>4243</v>
      </c>
      <c r="B1164" s="109" t="s">
        <v>1769</v>
      </c>
      <c r="C1164" s="109" t="s">
        <v>100</v>
      </c>
      <c r="D1164">
        <v>97</v>
      </c>
      <c r="E1164">
        <v>1</v>
      </c>
      <c r="F1164" t="s">
        <v>215</v>
      </c>
      <c r="G1164">
        <v>2931.14</v>
      </c>
      <c r="H1164">
        <v>22</v>
      </c>
      <c r="I1164" t="s">
        <v>1782</v>
      </c>
      <c r="J1164" t="s">
        <v>1623</v>
      </c>
      <c r="K1164">
        <v>5</v>
      </c>
      <c r="L1164">
        <v>265.02999999999997</v>
      </c>
    </row>
    <row r="1165" spans="1:12" x14ac:dyDescent="0.3">
      <c r="A1165">
        <v>4260</v>
      </c>
      <c r="B1165" s="109" t="s">
        <v>1769</v>
      </c>
      <c r="C1165" s="109" t="s">
        <v>100</v>
      </c>
      <c r="D1165">
        <v>74</v>
      </c>
      <c r="E1165">
        <v>1</v>
      </c>
      <c r="F1165" t="s">
        <v>215</v>
      </c>
      <c r="G1165">
        <v>3371.55</v>
      </c>
      <c r="H1165">
        <v>22</v>
      </c>
      <c r="I1165" t="s">
        <v>1782</v>
      </c>
      <c r="J1165" t="s">
        <v>1605</v>
      </c>
      <c r="K1165">
        <v>2</v>
      </c>
      <c r="L1165">
        <v>84.44</v>
      </c>
    </row>
    <row r="1166" spans="1:12" x14ac:dyDescent="0.3">
      <c r="A1166">
        <v>4261</v>
      </c>
      <c r="B1166" s="109" t="s">
        <v>1769</v>
      </c>
      <c r="C1166" s="109" t="s">
        <v>100</v>
      </c>
      <c r="D1166">
        <v>37</v>
      </c>
      <c r="E1166">
        <v>1</v>
      </c>
      <c r="F1166" t="s">
        <v>215</v>
      </c>
      <c r="G1166">
        <v>4418.24</v>
      </c>
      <c r="H1166">
        <v>22</v>
      </c>
      <c r="I1166" t="s">
        <v>1782</v>
      </c>
      <c r="J1166" t="s">
        <v>1603</v>
      </c>
      <c r="K1166">
        <v>1</v>
      </c>
      <c r="L1166">
        <v>79.91</v>
      </c>
    </row>
    <row r="1167" spans="1:12" x14ac:dyDescent="0.3">
      <c r="A1167">
        <v>4323</v>
      </c>
      <c r="B1167" s="109" t="s">
        <v>1769</v>
      </c>
      <c r="C1167" s="109" t="s">
        <v>100</v>
      </c>
      <c r="D1167">
        <v>5</v>
      </c>
      <c r="E1167">
        <v>2</v>
      </c>
      <c r="F1167" t="s">
        <v>1599</v>
      </c>
      <c r="G1167">
        <v>2727.48</v>
      </c>
      <c r="H1167">
        <v>22</v>
      </c>
      <c r="I1167" t="s">
        <v>1782</v>
      </c>
      <c r="J1167" t="s">
        <v>1605</v>
      </c>
      <c r="K1167">
        <v>2</v>
      </c>
      <c r="L1167">
        <v>71.02</v>
      </c>
    </row>
    <row r="1168" spans="1:12" x14ac:dyDescent="0.3">
      <c r="A1168">
        <v>4343</v>
      </c>
      <c r="B1168" s="109" t="s">
        <v>1688</v>
      </c>
      <c r="C1168" s="109" t="s">
        <v>100</v>
      </c>
      <c r="D1168">
        <v>148</v>
      </c>
      <c r="E1168">
        <v>1</v>
      </c>
      <c r="F1168" t="s">
        <v>215</v>
      </c>
      <c r="G1168">
        <v>2738.99</v>
      </c>
      <c r="H1168">
        <v>22</v>
      </c>
      <c r="I1168" t="s">
        <v>1782</v>
      </c>
      <c r="J1168" t="s">
        <v>1603</v>
      </c>
      <c r="K1168">
        <v>1</v>
      </c>
      <c r="L1168">
        <v>26.8</v>
      </c>
    </row>
    <row r="1169" spans="1:12" x14ac:dyDescent="0.3">
      <c r="A1169">
        <v>4391</v>
      </c>
      <c r="B1169" s="109" t="s">
        <v>1688</v>
      </c>
      <c r="C1169" s="109" t="s">
        <v>100</v>
      </c>
      <c r="D1169">
        <v>91</v>
      </c>
      <c r="E1169">
        <v>1</v>
      </c>
      <c r="F1169" t="s">
        <v>215</v>
      </c>
      <c r="G1169">
        <v>3648.07</v>
      </c>
      <c r="H1169">
        <v>22</v>
      </c>
      <c r="I1169" t="s">
        <v>1782</v>
      </c>
      <c r="J1169" t="s">
        <v>1603</v>
      </c>
      <c r="K1169">
        <v>1</v>
      </c>
      <c r="L1169">
        <v>50.34</v>
      </c>
    </row>
    <row r="1170" spans="1:12" x14ac:dyDescent="0.3">
      <c r="A1170">
        <v>4432</v>
      </c>
      <c r="B1170" s="109" t="s">
        <v>1688</v>
      </c>
      <c r="C1170" s="109" t="s">
        <v>100</v>
      </c>
      <c r="D1170">
        <v>97</v>
      </c>
      <c r="E1170">
        <v>1</v>
      </c>
      <c r="F1170" t="s">
        <v>215</v>
      </c>
      <c r="G1170">
        <v>2931.14</v>
      </c>
      <c r="H1170">
        <v>22</v>
      </c>
      <c r="I1170" t="s">
        <v>1782</v>
      </c>
      <c r="J1170" t="s">
        <v>1605</v>
      </c>
      <c r="K1170">
        <v>2</v>
      </c>
      <c r="L1170">
        <v>77.14</v>
      </c>
    </row>
    <row r="1171" spans="1:12" x14ac:dyDescent="0.3">
      <c r="A1171">
        <v>4461</v>
      </c>
      <c r="B1171" s="109" t="s">
        <v>1688</v>
      </c>
      <c r="C1171" s="109" t="s">
        <v>100</v>
      </c>
      <c r="D1171">
        <v>9</v>
      </c>
      <c r="E1171">
        <v>1</v>
      </c>
      <c r="F1171" t="s">
        <v>215</v>
      </c>
      <c r="G1171">
        <v>2771.7</v>
      </c>
      <c r="H1171">
        <v>22</v>
      </c>
      <c r="I1171" t="s">
        <v>1782</v>
      </c>
      <c r="J1171" t="s">
        <v>1606</v>
      </c>
      <c r="K1171">
        <v>3</v>
      </c>
      <c r="L1171">
        <v>97.61</v>
      </c>
    </row>
    <row r="1172" spans="1:12" x14ac:dyDescent="0.3">
      <c r="A1172">
        <v>4467</v>
      </c>
      <c r="B1172" s="109" t="s">
        <v>1688</v>
      </c>
      <c r="C1172" s="109" t="s">
        <v>100</v>
      </c>
      <c r="D1172">
        <v>109</v>
      </c>
      <c r="E1172">
        <v>1</v>
      </c>
      <c r="F1172" t="s">
        <v>215</v>
      </c>
      <c r="G1172">
        <v>3385.06</v>
      </c>
      <c r="H1172">
        <v>22</v>
      </c>
      <c r="I1172" t="s">
        <v>1782</v>
      </c>
      <c r="J1172" t="s">
        <v>1601</v>
      </c>
      <c r="K1172">
        <v>4</v>
      </c>
      <c r="L1172">
        <v>172.54999999999998</v>
      </c>
    </row>
    <row r="1173" spans="1:12" x14ac:dyDescent="0.3">
      <c r="A1173">
        <v>4476</v>
      </c>
      <c r="B1173" s="109" t="s">
        <v>1688</v>
      </c>
      <c r="C1173" s="109" t="s">
        <v>100</v>
      </c>
      <c r="D1173">
        <v>32</v>
      </c>
      <c r="E1173">
        <v>1</v>
      </c>
      <c r="F1173" t="s">
        <v>215</v>
      </c>
      <c r="G1173">
        <v>3062.03999999999</v>
      </c>
      <c r="H1173">
        <v>22</v>
      </c>
      <c r="I1173" t="s">
        <v>1782</v>
      </c>
      <c r="J1173" t="s">
        <v>1601</v>
      </c>
      <c r="K1173">
        <v>4</v>
      </c>
      <c r="L1173">
        <v>191.78</v>
      </c>
    </row>
    <row r="1174" spans="1:12" x14ac:dyDescent="0.3">
      <c r="A1174">
        <v>4544</v>
      </c>
      <c r="B1174" s="109" t="s">
        <v>1749</v>
      </c>
      <c r="C1174" s="109" t="s">
        <v>100</v>
      </c>
      <c r="D1174">
        <v>20</v>
      </c>
      <c r="E1174">
        <v>2</v>
      </c>
      <c r="F1174" t="s">
        <v>1599</v>
      </c>
      <c r="G1174">
        <v>3080.13</v>
      </c>
      <c r="H1174">
        <v>22</v>
      </c>
      <c r="I1174" t="s">
        <v>1782</v>
      </c>
      <c r="J1174" t="s">
        <v>1605</v>
      </c>
      <c r="K1174">
        <v>2</v>
      </c>
      <c r="L1174">
        <v>75.489999999999995</v>
      </c>
    </row>
    <row r="1175" spans="1:12" x14ac:dyDescent="0.3">
      <c r="A1175">
        <v>4561</v>
      </c>
      <c r="B1175" s="109" t="s">
        <v>1749</v>
      </c>
      <c r="C1175" s="109" t="s">
        <v>100</v>
      </c>
      <c r="D1175">
        <v>193</v>
      </c>
      <c r="E1175">
        <v>1</v>
      </c>
      <c r="F1175" t="s">
        <v>215</v>
      </c>
      <c r="G1175">
        <v>2547.62</v>
      </c>
      <c r="H1175">
        <v>22</v>
      </c>
      <c r="I1175" t="s">
        <v>1782</v>
      </c>
      <c r="J1175" t="s">
        <v>1605</v>
      </c>
      <c r="K1175">
        <v>2</v>
      </c>
      <c r="L1175">
        <v>53.39</v>
      </c>
    </row>
    <row r="1176" spans="1:12" x14ac:dyDescent="0.3">
      <c r="A1176">
        <v>4563</v>
      </c>
      <c r="B1176" s="109" t="s">
        <v>1749</v>
      </c>
      <c r="C1176" s="109" t="s">
        <v>100</v>
      </c>
      <c r="D1176">
        <v>56</v>
      </c>
      <c r="E1176">
        <v>2</v>
      </c>
      <c r="F1176" t="s">
        <v>1599</v>
      </c>
      <c r="G1176">
        <v>2542.1099999999901</v>
      </c>
      <c r="H1176">
        <v>22</v>
      </c>
      <c r="I1176" t="s">
        <v>1782</v>
      </c>
      <c r="J1176" t="s">
        <v>1606</v>
      </c>
      <c r="K1176">
        <v>3</v>
      </c>
      <c r="L1176">
        <v>127.65</v>
      </c>
    </row>
    <row r="1177" spans="1:12" x14ac:dyDescent="0.3">
      <c r="A1177">
        <v>4717</v>
      </c>
      <c r="B1177" s="109" t="s">
        <v>1749</v>
      </c>
      <c r="C1177" s="109" t="s">
        <v>100</v>
      </c>
      <c r="D1177">
        <v>171</v>
      </c>
      <c r="E1177">
        <v>2</v>
      </c>
      <c r="F1177" t="s">
        <v>1599</v>
      </c>
      <c r="G1177">
        <v>3485.06</v>
      </c>
      <c r="H1177">
        <v>22</v>
      </c>
      <c r="I1177" t="s">
        <v>1782</v>
      </c>
      <c r="J1177" t="s">
        <v>1623</v>
      </c>
      <c r="K1177">
        <v>5</v>
      </c>
      <c r="L1177">
        <v>180.88000000000002</v>
      </c>
    </row>
    <row r="1178" spans="1:12" x14ac:dyDescent="0.3">
      <c r="A1178">
        <v>4745</v>
      </c>
      <c r="B1178" s="109" t="s">
        <v>1750</v>
      </c>
      <c r="C1178" s="109" t="s">
        <v>100</v>
      </c>
      <c r="D1178">
        <v>106</v>
      </c>
      <c r="E1178">
        <v>1</v>
      </c>
      <c r="F1178" t="s">
        <v>215</v>
      </c>
      <c r="G1178">
        <v>2859.99999999999</v>
      </c>
      <c r="H1178">
        <v>22</v>
      </c>
      <c r="I1178" t="s">
        <v>1782</v>
      </c>
      <c r="J1178" t="s">
        <v>1623</v>
      </c>
      <c r="K1178">
        <v>5</v>
      </c>
      <c r="L1178">
        <v>196.88</v>
      </c>
    </row>
    <row r="1179" spans="1:12" x14ac:dyDescent="0.3">
      <c r="A1179">
        <v>4802</v>
      </c>
      <c r="B1179" s="109" t="s">
        <v>1750</v>
      </c>
      <c r="C1179" s="109" t="s">
        <v>100</v>
      </c>
      <c r="D1179">
        <v>139</v>
      </c>
      <c r="E1179">
        <v>2</v>
      </c>
      <c r="F1179" t="s">
        <v>1599</v>
      </c>
      <c r="G1179">
        <v>1577.97</v>
      </c>
      <c r="H1179">
        <v>22</v>
      </c>
      <c r="I1179" t="s">
        <v>1782</v>
      </c>
      <c r="J1179" t="s">
        <v>1601</v>
      </c>
      <c r="K1179">
        <v>4</v>
      </c>
      <c r="L1179">
        <v>197.14</v>
      </c>
    </row>
    <row r="1180" spans="1:12" x14ac:dyDescent="0.3">
      <c r="A1180">
        <v>4852</v>
      </c>
      <c r="B1180" s="109" t="s">
        <v>1750</v>
      </c>
      <c r="C1180" s="109" t="s">
        <v>100</v>
      </c>
      <c r="D1180">
        <v>141</v>
      </c>
      <c r="E1180">
        <v>2</v>
      </c>
      <c r="F1180" t="s">
        <v>1599</v>
      </c>
      <c r="G1180">
        <v>2888.96</v>
      </c>
      <c r="H1180">
        <v>22</v>
      </c>
      <c r="I1180" t="s">
        <v>1782</v>
      </c>
      <c r="J1180" t="s">
        <v>1623</v>
      </c>
      <c r="K1180">
        <v>5</v>
      </c>
      <c r="L1180">
        <v>232.54</v>
      </c>
    </row>
    <row r="1181" spans="1:12" x14ac:dyDescent="0.3">
      <c r="A1181">
        <v>4882</v>
      </c>
      <c r="B1181" s="109" t="s">
        <v>1750</v>
      </c>
      <c r="C1181" s="109" t="s">
        <v>100</v>
      </c>
      <c r="D1181">
        <v>95</v>
      </c>
      <c r="E1181">
        <v>2</v>
      </c>
      <c r="F1181" t="s">
        <v>1599</v>
      </c>
      <c r="G1181">
        <v>2380.98</v>
      </c>
      <c r="H1181">
        <v>22</v>
      </c>
      <c r="I1181" t="s">
        <v>1782</v>
      </c>
      <c r="J1181" t="s">
        <v>1603</v>
      </c>
      <c r="K1181">
        <v>1</v>
      </c>
      <c r="L1181">
        <v>31.27</v>
      </c>
    </row>
    <row r="1182" spans="1:12" x14ac:dyDescent="0.3">
      <c r="A1182">
        <v>4912</v>
      </c>
      <c r="B1182" s="109" t="s">
        <v>1750</v>
      </c>
      <c r="C1182" s="109" t="s">
        <v>100</v>
      </c>
      <c r="D1182">
        <v>138</v>
      </c>
      <c r="E1182">
        <v>2</v>
      </c>
      <c r="F1182" t="s">
        <v>1599</v>
      </c>
      <c r="G1182">
        <v>2949.71</v>
      </c>
      <c r="H1182">
        <v>22</v>
      </c>
      <c r="I1182" t="s">
        <v>1782</v>
      </c>
      <c r="J1182" t="s">
        <v>1601</v>
      </c>
      <c r="K1182">
        <v>4</v>
      </c>
      <c r="L1182">
        <v>183.64</v>
      </c>
    </row>
    <row r="1183" spans="1:12" x14ac:dyDescent="0.3">
      <c r="A1183">
        <v>4922</v>
      </c>
      <c r="B1183" s="109" t="s">
        <v>1750</v>
      </c>
      <c r="C1183" s="109" t="s">
        <v>100</v>
      </c>
      <c r="D1183">
        <v>168</v>
      </c>
      <c r="E1183">
        <v>2</v>
      </c>
      <c r="F1183" t="s">
        <v>1599</v>
      </c>
      <c r="G1183">
        <v>2785.79</v>
      </c>
      <c r="H1183">
        <v>22</v>
      </c>
      <c r="I1183" t="s">
        <v>1782</v>
      </c>
      <c r="J1183" t="s">
        <v>1606</v>
      </c>
      <c r="K1183">
        <v>3</v>
      </c>
      <c r="L1183">
        <v>92.85</v>
      </c>
    </row>
    <row r="1184" spans="1:12" x14ac:dyDescent="0.3">
      <c r="A1184">
        <v>4937</v>
      </c>
      <c r="B1184" s="109" t="s">
        <v>1751</v>
      </c>
      <c r="C1184" s="109" t="s">
        <v>100</v>
      </c>
      <c r="D1184">
        <v>6</v>
      </c>
      <c r="E1184">
        <v>1</v>
      </c>
      <c r="F1184" t="s">
        <v>215</v>
      </c>
      <c r="G1184">
        <v>2272.54</v>
      </c>
      <c r="H1184">
        <v>22</v>
      </c>
      <c r="I1184" t="s">
        <v>1782</v>
      </c>
      <c r="J1184" t="s">
        <v>1603</v>
      </c>
      <c r="K1184">
        <v>1</v>
      </c>
      <c r="L1184">
        <v>26.59</v>
      </c>
    </row>
    <row r="1185" spans="1:12" x14ac:dyDescent="0.3">
      <c r="A1185">
        <v>4988</v>
      </c>
      <c r="B1185" s="109" t="s">
        <v>1751</v>
      </c>
      <c r="C1185" s="109" t="s">
        <v>100</v>
      </c>
      <c r="D1185">
        <v>116</v>
      </c>
      <c r="E1185">
        <v>2</v>
      </c>
      <c r="F1185" t="s">
        <v>1599</v>
      </c>
      <c r="G1185">
        <v>3700.99</v>
      </c>
      <c r="H1185">
        <v>22</v>
      </c>
      <c r="I1185" t="s">
        <v>1782</v>
      </c>
      <c r="J1185" t="s">
        <v>1605</v>
      </c>
      <c r="K1185">
        <v>2</v>
      </c>
      <c r="L1185">
        <v>76.930000000000007</v>
      </c>
    </row>
    <row r="1186" spans="1:12" x14ac:dyDescent="0.3">
      <c r="A1186">
        <v>5081</v>
      </c>
      <c r="B1186" s="109" t="s">
        <v>1751</v>
      </c>
      <c r="C1186" s="109" t="s">
        <v>100</v>
      </c>
      <c r="D1186">
        <v>28</v>
      </c>
      <c r="E1186">
        <v>2</v>
      </c>
      <c r="F1186" t="s">
        <v>1599</v>
      </c>
      <c r="G1186">
        <v>1731.43</v>
      </c>
      <c r="H1186">
        <v>22</v>
      </c>
      <c r="I1186" t="s">
        <v>1782</v>
      </c>
      <c r="J1186" t="s">
        <v>1606</v>
      </c>
      <c r="K1186">
        <v>3</v>
      </c>
      <c r="L1186">
        <v>93.48</v>
      </c>
    </row>
    <row r="1187" spans="1:12" x14ac:dyDescent="0.3">
      <c r="A1187">
        <v>5089</v>
      </c>
      <c r="B1187" s="109" t="s">
        <v>1751</v>
      </c>
      <c r="C1187" s="109" t="s">
        <v>100</v>
      </c>
      <c r="D1187">
        <v>173</v>
      </c>
      <c r="E1187">
        <v>1</v>
      </c>
      <c r="F1187" t="s">
        <v>215</v>
      </c>
      <c r="G1187">
        <v>3127.77</v>
      </c>
      <c r="H1187">
        <v>22</v>
      </c>
      <c r="I1187" t="s">
        <v>1782</v>
      </c>
      <c r="J1187" t="s">
        <v>1605</v>
      </c>
      <c r="K1187">
        <v>2</v>
      </c>
      <c r="L1187">
        <v>95.4</v>
      </c>
    </row>
    <row r="1188" spans="1:12" x14ac:dyDescent="0.3">
      <c r="A1188">
        <v>5100</v>
      </c>
      <c r="B1188" s="109" t="s">
        <v>1751</v>
      </c>
      <c r="C1188" s="109" t="s">
        <v>100</v>
      </c>
      <c r="D1188">
        <v>124</v>
      </c>
      <c r="E1188">
        <v>2</v>
      </c>
      <c r="F1188" t="s">
        <v>1599</v>
      </c>
      <c r="G1188">
        <v>3331.35</v>
      </c>
      <c r="H1188">
        <v>22</v>
      </c>
      <c r="I1188" t="s">
        <v>1782</v>
      </c>
      <c r="J1188" t="s">
        <v>1601</v>
      </c>
      <c r="K1188">
        <v>4</v>
      </c>
      <c r="L1188">
        <v>133.19999999999999</v>
      </c>
    </row>
    <row r="1189" spans="1:12" x14ac:dyDescent="0.3">
      <c r="A1189">
        <v>5102</v>
      </c>
      <c r="B1189" s="109" t="s">
        <v>1751</v>
      </c>
      <c r="C1189" s="109" t="s">
        <v>100</v>
      </c>
      <c r="D1189">
        <v>175</v>
      </c>
      <c r="E1189">
        <v>2</v>
      </c>
      <c r="F1189" t="s">
        <v>1599</v>
      </c>
      <c r="G1189">
        <v>2284.36</v>
      </c>
      <c r="H1189">
        <v>22</v>
      </c>
      <c r="I1189" t="s">
        <v>1782</v>
      </c>
      <c r="J1189" t="s">
        <v>1605</v>
      </c>
      <c r="K1189">
        <v>2</v>
      </c>
      <c r="L1189">
        <v>89.28</v>
      </c>
    </row>
    <row r="1190" spans="1:12" x14ac:dyDescent="0.3">
      <c r="A1190">
        <v>5126</v>
      </c>
      <c r="B1190" s="109" t="s">
        <v>1689</v>
      </c>
      <c r="C1190" s="109" t="s">
        <v>100</v>
      </c>
      <c r="D1190">
        <v>27</v>
      </c>
      <c r="E1190">
        <v>1</v>
      </c>
      <c r="F1190" t="s">
        <v>215</v>
      </c>
      <c r="G1190">
        <v>3029.97999999999</v>
      </c>
      <c r="H1190">
        <v>22</v>
      </c>
      <c r="I1190" t="s">
        <v>1782</v>
      </c>
      <c r="J1190" t="s">
        <v>1606</v>
      </c>
      <c r="K1190">
        <v>3</v>
      </c>
      <c r="L1190">
        <v>155.39999999999998</v>
      </c>
    </row>
    <row r="1191" spans="1:12" x14ac:dyDescent="0.3">
      <c r="A1191">
        <v>5218</v>
      </c>
      <c r="B1191" s="109" t="s">
        <v>1689</v>
      </c>
      <c r="C1191" s="109" t="s">
        <v>100</v>
      </c>
      <c r="D1191">
        <v>164</v>
      </c>
      <c r="E1191">
        <v>1</v>
      </c>
      <c r="F1191" t="s">
        <v>215</v>
      </c>
      <c r="G1191">
        <v>3193.3999999999901</v>
      </c>
      <c r="H1191">
        <v>22</v>
      </c>
      <c r="I1191" t="s">
        <v>1782</v>
      </c>
      <c r="J1191" t="s">
        <v>1606</v>
      </c>
      <c r="K1191">
        <v>3</v>
      </c>
      <c r="L1191">
        <v>164.35</v>
      </c>
    </row>
    <row r="1192" spans="1:12" x14ac:dyDescent="0.3">
      <c r="A1192">
        <v>5344</v>
      </c>
      <c r="B1192" s="109" t="s">
        <v>1689</v>
      </c>
      <c r="C1192" s="109" t="s">
        <v>100</v>
      </c>
      <c r="D1192">
        <v>65</v>
      </c>
      <c r="E1192">
        <v>2</v>
      </c>
      <c r="F1192" t="s">
        <v>1599</v>
      </c>
      <c r="G1192">
        <v>2807.0899999999901</v>
      </c>
      <c r="H1192">
        <v>22</v>
      </c>
      <c r="I1192" t="s">
        <v>1782</v>
      </c>
      <c r="J1192" t="s">
        <v>1603</v>
      </c>
      <c r="K1192">
        <v>1</v>
      </c>
      <c r="L1192">
        <v>50.34</v>
      </c>
    </row>
    <row r="1193" spans="1:12" x14ac:dyDescent="0.3">
      <c r="A1193">
        <v>5377</v>
      </c>
      <c r="B1193" s="109" t="s">
        <v>1689</v>
      </c>
      <c r="C1193" s="109" t="s">
        <v>100</v>
      </c>
      <c r="D1193">
        <v>78</v>
      </c>
      <c r="E1193">
        <v>1</v>
      </c>
      <c r="F1193" t="s">
        <v>215</v>
      </c>
      <c r="G1193">
        <v>3396.95</v>
      </c>
      <c r="H1193">
        <v>22</v>
      </c>
      <c r="I1193" t="s">
        <v>1782</v>
      </c>
      <c r="J1193" t="s">
        <v>1605</v>
      </c>
      <c r="K1193">
        <v>2</v>
      </c>
      <c r="L1193">
        <v>62.05</v>
      </c>
    </row>
    <row r="1194" spans="1:12" x14ac:dyDescent="0.3">
      <c r="A1194">
        <v>5440</v>
      </c>
      <c r="B1194" s="109" t="s">
        <v>1689</v>
      </c>
      <c r="C1194" s="109" t="s">
        <v>100</v>
      </c>
      <c r="D1194">
        <v>94</v>
      </c>
      <c r="E1194">
        <v>1</v>
      </c>
      <c r="F1194" t="s">
        <v>215</v>
      </c>
      <c r="G1194">
        <v>2209.74999999999</v>
      </c>
      <c r="H1194">
        <v>22</v>
      </c>
      <c r="I1194" t="s">
        <v>1782</v>
      </c>
      <c r="J1194" t="s">
        <v>1605</v>
      </c>
      <c r="K1194">
        <v>2</v>
      </c>
      <c r="L1194">
        <v>76.33</v>
      </c>
    </row>
    <row r="1195" spans="1:12" x14ac:dyDescent="0.3">
      <c r="A1195">
        <v>5518</v>
      </c>
      <c r="B1195" s="109" t="s">
        <v>1689</v>
      </c>
      <c r="C1195" s="109" t="s">
        <v>100</v>
      </c>
      <c r="D1195">
        <v>110</v>
      </c>
      <c r="E1195">
        <v>1</v>
      </c>
      <c r="F1195" t="s">
        <v>215</v>
      </c>
      <c r="G1195">
        <v>2404.04</v>
      </c>
      <c r="H1195">
        <v>22</v>
      </c>
      <c r="I1195" t="s">
        <v>1782</v>
      </c>
      <c r="J1195" t="s">
        <v>1603</v>
      </c>
      <c r="K1195">
        <v>1</v>
      </c>
      <c r="L1195">
        <v>26.8</v>
      </c>
    </row>
    <row r="1196" spans="1:12" x14ac:dyDescent="0.3">
      <c r="A1196">
        <v>5526</v>
      </c>
      <c r="B1196" s="109" t="s">
        <v>1689</v>
      </c>
      <c r="C1196" s="109" t="s">
        <v>100</v>
      </c>
      <c r="D1196">
        <v>20</v>
      </c>
      <c r="E1196">
        <v>2</v>
      </c>
      <c r="F1196" t="s">
        <v>1599</v>
      </c>
      <c r="G1196">
        <v>3080.13</v>
      </c>
      <c r="H1196">
        <v>22</v>
      </c>
      <c r="I1196" t="s">
        <v>1782</v>
      </c>
      <c r="J1196" t="s">
        <v>1603</v>
      </c>
      <c r="K1196">
        <v>1</v>
      </c>
      <c r="L1196">
        <v>31.27</v>
      </c>
    </row>
    <row r="1197" spans="1:12" x14ac:dyDescent="0.3">
      <c r="A1197">
        <v>5533</v>
      </c>
      <c r="B1197" s="109" t="s">
        <v>1690</v>
      </c>
      <c r="C1197" s="109" t="s">
        <v>101</v>
      </c>
      <c r="D1197">
        <v>199</v>
      </c>
      <c r="E1197">
        <v>1</v>
      </c>
      <c r="F1197" t="s">
        <v>215</v>
      </c>
      <c r="G1197">
        <v>2795.3799999999901</v>
      </c>
      <c r="H1197">
        <v>22</v>
      </c>
      <c r="I1197" t="s">
        <v>1782</v>
      </c>
      <c r="J1197" t="s">
        <v>1603</v>
      </c>
      <c r="K1197">
        <v>1</v>
      </c>
      <c r="L1197">
        <v>44.22</v>
      </c>
    </row>
    <row r="1198" spans="1:12" x14ac:dyDescent="0.3">
      <c r="A1198">
        <v>5581</v>
      </c>
      <c r="B1198" s="109" t="s">
        <v>1690</v>
      </c>
      <c r="C1198" s="109" t="s">
        <v>101</v>
      </c>
      <c r="D1198">
        <v>38</v>
      </c>
      <c r="E1198">
        <v>2</v>
      </c>
      <c r="F1198" t="s">
        <v>1599</v>
      </c>
      <c r="G1198">
        <v>2634.7399999999898</v>
      </c>
      <c r="H1198">
        <v>22</v>
      </c>
      <c r="I1198" t="s">
        <v>1782</v>
      </c>
      <c r="J1198" t="s">
        <v>1605</v>
      </c>
      <c r="K1198">
        <v>2</v>
      </c>
      <c r="L1198">
        <v>54.92</v>
      </c>
    </row>
    <row r="1199" spans="1:12" x14ac:dyDescent="0.3">
      <c r="A1199">
        <v>5643</v>
      </c>
      <c r="B1199" s="109" t="s">
        <v>1690</v>
      </c>
      <c r="C1199" s="109" t="s">
        <v>101</v>
      </c>
      <c r="D1199">
        <v>7</v>
      </c>
      <c r="E1199">
        <v>2</v>
      </c>
      <c r="F1199" t="s">
        <v>1599</v>
      </c>
      <c r="G1199">
        <v>2981.51999999999</v>
      </c>
      <c r="H1199">
        <v>22</v>
      </c>
      <c r="I1199" t="s">
        <v>1782</v>
      </c>
      <c r="J1199" t="s">
        <v>1606</v>
      </c>
      <c r="K1199">
        <v>3</v>
      </c>
      <c r="L1199">
        <v>79.899999999999991</v>
      </c>
    </row>
    <row r="1200" spans="1:12" x14ac:dyDescent="0.3">
      <c r="A1200">
        <v>5725</v>
      </c>
      <c r="B1200" s="109" t="s">
        <v>1690</v>
      </c>
      <c r="C1200" s="109" t="s">
        <v>101</v>
      </c>
      <c r="D1200">
        <v>62</v>
      </c>
      <c r="E1200">
        <v>2</v>
      </c>
      <c r="F1200" t="s">
        <v>1599</v>
      </c>
      <c r="G1200">
        <v>2151.78999999999</v>
      </c>
      <c r="H1200">
        <v>22</v>
      </c>
      <c r="I1200" t="s">
        <v>1782</v>
      </c>
      <c r="J1200" t="s">
        <v>1606</v>
      </c>
      <c r="K1200">
        <v>3</v>
      </c>
      <c r="L1200">
        <v>103.52000000000001</v>
      </c>
    </row>
    <row r="1201" spans="1:12" x14ac:dyDescent="0.3">
      <c r="A1201">
        <v>5742</v>
      </c>
      <c r="B1201" s="109" t="s">
        <v>1690</v>
      </c>
      <c r="C1201" s="109" t="s">
        <v>101</v>
      </c>
      <c r="D1201">
        <v>42</v>
      </c>
      <c r="E1201">
        <v>1</v>
      </c>
      <c r="F1201" t="s">
        <v>215</v>
      </c>
      <c r="G1201">
        <v>2374.1399999999899</v>
      </c>
      <c r="H1201">
        <v>22</v>
      </c>
      <c r="I1201" t="s">
        <v>1782</v>
      </c>
      <c r="J1201" t="s">
        <v>1605</v>
      </c>
      <c r="K1201">
        <v>2</v>
      </c>
      <c r="L1201">
        <v>90.56</v>
      </c>
    </row>
    <row r="1202" spans="1:12" x14ac:dyDescent="0.3">
      <c r="A1202">
        <v>5743</v>
      </c>
      <c r="B1202" s="109" t="s">
        <v>1690</v>
      </c>
      <c r="C1202" s="109" t="s">
        <v>101</v>
      </c>
      <c r="D1202">
        <v>42</v>
      </c>
      <c r="E1202">
        <v>1</v>
      </c>
      <c r="F1202" t="s">
        <v>215</v>
      </c>
      <c r="G1202">
        <v>2374.1399999999899</v>
      </c>
      <c r="H1202">
        <v>22</v>
      </c>
      <c r="I1202" t="s">
        <v>1782</v>
      </c>
      <c r="J1202" t="s">
        <v>1603</v>
      </c>
      <c r="K1202">
        <v>1</v>
      </c>
      <c r="L1202">
        <v>79.91</v>
      </c>
    </row>
    <row r="1203" spans="1:12" x14ac:dyDescent="0.3">
      <c r="A1203">
        <v>5777</v>
      </c>
      <c r="B1203" s="109" t="s">
        <v>1690</v>
      </c>
      <c r="C1203" s="109" t="s">
        <v>101</v>
      </c>
      <c r="D1203">
        <v>64</v>
      </c>
      <c r="E1203">
        <v>2</v>
      </c>
      <c r="F1203" t="s">
        <v>1599</v>
      </c>
      <c r="G1203">
        <v>2702.72999999999</v>
      </c>
      <c r="H1203">
        <v>22</v>
      </c>
      <c r="I1203" t="s">
        <v>1782</v>
      </c>
      <c r="J1203" t="s">
        <v>1606</v>
      </c>
      <c r="K1203">
        <v>3</v>
      </c>
      <c r="L1203">
        <v>135.62</v>
      </c>
    </row>
    <row r="1204" spans="1:12" x14ac:dyDescent="0.3">
      <c r="A1204">
        <v>5795</v>
      </c>
      <c r="B1204" s="109" t="s">
        <v>1690</v>
      </c>
      <c r="C1204" s="109" t="s">
        <v>101</v>
      </c>
      <c r="D1204">
        <v>55</v>
      </c>
      <c r="E1204">
        <v>1</v>
      </c>
      <c r="F1204" t="s">
        <v>215</v>
      </c>
      <c r="G1204">
        <v>2500.6099999999901</v>
      </c>
      <c r="H1204">
        <v>22</v>
      </c>
      <c r="I1204" t="s">
        <v>1782</v>
      </c>
      <c r="J1204" t="s">
        <v>1605</v>
      </c>
      <c r="K1204">
        <v>2</v>
      </c>
      <c r="L1204">
        <v>62.54</v>
      </c>
    </row>
    <row r="1205" spans="1:12" x14ac:dyDescent="0.3">
      <c r="A1205">
        <v>5875</v>
      </c>
      <c r="B1205" s="109" t="s">
        <v>1690</v>
      </c>
      <c r="C1205" s="109" t="s">
        <v>101</v>
      </c>
      <c r="D1205">
        <v>154</v>
      </c>
      <c r="E1205">
        <v>1</v>
      </c>
      <c r="F1205" t="s">
        <v>215</v>
      </c>
      <c r="G1205">
        <v>1976.4399999999901</v>
      </c>
      <c r="H1205">
        <v>22</v>
      </c>
      <c r="I1205" t="s">
        <v>1782</v>
      </c>
      <c r="J1205" t="s">
        <v>1603</v>
      </c>
      <c r="K1205">
        <v>1</v>
      </c>
      <c r="L1205">
        <v>31.27</v>
      </c>
    </row>
    <row r="1206" spans="1:12" x14ac:dyDescent="0.3">
      <c r="A1206">
        <v>5936</v>
      </c>
      <c r="B1206" s="109" t="s">
        <v>1690</v>
      </c>
      <c r="C1206" s="109" t="s">
        <v>101</v>
      </c>
      <c r="D1206">
        <v>172</v>
      </c>
      <c r="E1206">
        <v>1</v>
      </c>
      <c r="F1206" t="s">
        <v>215</v>
      </c>
      <c r="G1206">
        <v>2363.5100000000002</v>
      </c>
      <c r="H1206">
        <v>22</v>
      </c>
      <c r="I1206" t="s">
        <v>1782</v>
      </c>
      <c r="J1206" t="s">
        <v>1603</v>
      </c>
      <c r="K1206">
        <v>1</v>
      </c>
      <c r="L1206">
        <v>40.22</v>
      </c>
    </row>
    <row r="1207" spans="1:12" x14ac:dyDescent="0.3">
      <c r="A1207">
        <v>5971</v>
      </c>
      <c r="B1207" s="109" t="s">
        <v>1752</v>
      </c>
      <c r="C1207" s="109" t="s">
        <v>101</v>
      </c>
      <c r="D1207">
        <v>76</v>
      </c>
      <c r="E1207">
        <v>2</v>
      </c>
      <c r="F1207" t="s">
        <v>1599</v>
      </c>
      <c r="G1207">
        <v>2110.5</v>
      </c>
      <c r="H1207">
        <v>22</v>
      </c>
      <c r="I1207" t="s">
        <v>1782</v>
      </c>
      <c r="J1207" t="s">
        <v>1605</v>
      </c>
      <c r="K1207">
        <v>2</v>
      </c>
      <c r="L1207">
        <v>66.89</v>
      </c>
    </row>
    <row r="1208" spans="1:12" x14ac:dyDescent="0.3">
      <c r="A1208">
        <v>5988</v>
      </c>
      <c r="B1208" s="109" t="s">
        <v>1752</v>
      </c>
      <c r="C1208" s="109" t="s">
        <v>101</v>
      </c>
      <c r="D1208">
        <v>94</v>
      </c>
      <c r="E1208">
        <v>1</v>
      </c>
      <c r="F1208" t="s">
        <v>215</v>
      </c>
      <c r="G1208">
        <v>2209.74999999999</v>
      </c>
      <c r="H1208">
        <v>22</v>
      </c>
      <c r="I1208" t="s">
        <v>1782</v>
      </c>
      <c r="J1208" t="s">
        <v>1601</v>
      </c>
      <c r="K1208">
        <v>4</v>
      </c>
      <c r="L1208">
        <v>215.53</v>
      </c>
    </row>
    <row r="1209" spans="1:12" x14ac:dyDescent="0.3">
      <c r="A1209">
        <v>5991</v>
      </c>
      <c r="B1209" s="109" t="s">
        <v>1752</v>
      </c>
      <c r="C1209" s="109" t="s">
        <v>101</v>
      </c>
      <c r="D1209">
        <v>199</v>
      </c>
      <c r="E1209">
        <v>1</v>
      </c>
      <c r="F1209" t="s">
        <v>215</v>
      </c>
      <c r="G1209">
        <v>2795.3799999999901</v>
      </c>
      <c r="H1209">
        <v>22</v>
      </c>
      <c r="I1209" t="s">
        <v>1782</v>
      </c>
      <c r="J1209" t="s">
        <v>1606</v>
      </c>
      <c r="K1209">
        <v>3</v>
      </c>
      <c r="L1209">
        <v>146.93</v>
      </c>
    </row>
    <row r="1210" spans="1:12" x14ac:dyDescent="0.3">
      <c r="A1210">
        <v>6046</v>
      </c>
      <c r="B1210" s="109" t="s">
        <v>1752</v>
      </c>
      <c r="C1210" s="109" t="s">
        <v>101</v>
      </c>
      <c r="D1210">
        <v>98</v>
      </c>
      <c r="E1210">
        <v>2</v>
      </c>
      <c r="F1210" t="s">
        <v>1599</v>
      </c>
      <c r="G1210">
        <v>2096.2599999999902</v>
      </c>
      <c r="H1210">
        <v>22</v>
      </c>
      <c r="I1210" t="s">
        <v>1782</v>
      </c>
      <c r="J1210" t="s">
        <v>1605</v>
      </c>
      <c r="K1210">
        <v>2</v>
      </c>
      <c r="L1210">
        <v>100.68</v>
      </c>
    </row>
    <row r="1211" spans="1:12" x14ac:dyDescent="0.3">
      <c r="A1211">
        <v>6051</v>
      </c>
      <c r="B1211" s="109" t="s">
        <v>1752</v>
      </c>
      <c r="C1211" s="109" t="s">
        <v>101</v>
      </c>
      <c r="D1211">
        <v>127</v>
      </c>
      <c r="E1211">
        <v>1</v>
      </c>
      <c r="F1211" t="s">
        <v>215</v>
      </c>
      <c r="G1211">
        <v>2404.2599999999902</v>
      </c>
      <c r="H1211">
        <v>22</v>
      </c>
      <c r="I1211" t="s">
        <v>1782</v>
      </c>
      <c r="J1211" t="s">
        <v>1601</v>
      </c>
      <c r="K1211">
        <v>4</v>
      </c>
      <c r="L1211">
        <v>152.17000000000002</v>
      </c>
    </row>
    <row r="1212" spans="1:12" x14ac:dyDescent="0.3">
      <c r="A1212">
        <v>6063</v>
      </c>
      <c r="B1212" s="109" t="s">
        <v>1770</v>
      </c>
      <c r="C1212" s="109" t="s">
        <v>101</v>
      </c>
      <c r="D1212">
        <v>63</v>
      </c>
      <c r="E1212">
        <v>1</v>
      </c>
      <c r="F1212" t="s">
        <v>215</v>
      </c>
      <c r="G1212">
        <v>2982.45</v>
      </c>
      <c r="H1212">
        <v>22</v>
      </c>
      <c r="I1212" t="s">
        <v>1782</v>
      </c>
      <c r="J1212" t="s">
        <v>1603</v>
      </c>
      <c r="K1212">
        <v>1</v>
      </c>
      <c r="L1212">
        <v>79.91</v>
      </c>
    </row>
    <row r="1213" spans="1:12" x14ac:dyDescent="0.3">
      <c r="A1213">
        <v>6067</v>
      </c>
      <c r="B1213" s="109" t="s">
        <v>1770</v>
      </c>
      <c r="C1213" s="109" t="s">
        <v>101</v>
      </c>
      <c r="D1213">
        <v>116</v>
      </c>
      <c r="E1213">
        <v>2</v>
      </c>
      <c r="F1213" t="s">
        <v>1599</v>
      </c>
      <c r="G1213">
        <v>3700.99</v>
      </c>
      <c r="H1213">
        <v>22</v>
      </c>
      <c r="I1213" t="s">
        <v>1782</v>
      </c>
      <c r="J1213" t="s">
        <v>1606</v>
      </c>
      <c r="K1213">
        <v>3</v>
      </c>
      <c r="L1213">
        <v>170.47</v>
      </c>
    </row>
    <row r="1214" spans="1:12" x14ac:dyDescent="0.3">
      <c r="A1214">
        <v>6085</v>
      </c>
      <c r="B1214" s="109" t="s">
        <v>1770</v>
      </c>
      <c r="C1214" s="109" t="s">
        <v>101</v>
      </c>
      <c r="D1214">
        <v>4</v>
      </c>
      <c r="E1214">
        <v>2</v>
      </c>
      <c r="F1214" t="s">
        <v>1599</v>
      </c>
      <c r="G1214">
        <v>2970.49999999999</v>
      </c>
      <c r="H1214">
        <v>22</v>
      </c>
      <c r="I1214" t="s">
        <v>1782</v>
      </c>
      <c r="J1214" t="s">
        <v>1606</v>
      </c>
      <c r="K1214">
        <v>3</v>
      </c>
      <c r="L1214">
        <v>124.66</v>
      </c>
    </row>
    <row r="1215" spans="1:12" x14ac:dyDescent="0.3">
      <c r="A1215">
        <v>6121</v>
      </c>
      <c r="B1215" s="109" t="s">
        <v>1770</v>
      </c>
      <c r="C1215" s="109" t="s">
        <v>101</v>
      </c>
      <c r="D1215">
        <v>13</v>
      </c>
      <c r="E1215">
        <v>1</v>
      </c>
      <c r="F1215" t="s">
        <v>215</v>
      </c>
      <c r="G1215">
        <v>2749.72999999999</v>
      </c>
      <c r="H1215">
        <v>22</v>
      </c>
      <c r="I1215" t="s">
        <v>1782</v>
      </c>
      <c r="J1215" t="s">
        <v>1603</v>
      </c>
      <c r="K1215">
        <v>1</v>
      </c>
      <c r="L1215">
        <v>44.22</v>
      </c>
    </row>
    <row r="1216" spans="1:12" x14ac:dyDescent="0.3">
      <c r="A1216">
        <v>6135</v>
      </c>
      <c r="B1216" s="109" t="s">
        <v>1770</v>
      </c>
      <c r="C1216" s="109" t="s">
        <v>101</v>
      </c>
      <c r="D1216">
        <v>161</v>
      </c>
      <c r="E1216">
        <v>1</v>
      </c>
      <c r="F1216" t="s">
        <v>215</v>
      </c>
      <c r="G1216">
        <v>2630.04</v>
      </c>
      <c r="H1216">
        <v>22</v>
      </c>
      <c r="I1216" t="s">
        <v>1782</v>
      </c>
      <c r="J1216" t="s">
        <v>1605</v>
      </c>
      <c r="K1216">
        <v>2</v>
      </c>
      <c r="L1216">
        <v>43.66</v>
      </c>
    </row>
    <row r="1217" spans="1:12" x14ac:dyDescent="0.3">
      <c r="A1217">
        <v>6284</v>
      </c>
      <c r="B1217" s="109" t="s">
        <v>1770</v>
      </c>
      <c r="C1217" s="109" t="s">
        <v>101</v>
      </c>
      <c r="D1217">
        <v>18</v>
      </c>
      <c r="E1217">
        <v>2</v>
      </c>
      <c r="F1217" t="s">
        <v>1599</v>
      </c>
      <c r="G1217">
        <v>3225.02</v>
      </c>
      <c r="H1217">
        <v>22</v>
      </c>
      <c r="I1217" t="s">
        <v>1782</v>
      </c>
      <c r="J1217" t="s">
        <v>1623</v>
      </c>
      <c r="K1217">
        <v>5</v>
      </c>
      <c r="L1217">
        <v>199.3</v>
      </c>
    </row>
    <row r="1218" spans="1:12" x14ac:dyDescent="0.3">
      <c r="A1218">
        <v>6285</v>
      </c>
      <c r="B1218" s="109" t="s">
        <v>1770</v>
      </c>
      <c r="C1218" s="109" t="s">
        <v>101</v>
      </c>
      <c r="D1218">
        <v>162</v>
      </c>
      <c r="E1218">
        <v>1</v>
      </c>
      <c r="F1218" t="s">
        <v>215</v>
      </c>
      <c r="G1218">
        <v>2190.64</v>
      </c>
      <c r="H1218">
        <v>22</v>
      </c>
      <c r="I1218" t="s">
        <v>1782</v>
      </c>
      <c r="J1218" t="s">
        <v>1601</v>
      </c>
      <c r="K1218">
        <v>4</v>
      </c>
      <c r="L1218">
        <v>134.03</v>
      </c>
    </row>
    <row r="1219" spans="1:12" x14ac:dyDescent="0.3">
      <c r="A1219">
        <v>6314</v>
      </c>
      <c r="B1219" s="109" t="s">
        <v>1770</v>
      </c>
      <c r="C1219" s="109" t="s">
        <v>101</v>
      </c>
      <c r="D1219">
        <v>96</v>
      </c>
      <c r="E1219">
        <v>2</v>
      </c>
      <c r="F1219" t="s">
        <v>1599</v>
      </c>
      <c r="G1219">
        <v>2070.72999999999</v>
      </c>
      <c r="H1219">
        <v>22</v>
      </c>
      <c r="I1219" t="s">
        <v>1782</v>
      </c>
      <c r="J1219" t="s">
        <v>1603</v>
      </c>
      <c r="K1219">
        <v>1</v>
      </c>
      <c r="L1219">
        <v>33.090000000000003</v>
      </c>
    </row>
    <row r="1220" spans="1:12" x14ac:dyDescent="0.3">
      <c r="A1220">
        <v>6379</v>
      </c>
      <c r="B1220" s="109" t="s">
        <v>1691</v>
      </c>
      <c r="C1220" s="109" t="s">
        <v>101</v>
      </c>
      <c r="D1220">
        <v>117</v>
      </c>
      <c r="E1220">
        <v>2</v>
      </c>
      <c r="F1220" t="s">
        <v>1599</v>
      </c>
      <c r="G1220">
        <v>2634.1899999999901</v>
      </c>
      <c r="H1220">
        <v>22</v>
      </c>
      <c r="I1220" t="s">
        <v>1782</v>
      </c>
      <c r="J1220" t="s">
        <v>1606</v>
      </c>
      <c r="K1220">
        <v>3</v>
      </c>
      <c r="L1220">
        <v>103.52000000000001</v>
      </c>
    </row>
    <row r="1221" spans="1:12" x14ac:dyDescent="0.3">
      <c r="A1221">
        <v>6449</v>
      </c>
      <c r="B1221" s="109" t="s">
        <v>1691</v>
      </c>
      <c r="C1221" s="109" t="s">
        <v>101</v>
      </c>
      <c r="D1221">
        <v>187</v>
      </c>
      <c r="E1221">
        <v>1</v>
      </c>
      <c r="F1221" t="s">
        <v>215</v>
      </c>
      <c r="G1221">
        <v>2831.08</v>
      </c>
      <c r="H1221">
        <v>22</v>
      </c>
      <c r="I1221" t="s">
        <v>1782</v>
      </c>
      <c r="J1221" t="s">
        <v>1601</v>
      </c>
      <c r="K1221">
        <v>4</v>
      </c>
      <c r="L1221">
        <v>125.25</v>
      </c>
    </row>
    <row r="1222" spans="1:12" x14ac:dyDescent="0.3">
      <c r="A1222">
        <v>6466</v>
      </c>
      <c r="B1222" s="109" t="s">
        <v>1771</v>
      </c>
      <c r="C1222" s="109" t="s">
        <v>101</v>
      </c>
      <c r="D1222">
        <v>162</v>
      </c>
      <c r="E1222">
        <v>1</v>
      </c>
      <c r="F1222" t="s">
        <v>215</v>
      </c>
      <c r="G1222">
        <v>2190.64</v>
      </c>
      <c r="H1222">
        <v>22</v>
      </c>
      <c r="I1222" t="s">
        <v>1782</v>
      </c>
      <c r="J1222" t="s">
        <v>1601</v>
      </c>
      <c r="K1222">
        <v>4</v>
      </c>
      <c r="L1222">
        <v>145.48000000000002</v>
      </c>
    </row>
    <row r="1223" spans="1:12" x14ac:dyDescent="0.3">
      <c r="A1223">
        <v>6467</v>
      </c>
      <c r="B1223" s="109" t="s">
        <v>1771</v>
      </c>
      <c r="C1223" s="109" t="s">
        <v>101</v>
      </c>
      <c r="D1223">
        <v>112</v>
      </c>
      <c r="E1223">
        <v>2</v>
      </c>
      <c r="F1223" t="s">
        <v>1599</v>
      </c>
      <c r="G1223">
        <v>2059.8399999999901</v>
      </c>
      <c r="H1223">
        <v>22</v>
      </c>
      <c r="I1223" t="s">
        <v>1782</v>
      </c>
      <c r="J1223" t="s">
        <v>1601</v>
      </c>
      <c r="K1223">
        <v>4</v>
      </c>
      <c r="L1223">
        <v>178.07000000000002</v>
      </c>
    </row>
    <row r="1224" spans="1:12" x14ac:dyDescent="0.3">
      <c r="A1224">
        <v>6473</v>
      </c>
      <c r="B1224" s="109" t="s">
        <v>1771</v>
      </c>
      <c r="C1224" s="109" t="s">
        <v>101</v>
      </c>
      <c r="D1224">
        <v>99</v>
      </c>
      <c r="E1224">
        <v>1</v>
      </c>
      <c r="F1224" t="s">
        <v>215</v>
      </c>
      <c r="G1224">
        <v>2845.08</v>
      </c>
      <c r="H1224">
        <v>22</v>
      </c>
      <c r="I1224" t="s">
        <v>1782</v>
      </c>
      <c r="J1224" t="s">
        <v>1605</v>
      </c>
      <c r="K1224">
        <v>2</v>
      </c>
      <c r="L1224">
        <v>95.4</v>
      </c>
    </row>
    <row r="1225" spans="1:12" x14ac:dyDescent="0.3">
      <c r="A1225">
        <v>6513</v>
      </c>
      <c r="B1225" s="109" t="s">
        <v>1771</v>
      </c>
      <c r="C1225" s="109" t="s">
        <v>101</v>
      </c>
      <c r="D1225">
        <v>54</v>
      </c>
      <c r="E1225">
        <v>1</v>
      </c>
      <c r="F1225" t="s">
        <v>215</v>
      </c>
      <c r="G1225">
        <v>2839.4099999999899</v>
      </c>
      <c r="H1225">
        <v>22</v>
      </c>
      <c r="I1225" t="s">
        <v>1782</v>
      </c>
      <c r="J1225" t="s">
        <v>1603</v>
      </c>
      <c r="K1225">
        <v>1</v>
      </c>
      <c r="L1225">
        <v>26.59</v>
      </c>
    </row>
    <row r="1226" spans="1:12" x14ac:dyDescent="0.3">
      <c r="A1226">
        <v>6551</v>
      </c>
      <c r="B1226" s="109" t="s">
        <v>1771</v>
      </c>
      <c r="C1226" s="109" t="s">
        <v>101</v>
      </c>
      <c r="D1226">
        <v>161</v>
      </c>
      <c r="E1226">
        <v>1</v>
      </c>
      <c r="F1226" t="s">
        <v>215</v>
      </c>
      <c r="G1226">
        <v>2630.04</v>
      </c>
      <c r="H1226">
        <v>22</v>
      </c>
      <c r="I1226" t="s">
        <v>1782</v>
      </c>
      <c r="J1226" t="s">
        <v>1605</v>
      </c>
      <c r="K1226">
        <v>2</v>
      </c>
      <c r="L1226">
        <v>54.92</v>
      </c>
    </row>
    <row r="1227" spans="1:12" x14ac:dyDescent="0.3">
      <c r="A1227">
        <v>6569</v>
      </c>
      <c r="B1227" s="109" t="s">
        <v>1771</v>
      </c>
      <c r="C1227" s="109" t="s">
        <v>101</v>
      </c>
      <c r="D1227">
        <v>161</v>
      </c>
      <c r="E1227">
        <v>1</v>
      </c>
      <c r="F1227" t="s">
        <v>215</v>
      </c>
      <c r="G1227">
        <v>2630.04</v>
      </c>
      <c r="H1227">
        <v>22</v>
      </c>
      <c r="I1227" t="s">
        <v>1782</v>
      </c>
      <c r="J1227" t="s">
        <v>1603</v>
      </c>
      <c r="K1227">
        <v>1</v>
      </c>
      <c r="L1227">
        <v>44.22</v>
      </c>
    </row>
    <row r="1228" spans="1:12" x14ac:dyDescent="0.3">
      <c r="A1228">
        <v>6667</v>
      </c>
      <c r="B1228" s="109" t="s">
        <v>1692</v>
      </c>
      <c r="C1228" s="109" t="s">
        <v>101</v>
      </c>
      <c r="D1228">
        <v>158</v>
      </c>
      <c r="E1228">
        <v>1</v>
      </c>
      <c r="F1228" t="s">
        <v>215</v>
      </c>
      <c r="G1228">
        <v>3177.49</v>
      </c>
      <c r="H1228">
        <v>22</v>
      </c>
      <c r="I1228" t="s">
        <v>1782</v>
      </c>
      <c r="J1228" t="s">
        <v>1605</v>
      </c>
      <c r="K1228">
        <v>2</v>
      </c>
      <c r="L1228">
        <v>106.5</v>
      </c>
    </row>
    <row r="1229" spans="1:12" x14ac:dyDescent="0.3">
      <c r="A1229">
        <v>6724</v>
      </c>
      <c r="B1229" s="109" t="s">
        <v>1692</v>
      </c>
      <c r="C1229" s="109" t="s">
        <v>101</v>
      </c>
      <c r="D1229">
        <v>24</v>
      </c>
      <c r="E1229">
        <v>2</v>
      </c>
      <c r="F1229" t="s">
        <v>1599</v>
      </c>
      <c r="G1229">
        <v>2885.92</v>
      </c>
      <c r="H1229">
        <v>22</v>
      </c>
      <c r="I1229" t="s">
        <v>1782</v>
      </c>
      <c r="J1229" t="s">
        <v>1606</v>
      </c>
      <c r="K1229">
        <v>3</v>
      </c>
      <c r="L1229">
        <v>110.02000000000001</v>
      </c>
    </row>
    <row r="1230" spans="1:12" x14ac:dyDescent="0.3">
      <c r="A1230">
        <v>6749</v>
      </c>
      <c r="B1230" s="109" t="s">
        <v>1692</v>
      </c>
      <c r="C1230" s="109" t="s">
        <v>101</v>
      </c>
      <c r="D1230">
        <v>14</v>
      </c>
      <c r="E1230">
        <v>1</v>
      </c>
      <c r="F1230" t="s">
        <v>215</v>
      </c>
      <c r="G1230">
        <v>2710.45999999999</v>
      </c>
      <c r="H1230">
        <v>22</v>
      </c>
      <c r="I1230" t="s">
        <v>1782</v>
      </c>
      <c r="J1230" t="s">
        <v>1623</v>
      </c>
      <c r="K1230">
        <v>5</v>
      </c>
      <c r="L1230">
        <v>186.71</v>
      </c>
    </row>
    <row r="1231" spans="1:12" x14ac:dyDescent="0.3">
      <c r="A1231">
        <v>6782</v>
      </c>
      <c r="B1231" s="109" t="s">
        <v>1692</v>
      </c>
      <c r="C1231" s="109" t="s">
        <v>101</v>
      </c>
      <c r="D1231">
        <v>184</v>
      </c>
      <c r="E1231">
        <v>2</v>
      </c>
      <c r="F1231" t="s">
        <v>1599</v>
      </c>
      <c r="G1231">
        <v>2442.0100000000002</v>
      </c>
      <c r="H1231">
        <v>22</v>
      </c>
      <c r="I1231" t="s">
        <v>1782</v>
      </c>
      <c r="J1231" t="s">
        <v>1606</v>
      </c>
      <c r="K1231">
        <v>3</v>
      </c>
      <c r="L1231">
        <v>150.72</v>
      </c>
    </row>
    <row r="1232" spans="1:12" x14ac:dyDescent="0.3">
      <c r="A1232">
        <v>6842</v>
      </c>
      <c r="B1232" s="109" t="s">
        <v>1692</v>
      </c>
      <c r="C1232" s="109" t="s">
        <v>101</v>
      </c>
      <c r="D1232">
        <v>14</v>
      </c>
      <c r="E1232">
        <v>1</v>
      </c>
      <c r="F1232" t="s">
        <v>215</v>
      </c>
      <c r="G1232">
        <v>2710.45999999999</v>
      </c>
      <c r="H1232">
        <v>22</v>
      </c>
      <c r="I1232" t="s">
        <v>1782</v>
      </c>
      <c r="J1232" t="s">
        <v>1603</v>
      </c>
      <c r="K1232">
        <v>1</v>
      </c>
      <c r="L1232">
        <v>50.34</v>
      </c>
    </row>
    <row r="1233" spans="1:12" x14ac:dyDescent="0.3">
      <c r="A1233">
        <v>6870</v>
      </c>
      <c r="B1233" s="109" t="s">
        <v>1692</v>
      </c>
      <c r="C1233" s="109" t="s">
        <v>101</v>
      </c>
      <c r="D1233">
        <v>152</v>
      </c>
      <c r="E1233">
        <v>2</v>
      </c>
      <c r="F1233" t="s">
        <v>1599</v>
      </c>
      <c r="G1233">
        <v>3049.8199999999902</v>
      </c>
      <c r="H1233">
        <v>22</v>
      </c>
      <c r="I1233" t="s">
        <v>1782</v>
      </c>
      <c r="J1233" t="s">
        <v>1601</v>
      </c>
      <c r="K1233">
        <v>4</v>
      </c>
      <c r="L1233">
        <v>172.17000000000002</v>
      </c>
    </row>
    <row r="1234" spans="1:12" x14ac:dyDescent="0.3">
      <c r="A1234">
        <v>6958</v>
      </c>
      <c r="B1234" s="109" t="s">
        <v>1693</v>
      </c>
      <c r="C1234" s="109" t="s">
        <v>101</v>
      </c>
      <c r="D1234">
        <v>101</v>
      </c>
      <c r="E1234">
        <v>1</v>
      </c>
      <c r="F1234" t="s">
        <v>215</v>
      </c>
      <c r="G1234">
        <v>2561.19</v>
      </c>
      <c r="H1234">
        <v>22</v>
      </c>
      <c r="I1234" t="s">
        <v>1782</v>
      </c>
      <c r="J1234" t="s">
        <v>1603</v>
      </c>
      <c r="K1234">
        <v>1</v>
      </c>
      <c r="L1234">
        <v>21.83</v>
      </c>
    </row>
    <row r="1235" spans="1:12" x14ac:dyDescent="0.3">
      <c r="A1235">
        <v>6976</v>
      </c>
      <c r="B1235" s="109" t="s">
        <v>1693</v>
      </c>
      <c r="C1235" s="109" t="s">
        <v>101</v>
      </c>
      <c r="D1235">
        <v>16</v>
      </c>
      <c r="E1235">
        <v>2</v>
      </c>
      <c r="F1235" t="s">
        <v>1599</v>
      </c>
      <c r="G1235">
        <v>3561.98</v>
      </c>
      <c r="H1235">
        <v>22</v>
      </c>
      <c r="I1235" t="s">
        <v>1782</v>
      </c>
      <c r="J1235" t="s">
        <v>1606</v>
      </c>
      <c r="K1235">
        <v>3</v>
      </c>
      <c r="L1235">
        <v>126.67</v>
      </c>
    </row>
    <row r="1236" spans="1:12" x14ac:dyDescent="0.3">
      <c r="A1236">
        <v>6995</v>
      </c>
      <c r="B1236" s="109" t="s">
        <v>1693</v>
      </c>
      <c r="C1236" s="109" t="s">
        <v>101</v>
      </c>
      <c r="D1236">
        <v>108</v>
      </c>
      <c r="E1236">
        <v>2</v>
      </c>
      <c r="F1236" t="s">
        <v>1599</v>
      </c>
      <c r="G1236">
        <v>3114.84</v>
      </c>
      <c r="H1236">
        <v>22</v>
      </c>
      <c r="I1236" t="s">
        <v>1782</v>
      </c>
      <c r="J1236" t="s">
        <v>1605</v>
      </c>
      <c r="K1236">
        <v>2</v>
      </c>
      <c r="L1236">
        <v>62.05</v>
      </c>
    </row>
    <row r="1237" spans="1:12" x14ac:dyDescent="0.3">
      <c r="A1237">
        <v>7057</v>
      </c>
      <c r="B1237" s="109" t="s">
        <v>1693</v>
      </c>
      <c r="C1237" s="109" t="s">
        <v>101</v>
      </c>
      <c r="D1237">
        <v>71</v>
      </c>
      <c r="E1237">
        <v>1</v>
      </c>
      <c r="F1237" t="s">
        <v>215</v>
      </c>
      <c r="G1237">
        <v>3426.6699999999901</v>
      </c>
      <c r="H1237">
        <v>22</v>
      </c>
      <c r="I1237" t="s">
        <v>1782</v>
      </c>
      <c r="J1237" t="s">
        <v>1603</v>
      </c>
      <c r="K1237">
        <v>1</v>
      </c>
      <c r="L1237">
        <v>26.8</v>
      </c>
    </row>
    <row r="1238" spans="1:12" x14ac:dyDescent="0.3">
      <c r="A1238">
        <v>7096</v>
      </c>
      <c r="B1238" s="109" t="s">
        <v>1693</v>
      </c>
      <c r="C1238" s="109" t="s">
        <v>101</v>
      </c>
      <c r="D1238">
        <v>96</v>
      </c>
      <c r="E1238">
        <v>2</v>
      </c>
      <c r="F1238" t="s">
        <v>1599</v>
      </c>
      <c r="G1238">
        <v>2070.72999999999</v>
      </c>
      <c r="H1238">
        <v>22</v>
      </c>
      <c r="I1238" t="s">
        <v>1782</v>
      </c>
      <c r="J1238" t="s">
        <v>1606</v>
      </c>
      <c r="K1238">
        <v>3</v>
      </c>
      <c r="L1238">
        <v>98.240000000000009</v>
      </c>
    </row>
    <row r="1239" spans="1:12" x14ac:dyDescent="0.3">
      <c r="A1239">
        <v>7117</v>
      </c>
      <c r="B1239" s="109" t="s">
        <v>1693</v>
      </c>
      <c r="C1239" s="109" t="s">
        <v>101</v>
      </c>
      <c r="D1239">
        <v>55</v>
      </c>
      <c r="E1239">
        <v>1</v>
      </c>
      <c r="F1239" t="s">
        <v>215</v>
      </c>
      <c r="G1239">
        <v>2500.6099999999901</v>
      </c>
      <c r="H1239">
        <v>22</v>
      </c>
      <c r="I1239" t="s">
        <v>1782</v>
      </c>
      <c r="J1239" t="s">
        <v>1605</v>
      </c>
      <c r="K1239">
        <v>2</v>
      </c>
      <c r="L1239">
        <v>59.680000000000007</v>
      </c>
    </row>
    <row r="1240" spans="1:12" x14ac:dyDescent="0.3">
      <c r="A1240">
        <v>7136</v>
      </c>
      <c r="B1240" s="109" t="s">
        <v>1693</v>
      </c>
      <c r="C1240" s="109" t="s">
        <v>101</v>
      </c>
      <c r="D1240">
        <v>37</v>
      </c>
      <c r="E1240">
        <v>1</v>
      </c>
      <c r="F1240" t="s">
        <v>215</v>
      </c>
      <c r="G1240">
        <v>4418.24</v>
      </c>
      <c r="H1240">
        <v>22</v>
      </c>
      <c r="I1240" t="s">
        <v>1782</v>
      </c>
      <c r="J1240" t="s">
        <v>1623</v>
      </c>
      <c r="K1240">
        <v>5</v>
      </c>
      <c r="L1240">
        <v>157.20999999999998</v>
      </c>
    </row>
    <row r="1241" spans="1:12" x14ac:dyDescent="0.3">
      <c r="A1241">
        <v>7195</v>
      </c>
      <c r="B1241" s="109" t="s">
        <v>1693</v>
      </c>
      <c r="C1241" s="109" t="s">
        <v>101</v>
      </c>
      <c r="D1241">
        <v>168</v>
      </c>
      <c r="E1241">
        <v>2</v>
      </c>
      <c r="F1241" t="s">
        <v>1599</v>
      </c>
      <c r="G1241">
        <v>2785.79</v>
      </c>
      <c r="H1241">
        <v>22</v>
      </c>
      <c r="I1241" t="s">
        <v>1782</v>
      </c>
      <c r="J1241" t="s">
        <v>1603</v>
      </c>
      <c r="K1241">
        <v>1</v>
      </c>
      <c r="L1241">
        <v>44.22</v>
      </c>
    </row>
    <row r="1242" spans="1:12" x14ac:dyDescent="0.3">
      <c r="A1242">
        <v>7230</v>
      </c>
      <c r="B1242" s="109" t="s">
        <v>1694</v>
      </c>
      <c r="C1242" s="109" t="s">
        <v>101</v>
      </c>
      <c r="D1242">
        <v>38</v>
      </c>
      <c r="E1242">
        <v>2</v>
      </c>
      <c r="F1242" t="s">
        <v>1599</v>
      </c>
      <c r="G1242">
        <v>2634.7399999999898</v>
      </c>
      <c r="H1242">
        <v>22</v>
      </c>
      <c r="I1242" t="s">
        <v>1782</v>
      </c>
      <c r="J1242" t="s">
        <v>1605</v>
      </c>
      <c r="K1242">
        <v>2</v>
      </c>
      <c r="L1242">
        <v>80.44</v>
      </c>
    </row>
    <row r="1243" spans="1:12" x14ac:dyDescent="0.3">
      <c r="A1243">
        <v>7277</v>
      </c>
      <c r="B1243" s="109" t="s">
        <v>1694</v>
      </c>
      <c r="C1243" s="109" t="s">
        <v>101</v>
      </c>
      <c r="D1243">
        <v>62</v>
      </c>
      <c r="E1243">
        <v>2</v>
      </c>
      <c r="F1243" t="s">
        <v>1599</v>
      </c>
      <c r="G1243">
        <v>2151.78999999999</v>
      </c>
      <c r="H1243">
        <v>22</v>
      </c>
      <c r="I1243" t="s">
        <v>1782</v>
      </c>
      <c r="J1243" t="s">
        <v>1603</v>
      </c>
      <c r="K1243">
        <v>1</v>
      </c>
      <c r="L1243">
        <v>45.06</v>
      </c>
    </row>
    <row r="1244" spans="1:12" x14ac:dyDescent="0.3">
      <c r="A1244">
        <v>7283</v>
      </c>
      <c r="B1244" s="109" t="s">
        <v>1694</v>
      </c>
      <c r="C1244" s="109" t="s">
        <v>101</v>
      </c>
      <c r="D1244">
        <v>44</v>
      </c>
      <c r="E1244">
        <v>2</v>
      </c>
      <c r="F1244" t="s">
        <v>1599</v>
      </c>
      <c r="G1244">
        <v>2003.3999999999901</v>
      </c>
      <c r="H1244">
        <v>22</v>
      </c>
      <c r="I1244" t="s">
        <v>1782</v>
      </c>
      <c r="J1244" t="s">
        <v>1606</v>
      </c>
      <c r="K1244">
        <v>3</v>
      </c>
      <c r="L1244">
        <v>97.32</v>
      </c>
    </row>
    <row r="1245" spans="1:12" x14ac:dyDescent="0.3">
      <c r="A1245">
        <v>7327</v>
      </c>
      <c r="B1245" s="109" t="s">
        <v>1694</v>
      </c>
      <c r="C1245" s="109" t="s">
        <v>101</v>
      </c>
      <c r="D1245">
        <v>14</v>
      </c>
      <c r="E1245">
        <v>1</v>
      </c>
      <c r="F1245" t="s">
        <v>215</v>
      </c>
      <c r="G1245">
        <v>2710.45999999999</v>
      </c>
      <c r="H1245">
        <v>22</v>
      </c>
      <c r="I1245" t="s">
        <v>1782</v>
      </c>
      <c r="J1245" t="s">
        <v>1605</v>
      </c>
      <c r="K1245">
        <v>2</v>
      </c>
      <c r="L1245">
        <v>48.42</v>
      </c>
    </row>
    <row r="1246" spans="1:12" x14ac:dyDescent="0.3">
      <c r="A1246">
        <v>7338</v>
      </c>
      <c r="B1246" s="109" t="s">
        <v>1694</v>
      </c>
      <c r="C1246" s="109" t="s">
        <v>101</v>
      </c>
      <c r="D1246">
        <v>27</v>
      </c>
      <c r="E1246">
        <v>1</v>
      </c>
      <c r="F1246" t="s">
        <v>215</v>
      </c>
      <c r="G1246">
        <v>3029.97999999999</v>
      </c>
      <c r="H1246">
        <v>22</v>
      </c>
      <c r="I1246" t="s">
        <v>1782</v>
      </c>
      <c r="J1246" t="s">
        <v>1606</v>
      </c>
      <c r="K1246">
        <v>3</v>
      </c>
      <c r="L1246">
        <v>98.76</v>
      </c>
    </row>
    <row r="1247" spans="1:12" x14ac:dyDescent="0.3">
      <c r="A1247">
        <v>7346</v>
      </c>
      <c r="B1247" s="109" t="s">
        <v>1694</v>
      </c>
      <c r="C1247" s="109" t="s">
        <v>101</v>
      </c>
      <c r="D1247">
        <v>112</v>
      </c>
      <c r="E1247">
        <v>2</v>
      </c>
      <c r="F1247" t="s">
        <v>1599</v>
      </c>
      <c r="G1247">
        <v>2059.8399999999901</v>
      </c>
      <c r="H1247">
        <v>22</v>
      </c>
      <c r="I1247" t="s">
        <v>1782</v>
      </c>
      <c r="J1247" t="s">
        <v>1601</v>
      </c>
      <c r="K1247">
        <v>4</v>
      </c>
      <c r="L1247">
        <v>190.17999999999998</v>
      </c>
    </row>
    <row r="1248" spans="1:12" x14ac:dyDescent="0.3">
      <c r="A1248">
        <v>7385</v>
      </c>
      <c r="B1248" s="109" t="s">
        <v>1784</v>
      </c>
      <c r="C1248" s="109" t="s">
        <v>101</v>
      </c>
      <c r="D1248">
        <v>131</v>
      </c>
      <c r="E1248">
        <v>1</v>
      </c>
      <c r="F1248" t="s">
        <v>215</v>
      </c>
      <c r="G1248">
        <v>2850.7</v>
      </c>
      <c r="H1248">
        <v>22</v>
      </c>
      <c r="I1248" t="s">
        <v>1782</v>
      </c>
      <c r="J1248" t="s">
        <v>1603</v>
      </c>
      <c r="K1248">
        <v>1</v>
      </c>
      <c r="L1248">
        <v>50.34</v>
      </c>
    </row>
    <row r="1249" spans="1:12" x14ac:dyDescent="0.3">
      <c r="A1249">
        <v>7426</v>
      </c>
      <c r="B1249" s="109" t="s">
        <v>1784</v>
      </c>
      <c r="C1249" s="109" t="s">
        <v>101</v>
      </c>
      <c r="D1249">
        <v>28</v>
      </c>
      <c r="E1249">
        <v>2</v>
      </c>
      <c r="F1249" t="s">
        <v>1599</v>
      </c>
      <c r="G1249">
        <v>1731.43</v>
      </c>
      <c r="H1249">
        <v>22</v>
      </c>
      <c r="I1249" t="s">
        <v>1782</v>
      </c>
      <c r="J1249" t="s">
        <v>1606</v>
      </c>
      <c r="K1249">
        <v>3</v>
      </c>
      <c r="L1249">
        <v>93.32</v>
      </c>
    </row>
    <row r="1250" spans="1:12" x14ac:dyDescent="0.3">
      <c r="A1250">
        <v>7492</v>
      </c>
      <c r="B1250" s="109" t="s">
        <v>1784</v>
      </c>
      <c r="C1250" s="109" t="s">
        <v>101</v>
      </c>
      <c r="D1250">
        <v>6</v>
      </c>
      <c r="E1250">
        <v>1</v>
      </c>
      <c r="F1250" t="s">
        <v>215</v>
      </c>
      <c r="G1250">
        <v>2272.54</v>
      </c>
      <c r="H1250">
        <v>22</v>
      </c>
      <c r="I1250" t="s">
        <v>1782</v>
      </c>
      <c r="J1250" t="s">
        <v>1605</v>
      </c>
      <c r="K1250">
        <v>2</v>
      </c>
      <c r="L1250">
        <v>66.180000000000007</v>
      </c>
    </row>
    <row r="1251" spans="1:12" x14ac:dyDescent="0.3">
      <c r="A1251">
        <v>7505</v>
      </c>
      <c r="B1251" s="109" t="s">
        <v>1784</v>
      </c>
      <c r="C1251" s="109" t="s">
        <v>101</v>
      </c>
      <c r="D1251">
        <v>18</v>
      </c>
      <c r="E1251">
        <v>2</v>
      </c>
      <c r="F1251" t="s">
        <v>1599</v>
      </c>
      <c r="G1251">
        <v>3225.02</v>
      </c>
      <c r="H1251">
        <v>22</v>
      </c>
      <c r="I1251" t="s">
        <v>1782</v>
      </c>
      <c r="J1251" t="s">
        <v>1601</v>
      </c>
      <c r="K1251">
        <v>4</v>
      </c>
      <c r="L1251">
        <v>161.44999999999999</v>
      </c>
    </row>
    <row r="1252" spans="1:12" x14ac:dyDescent="0.3">
      <c r="A1252">
        <v>7532</v>
      </c>
      <c r="B1252" s="109" t="s">
        <v>1784</v>
      </c>
      <c r="C1252" s="109" t="s">
        <v>101</v>
      </c>
      <c r="D1252">
        <v>48</v>
      </c>
      <c r="E1252">
        <v>1</v>
      </c>
      <c r="F1252" t="s">
        <v>215</v>
      </c>
      <c r="G1252">
        <v>2563.6099999999901</v>
      </c>
      <c r="H1252">
        <v>22</v>
      </c>
      <c r="I1252" t="s">
        <v>1782</v>
      </c>
      <c r="J1252" t="s">
        <v>1623</v>
      </c>
      <c r="K1252">
        <v>5</v>
      </c>
      <c r="L1252">
        <v>211.76</v>
      </c>
    </row>
    <row r="1253" spans="1:12" x14ac:dyDescent="0.3">
      <c r="A1253">
        <v>7586</v>
      </c>
      <c r="B1253" s="109" t="s">
        <v>1784</v>
      </c>
      <c r="C1253" s="109" t="s">
        <v>101</v>
      </c>
      <c r="D1253">
        <v>144</v>
      </c>
      <c r="E1253">
        <v>1</v>
      </c>
      <c r="F1253" t="s">
        <v>215</v>
      </c>
      <c r="G1253">
        <v>2504.1999999999998</v>
      </c>
      <c r="H1253">
        <v>22</v>
      </c>
      <c r="I1253" t="s">
        <v>1782</v>
      </c>
      <c r="J1253" t="s">
        <v>1603</v>
      </c>
      <c r="K1253">
        <v>1</v>
      </c>
      <c r="L1253">
        <v>40.22</v>
      </c>
    </row>
    <row r="1254" spans="1:12" x14ac:dyDescent="0.3">
      <c r="A1254">
        <v>7606</v>
      </c>
      <c r="B1254" s="109" t="s">
        <v>1784</v>
      </c>
      <c r="C1254" s="109" t="s">
        <v>101</v>
      </c>
      <c r="D1254">
        <v>132</v>
      </c>
      <c r="E1254">
        <v>1</v>
      </c>
      <c r="F1254" t="s">
        <v>215</v>
      </c>
      <c r="G1254">
        <v>3104.14</v>
      </c>
      <c r="H1254">
        <v>22</v>
      </c>
      <c r="I1254" t="s">
        <v>1782</v>
      </c>
      <c r="J1254" t="s">
        <v>1605</v>
      </c>
      <c r="K1254">
        <v>2</v>
      </c>
      <c r="L1254">
        <v>57.86</v>
      </c>
    </row>
    <row r="1255" spans="1:12" x14ac:dyDescent="0.3">
      <c r="A1255">
        <v>7659</v>
      </c>
      <c r="B1255" s="109" t="s">
        <v>1753</v>
      </c>
      <c r="C1255" s="109" t="s">
        <v>101</v>
      </c>
      <c r="D1255">
        <v>98</v>
      </c>
      <c r="E1255">
        <v>2</v>
      </c>
      <c r="F1255" t="s">
        <v>1599</v>
      </c>
      <c r="G1255">
        <v>2096.2599999999902</v>
      </c>
      <c r="H1255">
        <v>22</v>
      </c>
      <c r="I1255" t="s">
        <v>1782</v>
      </c>
      <c r="J1255" t="s">
        <v>1603</v>
      </c>
      <c r="K1255">
        <v>1</v>
      </c>
      <c r="L1255">
        <v>79.91</v>
      </c>
    </row>
    <row r="1256" spans="1:12" x14ac:dyDescent="0.3">
      <c r="A1256">
        <v>7670</v>
      </c>
      <c r="B1256" s="109" t="s">
        <v>1753</v>
      </c>
      <c r="C1256" s="109" t="s">
        <v>101</v>
      </c>
      <c r="D1256">
        <v>110</v>
      </c>
      <c r="E1256">
        <v>1</v>
      </c>
      <c r="F1256" t="s">
        <v>215</v>
      </c>
      <c r="G1256">
        <v>2404.04</v>
      </c>
      <c r="H1256">
        <v>22</v>
      </c>
      <c r="I1256" t="s">
        <v>1782</v>
      </c>
      <c r="J1256" t="s">
        <v>1605</v>
      </c>
      <c r="K1256">
        <v>2</v>
      </c>
      <c r="L1256">
        <v>70.81</v>
      </c>
    </row>
    <row r="1257" spans="1:12" x14ac:dyDescent="0.3">
      <c r="A1257">
        <v>7687</v>
      </c>
      <c r="B1257" s="109" t="s">
        <v>1753</v>
      </c>
      <c r="C1257" s="109" t="s">
        <v>101</v>
      </c>
      <c r="D1257">
        <v>155</v>
      </c>
      <c r="E1257">
        <v>1</v>
      </c>
      <c r="F1257" t="s">
        <v>215</v>
      </c>
      <c r="G1257">
        <v>2346.25</v>
      </c>
      <c r="H1257">
        <v>22</v>
      </c>
      <c r="I1257" t="s">
        <v>1782</v>
      </c>
      <c r="J1257" t="s">
        <v>1605</v>
      </c>
      <c r="K1257">
        <v>2</v>
      </c>
      <c r="L1257">
        <v>66.89</v>
      </c>
    </row>
    <row r="1258" spans="1:12" x14ac:dyDescent="0.3">
      <c r="A1258">
        <v>7691</v>
      </c>
      <c r="B1258" s="109" t="s">
        <v>1753</v>
      </c>
      <c r="C1258" s="109" t="s">
        <v>101</v>
      </c>
      <c r="D1258">
        <v>94</v>
      </c>
      <c r="E1258">
        <v>1</v>
      </c>
      <c r="F1258" t="s">
        <v>215</v>
      </c>
      <c r="G1258">
        <v>2209.74999999999</v>
      </c>
      <c r="H1258">
        <v>22</v>
      </c>
      <c r="I1258" t="s">
        <v>1782</v>
      </c>
      <c r="J1258" t="s">
        <v>1606</v>
      </c>
      <c r="K1258">
        <v>3</v>
      </c>
      <c r="L1258">
        <v>98.76</v>
      </c>
    </row>
    <row r="1259" spans="1:12" x14ac:dyDescent="0.3">
      <c r="A1259">
        <v>7715</v>
      </c>
      <c r="B1259" s="109" t="s">
        <v>1753</v>
      </c>
      <c r="C1259" s="109" t="s">
        <v>101</v>
      </c>
      <c r="D1259">
        <v>88</v>
      </c>
      <c r="E1259">
        <v>2</v>
      </c>
      <c r="F1259" t="s">
        <v>1599</v>
      </c>
      <c r="G1259">
        <v>2659.22</v>
      </c>
      <c r="H1259">
        <v>22</v>
      </c>
      <c r="I1259" t="s">
        <v>1782</v>
      </c>
      <c r="J1259" t="s">
        <v>1606</v>
      </c>
      <c r="K1259">
        <v>3</v>
      </c>
      <c r="L1259">
        <v>88.85</v>
      </c>
    </row>
    <row r="1260" spans="1:12" x14ac:dyDescent="0.3">
      <c r="A1260">
        <v>7810</v>
      </c>
      <c r="B1260" s="109" t="s">
        <v>1753</v>
      </c>
      <c r="C1260" s="109" t="s">
        <v>101</v>
      </c>
      <c r="D1260">
        <v>192</v>
      </c>
      <c r="E1260">
        <v>1</v>
      </c>
      <c r="F1260" t="s">
        <v>215</v>
      </c>
      <c r="G1260">
        <v>2044.01999999999</v>
      </c>
      <c r="H1260">
        <v>22</v>
      </c>
      <c r="I1260" t="s">
        <v>1782</v>
      </c>
      <c r="J1260" t="s">
        <v>1606</v>
      </c>
      <c r="K1260">
        <v>3</v>
      </c>
      <c r="L1260">
        <v>134.82999999999998</v>
      </c>
    </row>
    <row r="1261" spans="1:12" x14ac:dyDescent="0.3">
      <c r="A1261">
        <v>7812</v>
      </c>
      <c r="B1261" s="109" t="s">
        <v>1753</v>
      </c>
      <c r="C1261" s="109" t="s">
        <v>101</v>
      </c>
      <c r="D1261">
        <v>81</v>
      </c>
      <c r="E1261">
        <v>1</v>
      </c>
      <c r="F1261" t="s">
        <v>215</v>
      </c>
      <c r="G1261">
        <v>2735.3999999999901</v>
      </c>
      <c r="H1261">
        <v>22</v>
      </c>
      <c r="I1261" t="s">
        <v>1782</v>
      </c>
      <c r="J1261" t="s">
        <v>1605</v>
      </c>
      <c r="K1261">
        <v>2</v>
      </c>
      <c r="L1261">
        <v>100.68</v>
      </c>
    </row>
    <row r="1262" spans="1:12" x14ac:dyDescent="0.3">
      <c r="A1262">
        <v>7819</v>
      </c>
      <c r="B1262" s="109" t="s">
        <v>1754</v>
      </c>
      <c r="C1262" s="109" t="s">
        <v>101</v>
      </c>
      <c r="D1262">
        <v>158</v>
      </c>
      <c r="E1262">
        <v>1</v>
      </c>
      <c r="F1262" t="s">
        <v>215</v>
      </c>
      <c r="G1262">
        <v>3177.49</v>
      </c>
      <c r="H1262">
        <v>22</v>
      </c>
      <c r="I1262" t="s">
        <v>1782</v>
      </c>
      <c r="J1262" t="s">
        <v>1601</v>
      </c>
      <c r="K1262">
        <v>4</v>
      </c>
      <c r="L1262">
        <v>155.08000000000001</v>
      </c>
    </row>
    <row r="1263" spans="1:12" x14ac:dyDescent="0.3">
      <c r="A1263">
        <v>7831</v>
      </c>
      <c r="B1263" s="109" t="s">
        <v>1754</v>
      </c>
      <c r="C1263" s="109" t="s">
        <v>101</v>
      </c>
      <c r="D1263">
        <v>194</v>
      </c>
      <c r="E1263">
        <v>2</v>
      </c>
      <c r="F1263" t="s">
        <v>1599</v>
      </c>
      <c r="G1263">
        <v>2486.1999999999898</v>
      </c>
      <c r="H1263">
        <v>22</v>
      </c>
      <c r="I1263" t="s">
        <v>1782</v>
      </c>
      <c r="J1263" t="s">
        <v>1623</v>
      </c>
      <c r="K1263">
        <v>5</v>
      </c>
      <c r="L1263">
        <v>197.66</v>
      </c>
    </row>
    <row r="1264" spans="1:12" x14ac:dyDescent="0.3">
      <c r="A1264">
        <v>7869</v>
      </c>
      <c r="B1264" s="109" t="s">
        <v>1754</v>
      </c>
      <c r="C1264" s="109" t="s">
        <v>101</v>
      </c>
      <c r="D1264">
        <v>42</v>
      </c>
      <c r="E1264">
        <v>1</v>
      </c>
      <c r="F1264" t="s">
        <v>215</v>
      </c>
      <c r="G1264">
        <v>2374.1399999999899</v>
      </c>
      <c r="H1264">
        <v>22</v>
      </c>
      <c r="I1264" t="s">
        <v>1782</v>
      </c>
      <c r="J1264" t="s">
        <v>1623</v>
      </c>
      <c r="K1264">
        <v>5</v>
      </c>
      <c r="L1264">
        <v>180.58</v>
      </c>
    </row>
    <row r="1265" spans="1:12" x14ac:dyDescent="0.3">
      <c r="A1265">
        <v>7916</v>
      </c>
      <c r="B1265" s="109" t="s">
        <v>1754</v>
      </c>
      <c r="C1265" s="109" t="s">
        <v>101</v>
      </c>
      <c r="D1265">
        <v>119</v>
      </c>
      <c r="E1265">
        <v>1</v>
      </c>
      <c r="F1265" t="s">
        <v>215</v>
      </c>
      <c r="G1265">
        <v>2612.5</v>
      </c>
      <c r="H1265">
        <v>22</v>
      </c>
      <c r="I1265" t="s">
        <v>1782</v>
      </c>
      <c r="J1265" t="s">
        <v>1601</v>
      </c>
      <c r="K1265">
        <v>4</v>
      </c>
      <c r="L1265">
        <v>138.22</v>
      </c>
    </row>
    <row r="1266" spans="1:12" x14ac:dyDescent="0.3">
      <c r="A1266">
        <v>7971</v>
      </c>
      <c r="B1266" s="109" t="s">
        <v>1754</v>
      </c>
      <c r="C1266" s="109" t="s">
        <v>101</v>
      </c>
      <c r="D1266">
        <v>112</v>
      </c>
      <c r="E1266">
        <v>2</v>
      </c>
      <c r="F1266" t="s">
        <v>1599</v>
      </c>
      <c r="G1266">
        <v>2059.8399999999901</v>
      </c>
      <c r="H1266">
        <v>22</v>
      </c>
      <c r="I1266" t="s">
        <v>1782</v>
      </c>
      <c r="J1266" t="s">
        <v>1605</v>
      </c>
      <c r="K1266">
        <v>2</v>
      </c>
      <c r="L1266">
        <v>48.42</v>
      </c>
    </row>
    <row r="1267" spans="1:12" x14ac:dyDescent="0.3">
      <c r="A1267">
        <v>7980</v>
      </c>
      <c r="B1267" s="109" t="s">
        <v>1754</v>
      </c>
      <c r="C1267" s="109" t="s">
        <v>101</v>
      </c>
      <c r="D1267">
        <v>181</v>
      </c>
      <c r="E1267">
        <v>1</v>
      </c>
      <c r="F1267" t="s">
        <v>215</v>
      </c>
      <c r="G1267">
        <v>2605.3199999999902</v>
      </c>
      <c r="H1267">
        <v>22</v>
      </c>
      <c r="I1267" t="s">
        <v>1782</v>
      </c>
      <c r="J1267" t="s">
        <v>1603</v>
      </c>
      <c r="K1267">
        <v>1</v>
      </c>
      <c r="L1267">
        <v>33.090000000000003</v>
      </c>
    </row>
    <row r="1268" spans="1:12" x14ac:dyDescent="0.3">
      <c r="A1268">
        <v>8016</v>
      </c>
      <c r="B1268" s="109" t="s">
        <v>1754</v>
      </c>
      <c r="C1268" s="109" t="s">
        <v>101</v>
      </c>
      <c r="D1268">
        <v>36</v>
      </c>
      <c r="E1268">
        <v>2</v>
      </c>
      <c r="F1268" t="s">
        <v>1599</v>
      </c>
      <c r="G1268">
        <v>2310.81</v>
      </c>
      <c r="H1268">
        <v>22</v>
      </c>
      <c r="I1268" t="s">
        <v>1782</v>
      </c>
      <c r="J1268" t="s">
        <v>1605</v>
      </c>
      <c r="K1268">
        <v>2</v>
      </c>
      <c r="L1268">
        <v>54.92</v>
      </c>
    </row>
    <row r="1269" spans="1:12" x14ac:dyDescent="0.3">
      <c r="A1269">
        <v>8019</v>
      </c>
      <c r="B1269" s="109" t="s">
        <v>1695</v>
      </c>
      <c r="C1269" s="109" t="s">
        <v>101</v>
      </c>
      <c r="D1269">
        <v>38</v>
      </c>
      <c r="E1269">
        <v>2</v>
      </c>
      <c r="F1269" t="s">
        <v>1599</v>
      </c>
      <c r="G1269">
        <v>2634.7399999999898</v>
      </c>
      <c r="H1269">
        <v>22</v>
      </c>
      <c r="I1269" t="s">
        <v>1782</v>
      </c>
      <c r="J1269" t="s">
        <v>1606</v>
      </c>
      <c r="K1269">
        <v>3</v>
      </c>
      <c r="L1269">
        <v>114.7</v>
      </c>
    </row>
    <row r="1270" spans="1:12" x14ac:dyDescent="0.3">
      <c r="A1270">
        <v>8047</v>
      </c>
      <c r="B1270" s="109" t="s">
        <v>1695</v>
      </c>
      <c r="C1270" s="109" t="s">
        <v>101</v>
      </c>
      <c r="D1270">
        <v>36</v>
      </c>
      <c r="E1270">
        <v>2</v>
      </c>
      <c r="F1270" t="s">
        <v>1599</v>
      </c>
      <c r="G1270">
        <v>2310.81</v>
      </c>
      <c r="H1270">
        <v>22</v>
      </c>
      <c r="I1270" t="s">
        <v>1782</v>
      </c>
      <c r="J1270" t="s">
        <v>1603</v>
      </c>
      <c r="K1270">
        <v>1</v>
      </c>
      <c r="L1270">
        <v>31.27</v>
      </c>
    </row>
    <row r="1271" spans="1:12" x14ac:dyDescent="0.3">
      <c r="A1271">
        <v>8111</v>
      </c>
      <c r="B1271" s="109" t="s">
        <v>1695</v>
      </c>
      <c r="C1271" s="109" t="s">
        <v>101</v>
      </c>
      <c r="D1271">
        <v>8</v>
      </c>
      <c r="E1271">
        <v>2</v>
      </c>
      <c r="F1271" t="s">
        <v>1599</v>
      </c>
      <c r="G1271">
        <v>1768.5999999999899</v>
      </c>
      <c r="H1271">
        <v>22</v>
      </c>
      <c r="I1271" t="s">
        <v>1782</v>
      </c>
      <c r="J1271" t="s">
        <v>1603</v>
      </c>
      <c r="K1271">
        <v>1</v>
      </c>
      <c r="L1271">
        <v>50.34</v>
      </c>
    </row>
    <row r="1272" spans="1:12" x14ac:dyDescent="0.3">
      <c r="A1272">
        <v>8125</v>
      </c>
      <c r="B1272" s="109" t="s">
        <v>1695</v>
      </c>
      <c r="C1272" s="109" t="s">
        <v>101</v>
      </c>
      <c r="D1272">
        <v>181</v>
      </c>
      <c r="E1272">
        <v>1</v>
      </c>
      <c r="F1272" t="s">
        <v>215</v>
      </c>
      <c r="G1272">
        <v>2605.3199999999902</v>
      </c>
      <c r="H1272">
        <v>22</v>
      </c>
      <c r="I1272" t="s">
        <v>1782</v>
      </c>
      <c r="J1272" t="s">
        <v>1606</v>
      </c>
      <c r="K1272">
        <v>3</v>
      </c>
      <c r="L1272">
        <v>97.4</v>
      </c>
    </row>
    <row r="1273" spans="1:12" x14ac:dyDescent="0.3">
      <c r="A1273">
        <v>8150</v>
      </c>
      <c r="B1273" s="109" t="s">
        <v>1695</v>
      </c>
      <c r="C1273" s="109" t="s">
        <v>101</v>
      </c>
      <c r="D1273">
        <v>184</v>
      </c>
      <c r="E1273">
        <v>2</v>
      </c>
      <c r="F1273" t="s">
        <v>1599</v>
      </c>
      <c r="G1273">
        <v>2442.0100000000002</v>
      </c>
      <c r="H1273">
        <v>22</v>
      </c>
      <c r="I1273" t="s">
        <v>1782</v>
      </c>
      <c r="J1273" t="s">
        <v>1605</v>
      </c>
      <c r="K1273">
        <v>2</v>
      </c>
      <c r="L1273">
        <v>81.61</v>
      </c>
    </row>
    <row r="1274" spans="1:12" x14ac:dyDescent="0.3">
      <c r="A1274">
        <v>8194</v>
      </c>
      <c r="B1274" s="109" t="s">
        <v>1695</v>
      </c>
      <c r="C1274" s="109" t="s">
        <v>101</v>
      </c>
      <c r="D1274">
        <v>124</v>
      </c>
      <c r="E1274">
        <v>2</v>
      </c>
      <c r="F1274" t="s">
        <v>1599</v>
      </c>
      <c r="G1274">
        <v>3331.35</v>
      </c>
      <c r="H1274">
        <v>22</v>
      </c>
      <c r="I1274" t="s">
        <v>1782</v>
      </c>
      <c r="J1274" t="s">
        <v>1606</v>
      </c>
      <c r="K1274">
        <v>3</v>
      </c>
      <c r="L1274">
        <v>133.01</v>
      </c>
    </row>
    <row r="1275" spans="1:12" x14ac:dyDescent="0.3">
      <c r="A1275">
        <v>8259</v>
      </c>
      <c r="B1275" s="109" t="s">
        <v>1695</v>
      </c>
      <c r="C1275" s="109" t="s">
        <v>101</v>
      </c>
      <c r="D1275">
        <v>53</v>
      </c>
      <c r="E1275">
        <v>2</v>
      </c>
      <c r="F1275" t="s">
        <v>1599</v>
      </c>
      <c r="G1275">
        <v>2456.64</v>
      </c>
      <c r="H1275">
        <v>22</v>
      </c>
      <c r="I1275" t="s">
        <v>1782</v>
      </c>
      <c r="J1275" t="s">
        <v>1601</v>
      </c>
      <c r="K1275">
        <v>4</v>
      </c>
      <c r="L1275">
        <v>122.22</v>
      </c>
    </row>
    <row r="1276" spans="1:12" x14ac:dyDescent="0.3">
      <c r="A1276">
        <v>8306</v>
      </c>
      <c r="B1276" s="109" t="s">
        <v>1695</v>
      </c>
      <c r="C1276" s="109" t="s">
        <v>101</v>
      </c>
      <c r="D1276">
        <v>33</v>
      </c>
      <c r="E1276">
        <v>2</v>
      </c>
      <c r="F1276" t="s">
        <v>1599</v>
      </c>
      <c r="G1276">
        <v>2041.21999999999</v>
      </c>
      <c r="H1276">
        <v>22</v>
      </c>
      <c r="I1276" t="s">
        <v>1782</v>
      </c>
      <c r="J1276" t="s">
        <v>1603</v>
      </c>
      <c r="K1276">
        <v>1</v>
      </c>
      <c r="L1276">
        <v>50.34</v>
      </c>
    </row>
    <row r="1277" spans="1:12" x14ac:dyDescent="0.3">
      <c r="A1277">
        <v>8317</v>
      </c>
      <c r="B1277" s="109" t="s">
        <v>1695</v>
      </c>
      <c r="C1277" s="109" t="s">
        <v>101</v>
      </c>
      <c r="D1277">
        <v>68</v>
      </c>
      <c r="E1277">
        <v>1</v>
      </c>
      <c r="F1277" t="s">
        <v>215</v>
      </c>
      <c r="G1277">
        <v>2286.5299999999902</v>
      </c>
      <c r="H1277">
        <v>22</v>
      </c>
      <c r="I1277" t="s">
        <v>1782</v>
      </c>
      <c r="J1277" t="s">
        <v>1603</v>
      </c>
      <c r="K1277">
        <v>1</v>
      </c>
      <c r="L1277">
        <v>79.91</v>
      </c>
    </row>
    <row r="1278" spans="1:12" x14ac:dyDescent="0.3">
      <c r="A1278">
        <v>8366</v>
      </c>
      <c r="B1278" s="109" t="s">
        <v>1772</v>
      </c>
      <c r="C1278" s="109" t="s">
        <v>101</v>
      </c>
      <c r="D1278">
        <v>8</v>
      </c>
      <c r="E1278">
        <v>2</v>
      </c>
      <c r="F1278" t="s">
        <v>1599</v>
      </c>
      <c r="G1278">
        <v>1768.5999999999899</v>
      </c>
      <c r="H1278">
        <v>22</v>
      </c>
      <c r="I1278" t="s">
        <v>1782</v>
      </c>
      <c r="J1278" t="s">
        <v>1606</v>
      </c>
      <c r="K1278">
        <v>3</v>
      </c>
      <c r="L1278">
        <v>103.9</v>
      </c>
    </row>
    <row r="1279" spans="1:12" x14ac:dyDescent="0.3">
      <c r="A1279">
        <v>8378</v>
      </c>
      <c r="B1279" s="109" t="s">
        <v>1772</v>
      </c>
      <c r="C1279" s="109" t="s">
        <v>101</v>
      </c>
      <c r="D1279">
        <v>49</v>
      </c>
      <c r="E1279">
        <v>1</v>
      </c>
      <c r="F1279" t="s">
        <v>215</v>
      </c>
      <c r="G1279">
        <v>2693.59</v>
      </c>
      <c r="H1279">
        <v>22</v>
      </c>
      <c r="I1279" t="s">
        <v>1782</v>
      </c>
      <c r="J1279" t="s">
        <v>1606</v>
      </c>
      <c r="K1279">
        <v>3</v>
      </c>
      <c r="L1279">
        <v>175.31</v>
      </c>
    </row>
    <row r="1280" spans="1:12" x14ac:dyDescent="0.3">
      <c r="A1280">
        <v>8428</v>
      </c>
      <c r="B1280" s="109" t="s">
        <v>1772</v>
      </c>
      <c r="C1280" s="109" t="s">
        <v>101</v>
      </c>
      <c r="D1280">
        <v>89</v>
      </c>
      <c r="E1280">
        <v>2</v>
      </c>
      <c r="F1280" t="s">
        <v>1599</v>
      </c>
      <c r="G1280">
        <v>3800.56</v>
      </c>
      <c r="H1280">
        <v>22</v>
      </c>
      <c r="I1280" t="s">
        <v>1782</v>
      </c>
      <c r="J1280" t="s">
        <v>1623</v>
      </c>
      <c r="K1280">
        <v>5</v>
      </c>
      <c r="L1280">
        <v>217.23</v>
      </c>
    </row>
    <row r="1281" spans="1:12" x14ac:dyDescent="0.3">
      <c r="A1281">
        <v>8483</v>
      </c>
      <c r="B1281" s="109" t="s">
        <v>1772</v>
      </c>
      <c r="C1281" s="109" t="s">
        <v>101</v>
      </c>
      <c r="D1281">
        <v>105</v>
      </c>
      <c r="E1281">
        <v>2</v>
      </c>
      <c r="F1281" t="s">
        <v>1599</v>
      </c>
      <c r="G1281">
        <v>1868.73</v>
      </c>
      <c r="H1281">
        <v>22</v>
      </c>
      <c r="I1281" t="s">
        <v>1782</v>
      </c>
      <c r="J1281" t="s">
        <v>1605</v>
      </c>
      <c r="K1281">
        <v>2</v>
      </c>
      <c r="L1281">
        <v>71.02</v>
      </c>
    </row>
    <row r="1282" spans="1:12" x14ac:dyDescent="0.3">
      <c r="A1282">
        <v>8484</v>
      </c>
      <c r="B1282" s="109" t="s">
        <v>1772</v>
      </c>
      <c r="C1282" s="109" t="s">
        <v>101</v>
      </c>
      <c r="D1282">
        <v>37</v>
      </c>
      <c r="E1282">
        <v>1</v>
      </c>
      <c r="F1282" t="s">
        <v>215</v>
      </c>
      <c r="G1282">
        <v>4418.24</v>
      </c>
      <c r="H1282">
        <v>22</v>
      </c>
      <c r="I1282" t="s">
        <v>1782</v>
      </c>
      <c r="J1282" t="s">
        <v>1601</v>
      </c>
      <c r="K1282">
        <v>4</v>
      </c>
      <c r="L1282">
        <v>160.1</v>
      </c>
    </row>
    <row r="1283" spans="1:12" x14ac:dyDescent="0.3">
      <c r="A1283">
        <v>8490</v>
      </c>
      <c r="B1283" s="109" t="s">
        <v>1755</v>
      </c>
      <c r="C1283" s="109" t="s">
        <v>101</v>
      </c>
      <c r="D1283">
        <v>111</v>
      </c>
      <c r="E1283">
        <v>2</v>
      </c>
      <c r="F1283" t="s">
        <v>1599</v>
      </c>
      <c r="G1283">
        <v>1920.94999999999</v>
      </c>
      <c r="H1283">
        <v>22</v>
      </c>
      <c r="I1283" t="s">
        <v>1782</v>
      </c>
      <c r="J1283" t="s">
        <v>1606</v>
      </c>
      <c r="K1283">
        <v>3</v>
      </c>
      <c r="L1283">
        <v>108.41</v>
      </c>
    </row>
    <row r="1284" spans="1:12" x14ac:dyDescent="0.3">
      <c r="A1284">
        <v>8519</v>
      </c>
      <c r="B1284" s="109" t="s">
        <v>1755</v>
      </c>
      <c r="C1284" s="109" t="s">
        <v>101</v>
      </c>
      <c r="D1284">
        <v>161</v>
      </c>
      <c r="E1284">
        <v>1</v>
      </c>
      <c r="F1284" t="s">
        <v>215</v>
      </c>
      <c r="G1284">
        <v>2630.04</v>
      </c>
      <c r="H1284">
        <v>22</v>
      </c>
      <c r="I1284" t="s">
        <v>1782</v>
      </c>
      <c r="J1284" t="s">
        <v>1606</v>
      </c>
      <c r="K1284">
        <v>3</v>
      </c>
      <c r="L1284">
        <v>92.98</v>
      </c>
    </row>
    <row r="1285" spans="1:12" x14ac:dyDescent="0.3">
      <c r="A1285">
        <v>8565</v>
      </c>
      <c r="B1285" s="109" t="s">
        <v>1755</v>
      </c>
      <c r="C1285" s="109" t="s">
        <v>101</v>
      </c>
      <c r="D1285">
        <v>62</v>
      </c>
      <c r="E1285">
        <v>2</v>
      </c>
      <c r="F1285" t="s">
        <v>1599</v>
      </c>
      <c r="G1285">
        <v>2151.78999999999</v>
      </c>
      <c r="H1285">
        <v>22</v>
      </c>
      <c r="I1285" t="s">
        <v>1782</v>
      </c>
      <c r="J1285" t="s">
        <v>1606</v>
      </c>
      <c r="K1285">
        <v>3</v>
      </c>
      <c r="L1285">
        <v>170.47</v>
      </c>
    </row>
    <row r="1286" spans="1:12" x14ac:dyDescent="0.3">
      <c r="A1286">
        <v>8613</v>
      </c>
      <c r="B1286" s="109" t="s">
        <v>1755</v>
      </c>
      <c r="C1286" s="109" t="s">
        <v>101</v>
      </c>
      <c r="D1286">
        <v>45</v>
      </c>
      <c r="E1286">
        <v>1</v>
      </c>
      <c r="F1286" t="s">
        <v>215</v>
      </c>
      <c r="G1286">
        <v>3423.77</v>
      </c>
      <c r="H1286">
        <v>22</v>
      </c>
      <c r="I1286" t="s">
        <v>1782</v>
      </c>
      <c r="J1286" t="s">
        <v>1623</v>
      </c>
      <c r="K1286">
        <v>5</v>
      </c>
      <c r="L1286">
        <v>195.3</v>
      </c>
    </row>
    <row r="1287" spans="1:12" x14ac:dyDescent="0.3">
      <c r="A1287">
        <v>8648</v>
      </c>
      <c r="B1287" s="109" t="s">
        <v>1755</v>
      </c>
      <c r="C1287" s="109" t="s">
        <v>101</v>
      </c>
      <c r="D1287">
        <v>152</v>
      </c>
      <c r="E1287">
        <v>2</v>
      </c>
      <c r="F1287" t="s">
        <v>1599</v>
      </c>
      <c r="G1287">
        <v>3049.8199999999902</v>
      </c>
      <c r="H1287">
        <v>22</v>
      </c>
      <c r="I1287" t="s">
        <v>1782</v>
      </c>
      <c r="J1287" t="s">
        <v>1603</v>
      </c>
      <c r="K1287">
        <v>1</v>
      </c>
      <c r="L1287">
        <v>21.83</v>
      </c>
    </row>
    <row r="1288" spans="1:12" x14ac:dyDescent="0.3">
      <c r="A1288">
        <v>8673</v>
      </c>
      <c r="B1288" s="109" t="s">
        <v>1696</v>
      </c>
      <c r="C1288" s="109" t="s">
        <v>101</v>
      </c>
      <c r="D1288">
        <v>106</v>
      </c>
      <c r="E1288">
        <v>1</v>
      </c>
      <c r="F1288" t="s">
        <v>215</v>
      </c>
      <c r="G1288">
        <v>2859.99999999999</v>
      </c>
      <c r="H1288">
        <v>22</v>
      </c>
      <c r="I1288" t="s">
        <v>1782</v>
      </c>
      <c r="J1288" t="s">
        <v>1603</v>
      </c>
      <c r="K1288">
        <v>1</v>
      </c>
      <c r="L1288">
        <v>50.34</v>
      </c>
    </row>
    <row r="1289" spans="1:12" x14ac:dyDescent="0.3">
      <c r="A1289">
        <v>8752</v>
      </c>
      <c r="B1289" s="109" t="s">
        <v>1696</v>
      </c>
      <c r="C1289" s="109" t="s">
        <v>101</v>
      </c>
      <c r="D1289">
        <v>129</v>
      </c>
      <c r="E1289">
        <v>2</v>
      </c>
      <c r="F1289" t="s">
        <v>1599</v>
      </c>
      <c r="G1289">
        <v>3981.5799999999899</v>
      </c>
      <c r="H1289">
        <v>22</v>
      </c>
      <c r="I1289" t="s">
        <v>1782</v>
      </c>
      <c r="J1289" t="s">
        <v>1605</v>
      </c>
      <c r="K1289">
        <v>2</v>
      </c>
      <c r="L1289">
        <v>113</v>
      </c>
    </row>
    <row r="1290" spans="1:12" x14ac:dyDescent="0.3">
      <c r="A1290">
        <v>8776</v>
      </c>
      <c r="B1290" s="109" t="s">
        <v>1696</v>
      </c>
      <c r="C1290" s="109" t="s">
        <v>101</v>
      </c>
      <c r="D1290">
        <v>73</v>
      </c>
      <c r="E1290">
        <v>1</v>
      </c>
      <c r="F1290" t="s">
        <v>215</v>
      </c>
      <c r="G1290">
        <v>2067.75</v>
      </c>
      <c r="H1290">
        <v>22</v>
      </c>
      <c r="I1290" t="s">
        <v>1782</v>
      </c>
      <c r="J1290" t="s">
        <v>1606</v>
      </c>
      <c r="K1290">
        <v>3</v>
      </c>
      <c r="L1290">
        <v>98.76</v>
      </c>
    </row>
    <row r="1291" spans="1:12" x14ac:dyDescent="0.3">
      <c r="A1291">
        <v>8800</v>
      </c>
      <c r="B1291" s="109" t="s">
        <v>1696</v>
      </c>
      <c r="C1291" s="109" t="s">
        <v>101</v>
      </c>
      <c r="D1291">
        <v>49</v>
      </c>
      <c r="E1291">
        <v>1</v>
      </c>
      <c r="F1291" t="s">
        <v>215</v>
      </c>
      <c r="G1291">
        <v>2693.59</v>
      </c>
      <c r="H1291">
        <v>22</v>
      </c>
      <c r="I1291" t="s">
        <v>1782</v>
      </c>
      <c r="J1291" t="s">
        <v>1605</v>
      </c>
      <c r="K1291">
        <v>2</v>
      </c>
      <c r="L1291">
        <v>83.43</v>
      </c>
    </row>
    <row r="1292" spans="1:12" x14ac:dyDescent="0.3">
      <c r="A1292">
        <v>8810</v>
      </c>
      <c r="B1292" s="109" t="s">
        <v>1696</v>
      </c>
      <c r="C1292" s="109" t="s">
        <v>101</v>
      </c>
      <c r="D1292">
        <v>55</v>
      </c>
      <c r="E1292">
        <v>1</v>
      </c>
      <c r="F1292" t="s">
        <v>215</v>
      </c>
      <c r="G1292">
        <v>2500.6099999999901</v>
      </c>
      <c r="H1292">
        <v>22</v>
      </c>
      <c r="I1292" t="s">
        <v>1782</v>
      </c>
      <c r="J1292" t="s">
        <v>1623</v>
      </c>
      <c r="K1292">
        <v>5</v>
      </c>
      <c r="L1292">
        <v>218.12999999999997</v>
      </c>
    </row>
    <row r="1293" spans="1:12" x14ac:dyDescent="0.3">
      <c r="A1293">
        <v>8834</v>
      </c>
      <c r="B1293" s="109" t="s">
        <v>1696</v>
      </c>
      <c r="C1293" s="109" t="s">
        <v>101</v>
      </c>
      <c r="D1293">
        <v>73</v>
      </c>
      <c r="E1293">
        <v>1</v>
      </c>
      <c r="F1293" t="s">
        <v>215</v>
      </c>
      <c r="G1293">
        <v>2067.75</v>
      </c>
      <c r="H1293">
        <v>22</v>
      </c>
      <c r="I1293" t="s">
        <v>1782</v>
      </c>
      <c r="J1293" t="s">
        <v>1605</v>
      </c>
      <c r="K1293">
        <v>2</v>
      </c>
      <c r="L1293">
        <v>71.02</v>
      </c>
    </row>
    <row r="1294" spans="1:12" x14ac:dyDescent="0.3">
      <c r="A1294">
        <v>8942</v>
      </c>
      <c r="B1294" s="109" t="s">
        <v>1756</v>
      </c>
      <c r="C1294" s="109" t="s">
        <v>101</v>
      </c>
      <c r="D1294">
        <v>75</v>
      </c>
      <c r="E1294">
        <v>2</v>
      </c>
      <c r="F1294" t="s">
        <v>1599</v>
      </c>
      <c r="G1294">
        <v>2350.7999999999902</v>
      </c>
      <c r="H1294">
        <v>22</v>
      </c>
      <c r="I1294" t="s">
        <v>1782</v>
      </c>
      <c r="J1294" t="s">
        <v>1606</v>
      </c>
      <c r="K1294">
        <v>3</v>
      </c>
      <c r="L1294">
        <v>111.24</v>
      </c>
    </row>
    <row r="1295" spans="1:12" x14ac:dyDescent="0.3">
      <c r="A1295">
        <v>8985</v>
      </c>
      <c r="B1295" s="109" t="s">
        <v>1756</v>
      </c>
      <c r="C1295" s="109" t="s">
        <v>101</v>
      </c>
      <c r="D1295">
        <v>185</v>
      </c>
      <c r="E1295">
        <v>1</v>
      </c>
      <c r="F1295" t="s">
        <v>215</v>
      </c>
      <c r="G1295">
        <v>2395.81</v>
      </c>
      <c r="H1295">
        <v>22</v>
      </c>
      <c r="I1295" t="s">
        <v>1782</v>
      </c>
      <c r="J1295" t="s">
        <v>1605</v>
      </c>
      <c r="K1295">
        <v>2</v>
      </c>
      <c r="L1295">
        <v>106.71</v>
      </c>
    </row>
    <row r="1296" spans="1:12" x14ac:dyDescent="0.3">
      <c r="A1296">
        <v>8993</v>
      </c>
      <c r="B1296" s="109" t="s">
        <v>1756</v>
      </c>
      <c r="C1296" s="109" t="s">
        <v>101</v>
      </c>
      <c r="D1296">
        <v>189</v>
      </c>
      <c r="E1296">
        <v>1</v>
      </c>
      <c r="F1296" t="s">
        <v>215</v>
      </c>
      <c r="G1296">
        <v>3063.68</v>
      </c>
      <c r="H1296">
        <v>22</v>
      </c>
      <c r="I1296" t="s">
        <v>1782</v>
      </c>
      <c r="J1296" t="s">
        <v>1603</v>
      </c>
      <c r="K1296">
        <v>1</v>
      </c>
      <c r="L1296">
        <v>21.83</v>
      </c>
    </row>
    <row r="1297" spans="1:12" x14ac:dyDescent="0.3">
      <c r="A1297">
        <v>9035</v>
      </c>
      <c r="B1297" s="109" t="s">
        <v>1756</v>
      </c>
      <c r="C1297" s="109" t="s">
        <v>101</v>
      </c>
      <c r="D1297">
        <v>98</v>
      </c>
      <c r="E1297">
        <v>2</v>
      </c>
      <c r="F1297" t="s">
        <v>1599</v>
      </c>
      <c r="G1297">
        <v>2096.2599999999902</v>
      </c>
      <c r="H1297">
        <v>22</v>
      </c>
      <c r="I1297" t="s">
        <v>1782</v>
      </c>
      <c r="J1297" t="s">
        <v>1603</v>
      </c>
      <c r="K1297">
        <v>1</v>
      </c>
      <c r="L1297">
        <v>50.34</v>
      </c>
    </row>
    <row r="1298" spans="1:12" x14ac:dyDescent="0.3">
      <c r="A1298">
        <v>9053</v>
      </c>
      <c r="B1298" s="109" t="s">
        <v>1756</v>
      </c>
      <c r="C1298" s="109" t="s">
        <v>101</v>
      </c>
      <c r="D1298">
        <v>165</v>
      </c>
      <c r="E1298">
        <v>2</v>
      </c>
      <c r="F1298" t="s">
        <v>1599</v>
      </c>
      <c r="G1298">
        <v>2562.04</v>
      </c>
      <c r="H1298">
        <v>22</v>
      </c>
      <c r="I1298" t="s">
        <v>1782</v>
      </c>
      <c r="J1298" t="s">
        <v>1601</v>
      </c>
      <c r="K1298">
        <v>4</v>
      </c>
      <c r="L1298">
        <v>133.69999999999999</v>
      </c>
    </row>
    <row r="1299" spans="1:12" x14ac:dyDescent="0.3">
      <c r="A1299">
        <v>9114</v>
      </c>
      <c r="B1299" s="109" t="s">
        <v>1756</v>
      </c>
      <c r="C1299" s="109" t="s">
        <v>101</v>
      </c>
      <c r="D1299">
        <v>3</v>
      </c>
      <c r="E1299">
        <v>1</v>
      </c>
      <c r="F1299" t="s">
        <v>215</v>
      </c>
      <c r="G1299">
        <v>2054.9499999999998</v>
      </c>
      <c r="H1299">
        <v>22</v>
      </c>
      <c r="I1299" t="s">
        <v>1782</v>
      </c>
      <c r="J1299" t="s">
        <v>1603</v>
      </c>
      <c r="K1299">
        <v>1</v>
      </c>
      <c r="L1299">
        <v>45.06</v>
      </c>
    </row>
    <row r="1300" spans="1:12" x14ac:dyDescent="0.3">
      <c r="A1300">
        <v>9124</v>
      </c>
      <c r="B1300" s="109" t="s">
        <v>1756</v>
      </c>
      <c r="C1300" s="109" t="s">
        <v>101</v>
      </c>
      <c r="D1300">
        <v>121</v>
      </c>
      <c r="E1300">
        <v>2</v>
      </c>
      <c r="F1300" t="s">
        <v>1599</v>
      </c>
      <c r="G1300">
        <v>2061.75</v>
      </c>
      <c r="H1300">
        <v>22</v>
      </c>
      <c r="I1300" t="s">
        <v>1782</v>
      </c>
      <c r="J1300" t="s">
        <v>1605</v>
      </c>
      <c r="K1300">
        <v>2</v>
      </c>
      <c r="L1300">
        <v>64.36</v>
      </c>
    </row>
    <row r="1301" spans="1:12" x14ac:dyDescent="0.3">
      <c r="A1301">
        <v>9251</v>
      </c>
      <c r="B1301" s="109" t="s">
        <v>1756</v>
      </c>
      <c r="C1301" s="109" t="s">
        <v>101</v>
      </c>
      <c r="D1301">
        <v>32</v>
      </c>
      <c r="E1301">
        <v>1</v>
      </c>
      <c r="F1301" t="s">
        <v>215</v>
      </c>
      <c r="G1301">
        <v>3062.03999999999</v>
      </c>
      <c r="H1301">
        <v>22</v>
      </c>
      <c r="I1301" t="s">
        <v>1782</v>
      </c>
      <c r="J1301" t="s">
        <v>1623</v>
      </c>
      <c r="K1301">
        <v>5</v>
      </c>
      <c r="L1301">
        <v>162.16000000000003</v>
      </c>
    </row>
    <row r="1302" spans="1:12" x14ac:dyDescent="0.3">
      <c r="A1302">
        <v>9277</v>
      </c>
      <c r="B1302" s="109" t="s">
        <v>1757</v>
      </c>
      <c r="C1302" s="109" t="s">
        <v>101</v>
      </c>
      <c r="D1302">
        <v>107</v>
      </c>
      <c r="E1302">
        <v>1</v>
      </c>
      <c r="F1302" t="s">
        <v>215</v>
      </c>
      <c r="G1302">
        <v>3859.93</v>
      </c>
      <c r="H1302">
        <v>22</v>
      </c>
      <c r="I1302" t="s">
        <v>1782</v>
      </c>
      <c r="J1302" t="s">
        <v>1606</v>
      </c>
      <c r="K1302">
        <v>3</v>
      </c>
      <c r="L1302">
        <v>141.95999999999998</v>
      </c>
    </row>
    <row r="1303" spans="1:12" x14ac:dyDescent="0.3">
      <c r="A1303">
        <v>9347</v>
      </c>
      <c r="B1303" s="109" t="s">
        <v>1757</v>
      </c>
      <c r="C1303" s="109" t="s">
        <v>101</v>
      </c>
      <c r="D1303">
        <v>170</v>
      </c>
      <c r="E1303">
        <v>2</v>
      </c>
      <c r="F1303" t="s">
        <v>1599</v>
      </c>
      <c r="G1303">
        <v>2340.7799999999902</v>
      </c>
      <c r="H1303">
        <v>22</v>
      </c>
      <c r="I1303" t="s">
        <v>1782</v>
      </c>
      <c r="J1303" t="s">
        <v>1606</v>
      </c>
      <c r="K1303">
        <v>3</v>
      </c>
      <c r="L1303">
        <v>111.11</v>
      </c>
    </row>
    <row r="1304" spans="1:12" x14ac:dyDescent="0.3">
      <c r="A1304">
        <v>9401</v>
      </c>
      <c r="B1304" s="109" t="s">
        <v>1757</v>
      </c>
      <c r="C1304" s="109" t="s">
        <v>101</v>
      </c>
      <c r="D1304">
        <v>148</v>
      </c>
      <c r="E1304">
        <v>1</v>
      </c>
      <c r="F1304" t="s">
        <v>215</v>
      </c>
      <c r="G1304">
        <v>2738.99</v>
      </c>
      <c r="H1304">
        <v>22</v>
      </c>
      <c r="I1304" t="s">
        <v>1782</v>
      </c>
      <c r="J1304" t="s">
        <v>1603</v>
      </c>
      <c r="K1304">
        <v>1</v>
      </c>
      <c r="L1304">
        <v>45.06</v>
      </c>
    </row>
    <row r="1305" spans="1:12" x14ac:dyDescent="0.3">
      <c r="A1305">
        <v>9442</v>
      </c>
      <c r="B1305" s="109" t="s">
        <v>1757</v>
      </c>
      <c r="C1305" s="109" t="s">
        <v>101</v>
      </c>
      <c r="D1305">
        <v>106</v>
      </c>
      <c r="E1305">
        <v>1</v>
      </c>
      <c r="F1305" t="s">
        <v>215</v>
      </c>
      <c r="G1305">
        <v>2859.99999999999</v>
      </c>
      <c r="H1305">
        <v>22</v>
      </c>
      <c r="I1305" t="s">
        <v>1782</v>
      </c>
      <c r="J1305" t="s">
        <v>1606</v>
      </c>
      <c r="K1305">
        <v>3</v>
      </c>
      <c r="L1305">
        <v>95.14</v>
      </c>
    </row>
    <row r="1306" spans="1:12" x14ac:dyDescent="0.3">
      <c r="A1306">
        <v>9477</v>
      </c>
      <c r="B1306" s="109" t="s">
        <v>1697</v>
      </c>
      <c r="C1306" s="109" t="s">
        <v>101</v>
      </c>
      <c r="D1306">
        <v>185</v>
      </c>
      <c r="E1306">
        <v>1</v>
      </c>
      <c r="F1306" t="s">
        <v>215</v>
      </c>
      <c r="G1306">
        <v>2395.81</v>
      </c>
      <c r="H1306">
        <v>22</v>
      </c>
      <c r="I1306" t="s">
        <v>1782</v>
      </c>
      <c r="J1306" t="s">
        <v>1605</v>
      </c>
      <c r="K1306">
        <v>2</v>
      </c>
      <c r="L1306">
        <v>53.099999999999994</v>
      </c>
    </row>
    <row r="1307" spans="1:12" x14ac:dyDescent="0.3">
      <c r="A1307">
        <v>9490</v>
      </c>
      <c r="B1307" s="109" t="s">
        <v>1697</v>
      </c>
      <c r="C1307" s="109" t="s">
        <v>101</v>
      </c>
      <c r="D1307">
        <v>101</v>
      </c>
      <c r="E1307">
        <v>1</v>
      </c>
      <c r="F1307" t="s">
        <v>215</v>
      </c>
      <c r="G1307">
        <v>2561.19</v>
      </c>
      <c r="H1307">
        <v>22</v>
      </c>
      <c r="I1307" t="s">
        <v>1782</v>
      </c>
      <c r="J1307" t="s">
        <v>1605</v>
      </c>
      <c r="K1307">
        <v>2</v>
      </c>
      <c r="L1307">
        <v>124.97</v>
      </c>
    </row>
    <row r="1308" spans="1:12" x14ac:dyDescent="0.3">
      <c r="A1308">
        <v>9515</v>
      </c>
      <c r="B1308" s="109" t="s">
        <v>1697</v>
      </c>
      <c r="C1308" s="109" t="s">
        <v>101</v>
      </c>
      <c r="D1308">
        <v>91</v>
      </c>
      <c r="E1308">
        <v>1</v>
      </c>
      <c r="F1308" t="s">
        <v>215</v>
      </c>
      <c r="G1308">
        <v>3648.07</v>
      </c>
      <c r="H1308">
        <v>22</v>
      </c>
      <c r="I1308" t="s">
        <v>1782</v>
      </c>
      <c r="J1308" t="s">
        <v>1603</v>
      </c>
      <c r="K1308">
        <v>1</v>
      </c>
      <c r="L1308">
        <v>26.8</v>
      </c>
    </row>
    <row r="1309" spans="1:12" x14ac:dyDescent="0.3">
      <c r="A1309">
        <v>9566</v>
      </c>
      <c r="B1309" s="109" t="s">
        <v>1697</v>
      </c>
      <c r="C1309" s="109" t="s">
        <v>101</v>
      </c>
      <c r="D1309">
        <v>8</v>
      </c>
      <c r="E1309">
        <v>2</v>
      </c>
      <c r="F1309" t="s">
        <v>1599</v>
      </c>
      <c r="G1309">
        <v>1768.5999999999899</v>
      </c>
      <c r="H1309">
        <v>22</v>
      </c>
      <c r="I1309" t="s">
        <v>1782</v>
      </c>
      <c r="J1309" t="s">
        <v>1601</v>
      </c>
      <c r="K1309">
        <v>4</v>
      </c>
      <c r="L1309">
        <v>149.48000000000002</v>
      </c>
    </row>
    <row r="1310" spans="1:12" x14ac:dyDescent="0.3">
      <c r="A1310">
        <v>9592</v>
      </c>
      <c r="B1310" s="109" t="s">
        <v>1697</v>
      </c>
      <c r="C1310" s="109" t="s">
        <v>101</v>
      </c>
      <c r="D1310">
        <v>179</v>
      </c>
      <c r="E1310">
        <v>1</v>
      </c>
      <c r="F1310" t="s">
        <v>215</v>
      </c>
      <c r="G1310">
        <v>2800.08</v>
      </c>
      <c r="H1310">
        <v>22</v>
      </c>
      <c r="I1310" t="s">
        <v>1782</v>
      </c>
      <c r="J1310" t="s">
        <v>1601</v>
      </c>
      <c r="K1310">
        <v>4</v>
      </c>
      <c r="L1310">
        <v>119.57000000000001</v>
      </c>
    </row>
    <row r="1311" spans="1:12" x14ac:dyDescent="0.3">
      <c r="A1311">
        <v>9599</v>
      </c>
      <c r="B1311" s="109" t="s">
        <v>1698</v>
      </c>
      <c r="C1311" s="109" t="s">
        <v>101</v>
      </c>
      <c r="D1311">
        <v>15</v>
      </c>
      <c r="E1311">
        <v>2</v>
      </c>
      <c r="F1311" t="s">
        <v>1599</v>
      </c>
      <c r="G1311">
        <v>1793.51999999999</v>
      </c>
      <c r="H1311">
        <v>22</v>
      </c>
      <c r="I1311" t="s">
        <v>1782</v>
      </c>
      <c r="J1311" t="s">
        <v>1603</v>
      </c>
      <c r="K1311">
        <v>1</v>
      </c>
      <c r="L1311">
        <v>21.83</v>
      </c>
    </row>
    <row r="1312" spans="1:12" x14ac:dyDescent="0.3">
      <c r="A1312">
        <v>9605</v>
      </c>
      <c r="B1312" s="109" t="s">
        <v>1698</v>
      </c>
      <c r="C1312" s="109" t="s">
        <v>101</v>
      </c>
      <c r="D1312">
        <v>146</v>
      </c>
      <c r="E1312">
        <v>2</v>
      </c>
      <c r="F1312" t="s">
        <v>1599</v>
      </c>
      <c r="G1312">
        <v>2817.9299999999898</v>
      </c>
      <c r="H1312">
        <v>22</v>
      </c>
      <c r="I1312" t="s">
        <v>1782</v>
      </c>
      <c r="J1312" t="s">
        <v>1605</v>
      </c>
      <c r="K1312">
        <v>2</v>
      </c>
      <c r="L1312">
        <v>75.489999999999995</v>
      </c>
    </row>
    <row r="1313" spans="1:12" x14ac:dyDescent="0.3">
      <c r="A1313">
        <v>9614</v>
      </c>
      <c r="B1313" s="109" t="s">
        <v>1698</v>
      </c>
      <c r="C1313" s="109" t="s">
        <v>101</v>
      </c>
      <c r="D1313">
        <v>122</v>
      </c>
      <c r="E1313">
        <v>2</v>
      </c>
      <c r="F1313" t="s">
        <v>1599</v>
      </c>
      <c r="G1313">
        <v>2615.06</v>
      </c>
      <c r="H1313">
        <v>22</v>
      </c>
      <c r="I1313" t="s">
        <v>1782</v>
      </c>
      <c r="J1313" t="s">
        <v>1606</v>
      </c>
      <c r="K1313">
        <v>3</v>
      </c>
      <c r="L1313">
        <v>116.08</v>
      </c>
    </row>
    <row r="1314" spans="1:12" x14ac:dyDescent="0.3">
      <c r="A1314">
        <v>9662</v>
      </c>
      <c r="B1314" s="109" t="s">
        <v>1698</v>
      </c>
      <c r="C1314" s="109" t="s">
        <v>101</v>
      </c>
      <c r="D1314">
        <v>92</v>
      </c>
      <c r="E1314">
        <v>2</v>
      </c>
      <c r="F1314" t="s">
        <v>1599</v>
      </c>
      <c r="G1314">
        <v>2439.3200000000002</v>
      </c>
      <c r="H1314">
        <v>22</v>
      </c>
      <c r="I1314" t="s">
        <v>1782</v>
      </c>
      <c r="J1314" t="s">
        <v>1603</v>
      </c>
      <c r="K1314">
        <v>1</v>
      </c>
      <c r="L1314">
        <v>33.090000000000003</v>
      </c>
    </row>
    <row r="1315" spans="1:12" x14ac:dyDescent="0.3">
      <c r="A1315">
        <v>9699</v>
      </c>
      <c r="B1315" s="109" t="s">
        <v>1698</v>
      </c>
      <c r="C1315" s="109" t="s">
        <v>101</v>
      </c>
      <c r="D1315">
        <v>37</v>
      </c>
      <c r="E1315">
        <v>1</v>
      </c>
      <c r="F1315" t="s">
        <v>215</v>
      </c>
      <c r="G1315">
        <v>4418.24</v>
      </c>
      <c r="H1315">
        <v>22</v>
      </c>
      <c r="I1315" t="s">
        <v>1782</v>
      </c>
      <c r="J1315" t="s">
        <v>1606</v>
      </c>
      <c r="K1315">
        <v>3</v>
      </c>
      <c r="L1315">
        <v>160.35</v>
      </c>
    </row>
    <row r="1316" spans="1:12" x14ac:dyDescent="0.3">
      <c r="A1316">
        <v>9757</v>
      </c>
      <c r="B1316" s="109" t="s">
        <v>1698</v>
      </c>
      <c r="C1316" s="109" t="s">
        <v>101</v>
      </c>
      <c r="D1316">
        <v>33</v>
      </c>
      <c r="E1316">
        <v>2</v>
      </c>
      <c r="F1316" t="s">
        <v>1599</v>
      </c>
      <c r="G1316">
        <v>2041.21999999999</v>
      </c>
      <c r="H1316">
        <v>22</v>
      </c>
      <c r="I1316" t="s">
        <v>1782</v>
      </c>
      <c r="J1316" t="s">
        <v>1605</v>
      </c>
      <c r="K1316">
        <v>2</v>
      </c>
      <c r="L1316">
        <v>76.930000000000007</v>
      </c>
    </row>
    <row r="1317" spans="1:12" x14ac:dyDescent="0.3">
      <c r="A1317">
        <v>9800</v>
      </c>
      <c r="B1317" s="109" t="s">
        <v>1758</v>
      </c>
      <c r="C1317" s="109" t="s">
        <v>101</v>
      </c>
      <c r="D1317">
        <v>31</v>
      </c>
      <c r="E1317">
        <v>2</v>
      </c>
      <c r="F1317" t="s">
        <v>1599</v>
      </c>
      <c r="G1317">
        <v>3095.33</v>
      </c>
      <c r="H1317">
        <v>22</v>
      </c>
      <c r="I1317" t="s">
        <v>1782</v>
      </c>
      <c r="J1317" t="s">
        <v>1605</v>
      </c>
      <c r="K1317">
        <v>2</v>
      </c>
      <c r="L1317">
        <v>71.86</v>
      </c>
    </row>
    <row r="1318" spans="1:12" x14ac:dyDescent="0.3">
      <c r="A1318">
        <v>9809</v>
      </c>
      <c r="B1318" s="109" t="s">
        <v>1758</v>
      </c>
      <c r="C1318" s="109" t="s">
        <v>101</v>
      </c>
      <c r="D1318">
        <v>67</v>
      </c>
      <c r="E1318">
        <v>1</v>
      </c>
      <c r="F1318" t="s">
        <v>215</v>
      </c>
      <c r="G1318">
        <v>2962.03</v>
      </c>
      <c r="H1318">
        <v>22</v>
      </c>
      <c r="I1318" t="s">
        <v>1782</v>
      </c>
      <c r="J1318" t="s">
        <v>1603</v>
      </c>
      <c r="K1318">
        <v>1</v>
      </c>
      <c r="L1318">
        <v>31.27</v>
      </c>
    </row>
    <row r="1319" spans="1:12" x14ac:dyDescent="0.3">
      <c r="A1319">
        <v>9815</v>
      </c>
      <c r="B1319" s="109" t="s">
        <v>1758</v>
      </c>
      <c r="C1319" s="109" t="s">
        <v>101</v>
      </c>
      <c r="D1319">
        <v>72</v>
      </c>
      <c r="E1319">
        <v>2</v>
      </c>
      <c r="F1319" t="s">
        <v>1599</v>
      </c>
      <c r="G1319">
        <v>2365.24999999999</v>
      </c>
      <c r="H1319">
        <v>22</v>
      </c>
      <c r="I1319" t="s">
        <v>1782</v>
      </c>
      <c r="J1319" t="s">
        <v>1605</v>
      </c>
      <c r="K1319">
        <v>2</v>
      </c>
      <c r="L1319">
        <v>89.28</v>
      </c>
    </row>
    <row r="1320" spans="1:12" x14ac:dyDescent="0.3">
      <c r="A1320">
        <v>9838</v>
      </c>
      <c r="B1320" s="109" t="s">
        <v>1758</v>
      </c>
      <c r="C1320" s="109" t="s">
        <v>101</v>
      </c>
      <c r="D1320">
        <v>4</v>
      </c>
      <c r="E1320">
        <v>2</v>
      </c>
      <c r="F1320" t="s">
        <v>1599</v>
      </c>
      <c r="G1320">
        <v>2970.49999999999</v>
      </c>
      <c r="H1320">
        <v>22</v>
      </c>
      <c r="I1320" t="s">
        <v>1782</v>
      </c>
      <c r="J1320" t="s">
        <v>1601</v>
      </c>
      <c r="K1320">
        <v>4</v>
      </c>
      <c r="L1320">
        <v>130.03</v>
      </c>
    </row>
    <row r="1321" spans="1:12" x14ac:dyDescent="0.3">
      <c r="A1321">
        <v>9911</v>
      </c>
      <c r="B1321" s="109" t="s">
        <v>1758</v>
      </c>
      <c r="C1321" s="109" t="s">
        <v>101</v>
      </c>
      <c r="D1321">
        <v>199</v>
      </c>
      <c r="E1321">
        <v>1</v>
      </c>
      <c r="F1321" t="s">
        <v>215</v>
      </c>
      <c r="G1321">
        <v>2795.3799999999901</v>
      </c>
      <c r="H1321">
        <v>22</v>
      </c>
      <c r="I1321" t="s">
        <v>1782</v>
      </c>
      <c r="J1321" t="s">
        <v>1605</v>
      </c>
      <c r="K1321">
        <v>2</v>
      </c>
      <c r="L1321">
        <v>62.54</v>
      </c>
    </row>
    <row r="1322" spans="1:12" x14ac:dyDescent="0.3">
      <c r="A1322">
        <v>9926</v>
      </c>
      <c r="B1322" s="109" t="s">
        <v>1758</v>
      </c>
      <c r="C1322" s="109" t="s">
        <v>101</v>
      </c>
      <c r="D1322">
        <v>177</v>
      </c>
      <c r="E1322">
        <v>2</v>
      </c>
      <c r="F1322" t="s">
        <v>1599</v>
      </c>
      <c r="G1322">
        <v>2497.4499999999898</v>
      </c>
      <c r="H1322">
        <v>22</v>
      </c>
      <c r="I1322" t="s">
        <v>1782</v>
      </c>
      <c r="J1322" t="s">
        <v>1603</v>
      </c>
      <c r="K1322">
        <v>1</v>
      </c>
      <c r="L1322">
        <v>33.090000000000003</v>
      </c>
    </row>
    <row r="1323" spans="1:12" x14ac:dyDescent="0.3">
      <c r="A1323">
        <v>9979</v>
      </c>
      <c r="B1323" s="109" t="s">
        <v>1758</v>
      </c>
      <c r="C1323" s="109" t="s">
        <v>101</v>
      </c>
      <c r="D1323">
        <v>70</v>
      </c>
      <c r="E1323">
        <v>1</v>
      </c>
      <c r="F1323" t="s">
        <v>215</v>
      </c>
      <c r="G1323">
        <v>2946.5599999999899</v>
      </c>
      <c r="H1323">
        <v>22</v>
      </c>
      <c r="I1323" t="s">
        <v>1782</v>
      </c>
      <c r="J1323" t="s">
        <v>1603</v>
      </c>
      <c r="K1323">
        <v>1</v>
      </c>
      <c r="L1323">
        <v>26.59</v>
      </c>
    </row>
    <row r="1324" spans="1:12" x14ac:dyDescent="0.3">
      <c r="A1324">
        <v>9990</v>
      </c>
      <c r="B1324" s="109" t="s">
        <v>1758</v>
      </c>
      <c r="C1324" s="109" t="s">
        <v>101</v>
      </c>
      <c r="D1324">
        <v>144</v>
      </c>
      <c r="E1324">
        <v>1</v>
      </c>
      <c r="F1324" t="s">
        <v>215</v>
      </c>
      <c r="G1324">
        <v>2504.1999999999998</v>
      </c>
      <c r="H1324">
        <v>22</v>
      </c>
      <c r="I1324" t="s">
        <v>1782</v>
      </c>
      <c r="J1324" t="s">
        <v>1603</v>
      </c>
      <c r="K1324">
        <v>1</v>
      </c>
      <c r="L1324">
        <v>31.27</v>
      </c>
    </row>
    <row r="1325" spans="1:12" x14ac:dyDescent="0.3">
      <c r="A1325">
        <v>10005</v>
      </c>
      <c r="B1325" s="109" t="s">
        <v>1758</v>
      </c>
      <c r="C1325" s="109" t="s">
        <v>101</v>
      </c>
      <c r="D1325">
        <v>130</v>
      </c>
      <c r="E1325">
        <v>2</v>
      </c>
      <c r="F1325" t="s">
        <v>1599</v>
      </c>
      <c r="G1325">
        <v>2503.4299999999998</v>
      </c>
      <c r="H1325">
        <v>22</v>
      </c>
      <c r="I1325" t="s">
        <v>1782</v>
      </c>
      <c r="J1325" t="s">
        <v>1606</v>
      </c>
      <c r="K1325">
        <v>3</v>
      </c>
      <c r="L1325">
        <v>161.52000000000001</v>
      </c>
    </row>
    <row r="1326" spans="1:12" x14ac:dyDescent="0.3">
      <c r="A1326">
        <v>10026</v>
      </c>
      <c r="B1326" s="109" t="s">
        <v>1699</v>
      </c>
      <c r="C1326" s="109" t="s">
        <v>101</v>
      </c>
      <c r="D1326">
        <v>186</v>
      </c>
      <c r="E1326">
        <v>2</v>
      </c>
      <c r="F1326" t="s">
        <v>1599</v>
      </c>
      <c r="G1326">
        <v>2509.77</v>
      </c>
      <c r="H1326">
        <v>22</v>
      </c>
      <c r="I1326" t="s">
        <v>1782</v>
      </c>
      <c r="J1326" t="s">
        <v>1605</v>
      </c>
      <c r="K1326">
        <v>2</v>
      </c>
      <c r="L1326">
        <v>53.6</v>
      </c>
    </row>
    <row r="1327" spans="1:12" x14ac:dyDescent="0.3">
      <c r="A1327">
        <v>10057</v>
      </c>
      <c r="B1327" s="109" t="s">
        <v>1699</v>
      </c>
      <c r="C1327" s="109" t="s">
        <v>101</v>
      </c>
      <c r="D1327">
        <v>142</v>
      </c>
      <c r="E1327">
        <v>2</v>
      </c>
      <c r="F1327" t="s">
        <v>1599</v>
      </c>
      <c r="G1327">
        <v>2866.51</v>
      </c>
      <c r="H1327">
        <v>22</v>
      </c>
      <c r="I1327" t="s">
        <v>1782</v>
      </c>
      <c r="J1327" t="s">
        <v>1603</v>
      </c>
      <c r="K1327">
        <v>1</v>
      </c>
      <c r="L1327">
        <v>33.090000000000003</v>
      </c>
    </row>
    <row r="1328" spans="1:12" x14ac:dyDescent="0.3">
      <c r="A1328">
        <v>10062</v>
      </c>
      <c r="B1328" s="109" t="s">
        <v>1699</v>
      </c>
      <c r="C1328" s="109" t="s">
        <v>101</v>
      </c>
      <c r="D1328">
        <v>116</v>
      </c>
      <c r="E1328">
        <v>2</v>
      </c>
      <c r="F1328" t="s">
        <v>1599</v>
      </c>
      <c r="G1328">
        <v>3700.99</v>
      </c>
      <c r="H1328">
        <v>22</v>
      </c>
      <c r="I1328" t="s">
        <v>1782</v>
      </c>
      <c r="J1328" t="s">
        <v>1603</v>
      </c>
      <c r="K1328">
        <v>1</v>
      </c>
      <c r="L1328">
        <v>79.91</v>
      </c>
    </row>
    <row r="1329" spans="1:12" x14ac:dyDescent="0.3">
      <c r="A1329">
        <v>10084</v>
      </c>
      <c r="B1329" s="109" t="s">
        <v>1699</v>
      </c>
      <c r="C1329" s="109" t="s">
        <v>101</v>
      </c>
      <c r="D1329">
        <v>36</v>
      </c>
      <c r="E1329">
        <v>2</v>
      </c>
      <c r="F1329" t="s">
        <v>1599</v>
      </c>
      <c r="G1329">
        <v>2310.81</v>
      </c>
      <c r="H1329">
        <v>22</v>
      </c>
      <c r="I1329" t="s">
        <v>1782</v>
      </c>
      <c r="J1329" t="s">
        <v>1603</v>
      </c>
      <c r="K1329">
        <v>1</v>
      </c>
      <c r="L1329">
        <v>79.91</v>
      </c>
    </row>
    <row r="1330" spans="1:12" x14ac:dyDescent="0.3">
      <c r="A1330">
        <v>10166</v>
      </c>
      <c r="B1330" s="109" t="s">
        <v>1700</v>
      </c>
      <c r="C1330" s="109" t="s">
        <v>101</v>
      </c>
      <c r="D1330">
        <v>86</v>
      </c>
      <c r="E1330">
        <v>1</v>
      </c>
      <c r="F1330" t="s">
        <v>215</v>
      </c>
      <c r="G1330">
        <v>3622.22</v>
      </c>
      <c r="H1330">
        <v>22</v>
      </c>
      <c r="I1330" t="s">
        <v>1782</v>
      </c>
      <c r="J1330" t="s">
        <v>1605</v>
      </c>
      <c r="K1330">
        <v>2</v>
      </c>
      <c r="L1330">
        <v>106.5</v>
      </c>
    </row>
    <row r="1331" spans="1:12" x14ac:dyDescent="0.3">
      <c r="A1331">
        <v>10196</v>
      </c>
      <c r="B1331" s="109" t="s">
        <v>1700</v>
      </c>
      <c r="C1331" s="109" t="s">
        <v>101</v>
      </c>
      <c r="D1331">
        <v>145</v>
      </c>
      <c r="E1331">
        <v>2</v>
      </c>
      <c r="F1331" t="s">
        <v>1599</v>
      </c>
      <c r="G1331">
        <v>2073.5499999999902</v>
      </c>
      <c r="H1331">
        <v>22</v>
      </c>
      <c r="I1331" t="s">
        <v>1782</v>
      </c>
      <c r="J1331" t="s">
        <v>1606</v>
      </c>
      <c r="K1331">
        <v>3</v>
      </c>
      <c r="L1331">
        <v>117.23</v>
      </c>
    </row>
    <row r="1332" spans="1:12" x14ac:dyDescent="0.3">
      <c r="A1332">
        <v>10255</v>
      </c>
      <c r="B1332" s="109" t="s">
        <v>1700</v>
      </c>
      <c r="C1332" s="109" t="s">
        <v>101</v>
      </c>
      <c r="D1332">
        <v>7</v>
      </c>
      <c r="E1332">
        <v>2</v>
      </c>
      <c r="F1332" t="s">
        <v>1599</v>
      </c>
      <c r="G1332">
        <v>2981.51999999999</v>
      </c>
      <c r="H1332">
        <v>22</v>
      </c>
      <c r="I1332" t="s">
        <v>1782</v>
      </c>
      <c r="J1332" t="s">
        <v>1605</v>
      </c>
      <c r="K1332">
        <v>2</v>
      </c>
      <c r="L1332">
        <v>111.17999999999999</v>
      </c>
    </row>
    <row r="1333" spans="1:12" x14ac:dyDescent="0.3">
      <c r="A1333">
        <v>10263</v>
      </c>
      <c r="B1333" s="109" t="s">
        <v>1700</v>
      </c>
      <c r="C1333" s="109" t="s">
        <v>101</v>
      </c>
      <c r="D1333">
        <v>160</v>
      </c>
      <c r="E1333">
        <v>2</v>
      </c>
      <c r="F1333" t="s">
        <v>1599</v>
      </c>
      <c r="G1333">
        <v>2700.9699999999898</v>
      </c>
      <c r="H1333">
        <v>22</v>
      </c>
      <c r="I1333" t="s">
        <v>1782</v>
      </c>
      <c r="J1333" t="s">
        <v>1605</v>
      </c>
      <c r="K1333">
        <v>2</v>
      </c>
      <c r="L1333">
        <v>70.81</v>
      </c>
    </row>
    <row r="1334" spans="1:12" x14ac:dyDescent="0.3">
      <c r="A1334">
        <v>10276</v>
      </c>
      <c r="B1334" s="109" t="s">
        <v>1700</v>
      </c>
      <c r="C1334" s="109" t="s">
        <v>101</v>
      </c>
      <c r="D1334">
        <v>26</v>
      </c>
      <c r="E1334">
        <v>2</v>
      </c>
      <c r="F1334" t="s">
        <v>1599</v>
      </c>
      <c r="G1334">
        <v>2606.6099999999901</v>
      </c>
      <c r="H1334">
        <v>22</v>
      </c>
      <c r="I1334" t="s">
        <v>1782</v>
      </c>
      <c r="J1334" t="s">
        <v>1605</v>
      </c>
      <c r="K1334">
        <v>2</v>
      </c>
      <c r="L1334">
        <v>53.39</v>
      </c>
    </row>
    <row r="1335" spans="1:12" x14ac:dyDescent="0.3">
      <c r="A1335">
        <v>10297</v>
      </c>
      <c r="B1335" s="109" t="s">
        <v>1700</v>
      </c>
      <c r="C1335" s="109" t="s">
        <v>101</v>
      </c>
      <c r="D1335">
        <v>163</v>
      </c>
      <c r="E1335">
        <v>2</v>
      </c>
      <c r="F1335" t="s">
        <v>1599</v>
      </c>
      <c r="G1335">
        <v>1789.1199999999899</v>
      </c>
      <c r="H1335">
        <v>22</v>
      </c>
      <c r="I1335" t="s">
        <v>1782</v>
      </c>
      <c r="J1335" t="s">
        <v>1601</v>
      </c>
      <c r="K1335">
        <v>4</v>
      </c>
      <c r="L1335">
        <v>159.89000000000001</v>
      </c>
    </row>
    <row r="1336" spans="1:12" x14ac:dyDescent="0.3">
      <c r="A1336">
        <v>10309</v>
      </c>
      <c r="B1336" s="109" t="s">
        <v>1701</v>
      </c>
      <c r="C1336" s="109" t="s">
        <v>101</v>
      </c>
      <c r="D1336">
        <v>150</v>
      </c>
      <c r="E1336">
        <v>2</v>
      </c>
      <c r="F1336" t="s">
        <v>1599</v>
      </c>
      <c r="G1336">
        <v>1820.95</v>
      </c>
      <c r="H1336">
        <v>22</v>
      </c>
      <c r="I1336" t="s">
        <v>1782</v>
      </c>
      <c r="J1336" t="s">
        <v>1606</v>
      </c>
      <c r="K1336">
        <v>3</v>
      </c>
      <c r="L1336">
        <v>169.19</v>
      </c>
    </row>
    <row r="1337" spans="1:12" x14ac:dyDescent="0.3">
      <c r="A1337">
        <v>10411</v>
      </c>
      <c r="B1337" s="109" t="s">
        <v>1701</v>
      </c>
      <c r="C1337" s="109" t="s">
        <v>101</v>
      </c>
      <c r="D1337">
        <v>18</v>
      </c>
      <c r="E1337">
        <v>2</v>
      </c>
      <c r="F1337" t="s">
        <v>1599</v>
      </c>
      <c r="G1337">
        <v>3225.02</v>
      </c>
      <c r="H1337">
        <v>22</v>
      </c>
      <c r="I1337" t="s">
        <v>1782</v>
      </c>
      <c r="J1337" t="s">
        <v>1603</v>
      </c>
      <c r="K1337">
        <v>1</v>
      </c>
      <c r="L1337">
        <v>45.06</v>
      </c>
    </row>
    <row r="1338" spans="1:12" x14ac:dyDescent="0.3">
      <c r="A1338">
        <v>10458</v>
      </c>
      <c r="B1338" s="109" t="s">
        <v>1701</v>
      </c>
      <c r="C1338" s="109" t="s">
        <v>101</v>
      </c>
      <c r="D1338">
        <v>175</v>
      </c>
      <c r="E1338">
        <v>2</v>
      </c>
      <c r="F1338" t="s">
        <v>1599</v>
      </c>
      <c r="G1338">
        <v>2284.36</v>
      </c>
      <c r="H1338">
        <v>22</v>
      </c>
      <c r="I1338" t="s">
        <v>1782</v>
      </c>
      <c r="J1338" t="s">
        <v>1605</v>
      </c>
      <c r="K1338">
        <v>2</v>
      </c>
      <c r="L1338">
        <v>53.39</v>
      </c>
    </row>
    <row r="1339" spans="1:12" x14ac:dyDescent="0.3">
      <c r="A1339">
        <v>10545</v>
      </c>
      <c r="B1339" s="109" t="s">
        <v>1701</v>
      </c>
      <c r="C1339" s="109" t="s">
        <v>101</v>
      </c>
      <c r="D1339">
        <v>94</v>
      </c>
      <c r="E1339">
        <v>1</v>
      </c>
      <c r="F1339" t="s">
        <v>215</v>
      </c>
      <c r="G1339">
        <v>2209.74999999999</v>
      </c>
      <c r="H1339">
        <v>22</v>
      </c>
      <c r="I1339" t="s">
        <v>1782</v>
      </c>
      <c r="J1339" t="s">
        <v>1606</v>
      </c>
      <c r="K1339">
        <v>3</v>
      </c>
      <c r="L1339">
        <v>117.15</v>
      </c>
    </row>
    <row r="1340" spans="1:12" x14ac:dyDescent="0.3">
      <c r="A1340">
        <v>10587</v>
      </c>
      <c r="B1340" s="109" t="s">
        <v>1702</v>
      </c>
      <c r="C1340" s="109" t="s">
        <v>101</v>
      </c>
      <c r="D1340">
        <v>93</v>
      </c>
      <c r="E1340">
        <v>1</v>
      </c>
      <c r="F1340" t="s">
        <v>215</v>
      </c>
      <c r="G1340">
        <v>2470.89</v>
      </c>
      <c r="H1340">
        <v>22</v>
      </c>
      <c r="I1340" t="s">
        <v>1782</v>
      </c>
      <c r="J1340" t="s">
        <v>1603</v>
      </c>
      <c r="K1340">
        <v>1</v>
      </c>
      <c r="L1340">
        <v>44.22</v>
      </c>
    </row>
    <row r="1341" spans="1:12" x14ac:dyDescent="0.3">
      <c r="A1341">
        <v>10607</v>
      </c>
      <c r="B1341" s="109" t="s">
        <v>1702</v>
      </c>
      <c r="C1341" s="109" t="s">
        <v>101</v>
      </c>
      <c r="D1341">
        <v>22</v>
      </c>
      <c r="E1341">
        <v>2</v>
      </c>
      <c r="F1341" t="s">
        <v>1599</v>
      </c>
      <c r="G1341">
        <v>3533.5299999999902</v>
      </c>
      <c r="H1341">
        <v>22</v>
      </c>
      <c r="I1341" t="s">
        <v>1782</v>
      </c>
      <c r="J1341" t="s">
        <v>1623</v>
      </c>
      <c r="K1341">
        <v>5</v>
      </c>
      <c r="L1341">
        <v>223.56999999999996</v>
      </c>
    </row>
    <row r="1342" spans="1:12" x14ac:dyDescent="0.3">
      <c r="A1342">
        <v>10757</v>
      </c>
      <c r="B1342" s="109" t="s">
        <v>1702</v>
      </c>
      <c r="C1342" s="109" t="s">
        <v>101</v>
      </c>
      <c r="D1342">
        <v>175</v>
      </c>
      <c r="E1342">
        <v>2</v>
      </c>
      <c r="F1342" t="s">
        <v>1599</v>
      </c>
      <c r="G1342">
        <v>2284.36</v>
      </c>
      <c r="H1342">
        <v>22</v>
      </c>
      <c r="I1342" t="s">
        <v>1782</v>
      </c>
      <c r="J1342" t="s">
        <v>1606</v>
      </c>
      <c r="K1342">
        <v>3</v>
      </c>
      <c r="L1342">
        <v>156.24</v>
      </c>
    </row>
    <row r="1343" spans="1:12" x14ac:dyDescent="0.3">
      <c r="A1343">
        <v>10783</v>
      </c>
      <c r="B1343" s="109" t="s">
        <v>1702</v>
      </c>
      <c r="C1343" s="109" t="s">
        <v>101</v>
      </c>
      <c r="D1343">
        <v>189</v>
      </c>
      <c r="E1343">
        <v>1</v>
      </c>
      <c r="F1343" t="s">
        <v>215</v>
      </c>
      <c r="G1343">
        <v>3063.68</v>
      </c>
      <c r="H1343">
        <v>22</v>
      </c>
      <c r="I1343" t="s">
        <v>1782</v>
      </c>
      <c r="J1343" t="s">
        <v>1606</v>
      </c>
      <c r="K1343">
        <v>3</v>
      </c>
      <c r="L1343">
        <v>125.83</v>
      </c>
    </row>
    <row r="1344" spans="1:12" x14ac:dyDescent="0.3">
      <c r="A1344">
        <v>10791</v>
      </c>
      <c r="B1344" s="109" t="s">
        <v>1702</v>
      </c>
      <c r="C1344" s="109" t="s">
        <v>101</v>
      </c>
      <c r="D1344">
        <v>30</v>
      </c>
      <c r="E1344">
        <v>2</v>
      </c>
      <c r="F1344" t="s">
        <v>1599</v>
      </c>
      <c r="G1344">
        <v>1444.25999999999</v>
      </c>
      <c r="H1344">
        <v>22</v>
      </c>
      <c r="I1344" t="s">
        <v>1782</v>
      </c>
      <c r="J1344" t="s">
        <v>1603</v>
      </c>
      <c r="K1344">
        <v>1</v>
      </c>
      <c r="L1344">
        <v>45.06</v>
      </c>
    </row>
    <row r="1345" spans="1:12" x14ac:dyDescent="0.3">
      <c r="A1345">
        <v>10816</v>
      </c>
      <c r="B1345" s="109" t="s">
        <v>1702</v>
      </c>
      <c r="C1345" s="109" t="s">
        <v>101</v>
      </c>
      <c r="D1345">
        <v>48</v>
      </c>
      <c r="E1345">
        <v>1</v>
      </c>
      <c r="F1345" t="s">
        <v>215</v>
      </c>
      <c r="G1345">
        <v>2563.6099999999901</v>
      </c>
      <c r="H1345">
        <v>22</v>
      </c>
      <c r="I1345" t="s">
        <v>1782</v>
      </c>
      <c r="J1345" t="s">
        <v>1605</v>
      </c>
      <c r="K1345">
        <v>2</v>
      </c>
      <c r="L1345">
        <v>90.12</v>
      </c>
    </row>
    <row r="1346" spans="1:12" x14ac:dyDescent="0.3">
      <c r="A1346">
        <v>10829</v>
      </c>
      <c r="B1346" s="109" t="s">
        <v>1704</v>
      </c>
      <c r="C1346" s="109" t="s">
        <v>101</v>
      </c>
      <c r="D1346">
        <v>200</v>
      </c>
      <c r="E1346">
        <v>2</v>
      </c>
      <c r="F1346" t="s">
        <v>1599</v>
      </c>
      <c r="G1346">
        <v>3156.95</v>
      </c>
      <c r="H1346">
        <v>22</v>
      </c>
      <c r="I1346" t="s">
        <v>1782</v>
      </c>
      <c r="J1346" t="s">
        <v>1603</v>
      </c>
      <c r="K1346">
        <v>1</v>
      </c>
      <c r="L1346">
        <v>31.27</v>
      </c>
    </row>
    <row r="1347" spans="1:12" x14ac:dyDescent="0.3">
      <c r="A1347">
        <v>10832</v>
      </c>
      <c r="B1347" s="109" t="s">
        <v>1704</v>
      </c>
      <c r="C1347" s="109" t="s">
        <v>101</v>
      </c>
      <c r="D1347">
        <v>129</v>
      </c>
      <c r="E1347">
        <v>2</v>
      </c>
      <c r="F1347" t="s">
        <v>1599</v>
      </c>
      <c r="G1347">
        <v>3981.5799999999899</v>
      </c>
      <c r="H1347">
        <v>22</v>
      </c>
      <c r="I1347" t="s">
        <v>1782</v>
      </c>
      <c r="J1347" t="s">
        <v>1606</v>
      </c>
      <c r="K1347">
        <v>3</v>
      </c>
      <c r="L1347">
        <v>145.95999999999998</v>
      </c>
    </row>
    <row r="1348" spans="1:12" x14ac:dyDescent="0.3">
      <c r="A1348">
        <v>10866</v>
      </c>
      <c r="B1348" s="109" t="s">
        <v>1704</v>
      </c>
      <c r="C1348" s="109" t="s">
        <v>101</v>
      </c>
      <c r="D1348">
        <v>4</v>
      </c>
      <c r="E1348">
        <v>2</v>
      </c>
      <c r="F1348" t="s">
        <v>1599</v>
      </c>
      <c r="G1348">
        <v>2970.49999999999</v>
      </c>
      <c r="H1348">
        <v>22</v>
      </c>
      <c r="I1348" t="s">
        <v>1782</v>
      </c>
      <c r="J1348" t="s">
        <v>1603</v>
      </c>
      <c r="K1348">
        <v>1</v>
      </c>
      <c r="L1348">
        <v>40.22</v>
      </c>
    </row>
    <row r="1349" spans="1:12" x14ac:dyDescent="0.3">
      <c r="A1349">
        <v>10881</v>
      </c>
      <c r="B1349" s="109" t="s">
        <v>1704</v>
      </c>
      <c r="C1349" s="109" t="s">
        <v>101</v>
      </c>
      <c r="D1349">
        <v>64</v>
      </c>
      <c r="E1349">
        <v>2</v>
      </c>
      <c r="F1349" t="s">
        <v>1599</v>
      </c>
      <c r="G1349">
        <v>2702.72999999999</v>
      </c>
      <c r="H1349">
        <v>22</v>
      </c>
      <c r="I1349" t="s">
        <v>1782</v>
      </c>
      <c r="J1349" t="s">
        <v>1606</v>
      </c>
      <c r="K1349">
        <v>3</v>
      </c>
      <c r="L1349">
        <v>157.05000000000001</v>
      </c>
    </row>
    <row r="1350" spans="1:12" x14ac:dyDescent="0.3">
      <c r="A1350">
        <v>10884</v>
      </c>
      <c r="B1350" s="109" t="s">
        <v>1704</v>
      </c>
      <c r="C1350" s="109" t="s">
        <v>101</v>
      </c>
      <c r="D1350">
        <v>170</v>
      </c>
      <c r="E1350">
        <v>2</v>
      </c>
      <c r="F1350" t="s">
        <v>1599</v>
      </c>
      <c r="G1350">
        <v>2340.7799999999902</v>
      </c>
      <c r="H1350">
        <v>22</v>
      </c>
      <c r="I1350" t="s">
        <v>1782</v>
      </c>
      <c r="J1350" t="s">
        <v>1606</v>
      </c>
      <c r="K1350">
        <v>3</v>
      </c>
      <c r="L1350">
        <v>117.23</v>
      </c>
    </row>
    <row r="1351" spans="1:12" x14ac:dyDescent="0.3">
      <c r="A1351">
        <v>10907</v>
      </c>
      <c r="B1351" s="109" t="s">
        <v>1705</v>
      </c>
      <c r="C1351" s="109" t="s">
        <v>101</v>
      </c>
      <c r="D1351">
        <v>143</v>
      </c>
      <c r="E1351">
        <v>1</v>
      </c>
      <c r="F1351" t="s">
        <v>215</v>
      </c>
      <c r="G1351">
        <v>2571.33</v>
      </c>
      <c r="H1351">
        <v>22</v>
      </c>
      <c r="I1351" t="s">
        <v>1782</v>
      </c>
      <c r="J1351" t="s">
        <v>1605</v>
      </c>
      <c r="K1351">
        <v>2</v>
      </c>
      <c r="L1351">
        <v>100.68</v>
      </c>
    </row>
    <row r="1352" spans="1:12" x14ac:dyDescent="0.3">
      <c r="A1352">
        <v>10921</v>
      </c>
      <c r="B1352" s="109" t="s">
        <v>1705</v>
      </c>
      <c r="C1352" s="109" t="s">
        <v>101</v>
      </c>
      <c r="D1352">
        <v>176</v>
      </c>
      <c r="E1352">
        <v>2</v>
      </c>
      <c r="F1352" t="s">
        <v>1599</v>
      </c>
      <c r="G1352">
        <v>2225.54</v>
      </c>
      <c r="H1352">
        <v>22</v>
      </c>
      <c r="I1352" t="s">
        <v>1782</v>
      </c>
      <c r="J1352" t="s">
        <v>1601</v>
      </c>
      <c r="K1352">
        <v>4</v>
      </c>
      <c r="L1352">
        <v>170.86</v>
      </c>
    </row>
    <row r="1353" spans="1:12" x14ac:dyDescent="0.3">
      <c r="A1353">
        <v>10946</v>
      </c>
      <c r="B1353" s="109" t="s">
        <v>1705</v>
      </c>
      <c r="C1353" s="109" t="s">
        <v>101</v>
      </c>
      <c r="D1353">
        <v>155</v>
      </c>
      <c r="E1353">
        <v>1</v>
      </c>
      <c r="F1353" t="s">
        <v>215</v>
      </c>
      <c r="G1353">
        <v>2346.25</v>
      </c>
      <c r="H1353">
        <v>22</v>
      </c>
      <c r="I1353" t="s">
        <v>1782</v>
      </c>
      <c r="J1353" t="s">
        <v>1606</v>
      </c>
      <c r="K1353">
        <v>3</v>
      </c>
      <c r="L1353">
        <v>93.69</v>
      </c>
    </row>
    <row r="1354" spans="1:12" x14ac:dyDescent="0.3">
      <c r="A1354">
        <v>11003</v>
      </c>
      <c r="B1354" s="109" t="s">
        <v>1705</v>
      </c>
      <c r="C1354" s="109" t="s">
        <v>101</v>
      </c>
      <c r="D1354">
        <v>63</v>
      </c>
      <c r="E1354">
        <v>1</v>
      </c>
      <c r="F1354" t="s">
        <v>215</v>
      </c>
      <c r="G1354">
        <v>2982.45</v>
      </c>
      <c r="H1354">
        <v>22</v>
      </c>
      <c r="I1354" t="s">
        <v>1782</v>
      </c>
      <c r="J1354" t="s">
        <v>1606</v>
      </c>
      <c r="K1354">
        <v>3</v>
      </c>
      <c r="L1354">
        <v>152.07999999999998</v>
      </c>
    </row>
    <row r="1355" spans="1:12" x14ac:dyDescent="0.3">
      <c r="A1355">
        <v>11079</v>
      </c>
      <c r="B1355" s="109" t="s">
        <v>1705</v>
      </c>
      <c r="C1355" s="109" t="s">
        <v>101</v>
      </c>
      <c r="D1355">
        <v>103</v>
      </c>
      <c r="E1355">
        <v>1</v>
      </c>
      <c r="F1355" t="s">
        <v>215</v>
      </c>
      <c r="G1355">
        <v>2155.51999999999</v>
      </c>
      <c r="H1355">
        <v>22</v>
      </c>
      <c r="I1355" t="s">
        <v>1782</v>
      </c>
      <c r="J1355" t="s">
        <v>1605</v>
      </c>
      <c r="K1355">
        <v>2</v>
      </c>
      <c r="L1355">
        <v>66.180000000000007</v>
      </c>
    </row>
    <row r="1356" spans="1:12" x14ac:dyDescent="0.3">
      <c r="A1356">
        <v>11094</v>
      </c>
      <c r="B1356" s="109" t="s">
        <v>1706</v>
      </c>
      <c r="C1356" s="109" t="s">
        <v>101</v>
      </c>
      <c r="D1356">
        <v>129</v>
      </c>
      <c r="E1356">
        <v>2</v>
      </c>
      <c r="F1356" t="s">
        <v>1599</v>
      </c>
      <c r="G1356">
        <v>3981.5799999999899</v>
      </c>
      <c r="H1356">
        <v>22</v>
      </c>
      <c r="I1356" t="s">
        <v>1782</v>
      </c>
      <c r="J1356" t="s">
        <v>1605</v>
      </c>
      <c r="K1356">
        <v>2</v>
      </c>
      <c r="L1356">
        <v>71.489999999999995</v>
      </c>
    </row>
    <row r="1357" spans="1:12" x14ac:dyDescent="0.3">
      <c r="A1357">
        <v>11104</v>
      </c>
      <c r="B1357" s="109" t="s">
        <v>1706</v>
      </c>
      <c r="C1357" s="109" t="s">
        <v>101</v>
      </c>
      <c r="D1357">
        <v>86</v>
      </c>
      <c r="E1357">
        <v>1</v>
      </c>
      <c r="F1357" t="s">
        <v>215</v>
      </c>
      <c r="G1357">
        <v>3622.22</v>
      </c>
      <c r="H1357">
        <v>22</v>
      </c>
      <c r="I1357" t="s">
        <v>1782</v>
      </c>
      <c r="J1357" t="s">
        <v>1606</v>
      </c>
      <c r="K1357">
        <v>3</v>
      </c>
      <c r="L1357">
        <v>104.74000000000001</v>
      </c>
    </row>
    <row r="1358" spans="1:12" x14ac:dyDescent="0.3">
      <c r="A1358">
        <v>11131</v>
      </c>
      <c r="B1358" s="109" t="s">
        <v>1706</v>
      </c>
      <c r="C1358" s="109" t="s">
        <v>101</v>
      </c>
      <c r="D1358">
        <v>181</v>
      </c>
      <c r="E1358">
        <v>1</v>
      </c>
      <c r="F1358" t="s">
        <v>215</v>
      </c>
      <c r="G1358">
        <v>2605.3199999999902</v>
      </c>
      <c r="H1358">
        <v>22</v>
      </c>
      <c r="I1358" t="s">
        <v>1782</v>
      </c>
      <c r="J1358" t="s">
        <v>1606</v>
      </c>
      <c r="K1358">
        <v>3</v>
      </c>
      <c r="L1358">
        <v>156.84</v>
      </c>
    </row>
    <row r="1359" spans="1:12" x14ac:dyDescent="0.3">
      <c r="A1359">
        <v>11215</v>
      </c>
      <c r="B1359" s="109" t="s">
        <v>1706</v>
      </c>
      <c r="C1359" s="109" t="s">
        <v>101</v>
      </c>
      <c r="D1359">
        <v>37</v>
      </c>
      <c r="E1359">
        <v>1</v>
      </c>
      <c r="F1359" t="s">
        <v>215</v>
      </c>
      <c r="G1359">
        <v>4418.24</v>
      </c>
      <c r="H1359">
        <v>22</v>
      </c>
      <c r="I1359" t="s">
        <v>1782</v>
      </c>
      <c r="J1359" t="s">
        <v>1603</v>
      </c>
      <c r="K1359">
        <v>1</v>
      </c>
      <c r="L1359">
        <v>50.34</v>
      </c>
    </row>
    <row r="1360" spans="1:12" x14ac:dyDescent="0.3">
      <c r="A1360">
        <v>11220</v>
      </c>
      <c r="B1360" s="109" t="s">
        <v>1706</v>
      </c>
      <c r="C1360" s="109" t="s">
        <v>101</v>
      </c>
      <c r="D1360">
        <v>3</v>
      </c>
      <c r="E1360">
        <v>1</v>
      </c>
      <c r="F1360" t="s">
        <v>215</v>
      </c>
      <c r="G1360">
        <v>2054.9499999999998</v>
      </c>
      <c r="H1360">
        <v>22</v>
      </c>
      <c r="I1360" t="s">
        <v>1782</v>
      </c>
      <c r="J1360" t="s">
        <v>1605</v>
      </c>
      <c r="K1360">
        <v>2</v>
      </c>
      <c r="L1360">
        <v>77.31</v>
      </c>
    </row>
    <row r="1361" spans="1:12" x14ac:dyDescent="0.3">
      <c r="A1361">
        <v>11229</v>
      </c>
      <c r="B1361" s="109" t="s">
        <v>1759</v>
      </c>
      <c r="C1361" s="109" t="s">
        <v>101</v>
      </c>
      <c r="D1361">
        <v>169</v>
      </c>
      <c r="E1361">
        <v>1</v>
      </c>
      <c r="F1361" t="s">
        <v>215</v>
      </c>
      <c r="G1361">
        <v>2720.42</v>
      </c>
      <c r="H1361">
        <v>22</v>
      </c>
      <c r="I1361" t="s">
        <v>1782</v>
      </c>
      <c r="J1361" t="s">
        <v>1605</v>
      </c>
      <c r="K1361">
        <v>2</v>
      </c>
      <c r="L1361">
        <v>124.97</v>
      </c>
    </row>
    <row r="1362" spans="1:12" x14ac:dyDescent="0.3">
      <c r="A1362">
        <v>11240</v>
      </c>
      <c r="B1362" s="109" t="s">
        <v>1759</v>
      </c>
      <c r="C1362" s="109" t="s">
        <v>101</v>
      </c>
      <c r="D1362">
        <v>98</v>
      </c>
      <c r="E1362">
        <v>2</v>
      </c>
      <c r="F1362" t="s">
        <v>1599</v>
      </c>
      <c r="G1362">
        <v>2096.2599999999902</v>
      </c>
      <c r="H1362">
        <v>22</v>
      </c>
      <c r="I1362" t="s">
        <v>1782</v>
      </c>
      <c r="J1362" t="s">
        <v>1606</v>
      </c>
      <c r="K1362">
        <v>3</v>
      </c>
      <c r="L1362">
        <v>103.13</v>
      </c>
    </row>
    <row r="1363" spans="1:12" x14ac:dyDescent="0.3">
      <c r="A1363">
        <v>11295</v>
      </c>
      <c r="B1363" s="109" t="s">
        <v>1759</v>
      </c>
      <c r="C1363" s="109" t="s">
        <v>101</v>
      </c>
      <c r="D1363">
        <v>193</v>
      </c>
      <c r="E1363">
        <v>1</v>
      </c>
      <c r="F1363" t="s">
        <v>215</v>
      </c>
      <c r="G1363">
        <v>2547.62</v>
      </c>
      <c r="H1363">
        <v>22</v>
      </c>
      <c r="I1363" t="s">
        <v>1782</v>
      </c>
      <c r="J1363" t="s">
        <v>1605</v>
      </c>
      <c r="K1363">
        <v>2</v>
      </c>
      <c r="L1363">
        <v>76.33</v>
      </c>
    </row>
    <row r="1364" spans="1:12" x14ac:dyDescent="0.3">
      <c r="A1364">
        <v>11307</v>
      </c>
      <c r="B1364" s="109" t="s">
        <v>1759</v>
      </c>
      <c r="C1364" s="109" t="s">
        <v>101</v>
      </c>
      <c r="D1364">
        <v>110</v>
      </c>
      <c r="E1364">
        <v>1</v>
      </c>
      <c r="F1364" t="s">
        <v>215</v>
      </c>
      <c r="G1364">
        <v>2404.04</v>
      </c>
      <c r="H1364">
        <v>22</v>
      </c>
      <c r="I1364" t="s">
        <v>1782</v>
      </c>
      <c r="J1364" t="s">
        <v>1603</v>
      </c>
      <c r="K1364">
        <v>1</v>
      </c>
      <c r="L1364">
        <v>44.22</v>
      </c>
    </row>
    <row r="1365" spans="1:12" x14ac:dyDescent="0.3">
      <c r="A1365">
        <v>11396</v>
      </c>
      <c r="B1365" s="109" t="s">
        <v>1785</v>
      </c>
      <c r="C1365" s="109" t="s">
        <v>101</v>
      </c>
      <c r="D1365">
        <v>130</v>
      </c>
      <c r="E1365">
        <v>2</v>
      </c>
      <c r="F1365" t="s">
        <v>1599</v>
      </c>
      <c r="G1365">
        <v>2503.4299999999998</v>
      </c>
      <c r="H1365">
        <v>22</v>
      </c>
      <c r="I1365" t="s">
        <v>1782</v>
      </c>
      <c r="J1365" t="s">
        <v>1606</v>
      </c>
      <c r="K1365">
        <v>3</v>
      </c>
      <c r="L1365">
        <v>121.15</v>
      </c>
    </row>
    <row r="1366" spans="1:12" x14ac:dyDescent="0.3">
      <c r="A1366">
        <v>11416</v>
      </c>
      <c r="B1366" s="109" t="s">
        <v>1785</v>
      </c>
      <c r="C1366" s="109" t="s">
        <v>101</v>
      </c>
      <c r="D1366">
        <v>8</v>
      </c>
      <c r="E1366">
        <v>2</v>
      </c>
      <c r="F1366" t="s">
        <v>1599</v>
      </c>
      <c r="G1366">
        <v>1768.5999999999899</v>
      </c>
      <c r="H1366">
        <v>22</v>
      </c>
      <c r="I1366" t="s">
        <v>1782</v>
      </c>
      <c r="J1366" t="s">
        <v>1603</v>
      </c>
      <c r="K1366">
        <v>1</v>
      </c>
      <c r="L1366">
        <v>21.83</v>
      </c>
    </row>
    <row r="1367" spans="1:12" x14ac:dyDescent="0.3">
      <c r="A1367">
        <v>11490</v>
      </c>
      <c r="B1367" s="109" t="s">
        <v>1785</v>
      </c>
      <c r="C1367" s="109" t="s">
        <v>101</v>
      </c>
      <c r="D1367">
        <v>8</v>
      </c>
      <c r="E1367">
        <v>2</v>
      </c>
      <c r="F1367" t="s">
        <v>1599</v>
      </c>
      <c r="G1367">
        <v>1768.5999999999899</v>
      </c>
      <c r="H1367">
        <v>22</v>
      </c>
      <c r="I1367" t="s">
        <v>1782</v>
      </c>
      <c r="J1367" t="s">
        <v>1605</v>
      </c>
      <c r="K1367">
        <v>2</v>
      </c>
      <c r="L1367">
        <v>106.5</v>
      </c>
    </row>
    <row r="1368" spans="1:12" x14ac:dyDescent="0.3">
      <c r="A1368">
        <v>11531</v>
      </c>
      <c r="B1368" s="109" t="s">
        <v>1785</v>
      </c>
      <c r="C1368" s="109" t="s">
        <v>101</v>
      </c>
      <c r="D1368">
        <v>97</v>
      </c>
      <c r="E1368">
        <v>1</v>
      </c>
      <c r="F1368" t="s">
        <v>215</v>
      </c>
      <c r="G1368">
        <v>2931.14</v>
      </c>
      <c r="H1368">
        <v>22</v>
      </c>
      <c r="I1368" t="s">
        <v>1782</v>
      </c>
      <c r="J1368" t="s">
        <v>1605</v>
      </c>
      <c r="K1368">
        <v>2</v>
      </c>
      <c r="L1368">
        <v>111.17999999999999</v>
      </c>
    </row>
    <row r="1369" spans="1:12" x14ac:dyDescent="0.3">
      <c r="A1369">
        <v>11537</v>
      </c>
      <c r="B1369" s="109" t="s">
        <v>1785</v>
      </c>
      <c r="C1369" s="109" t="s">
        <v>101</v>
      </c>
      <c r="D1369">
        <v>7</v>
      </c>
      <c r="E1369">
        <v>2</v>
      </c>
      <c r="F1369" t="s">
        <v>1599</v>
      </c>
      <c r="G1369">
        <v>2981.51999999999</v>
      </c>
      <c r="H1369">
        <v>22</v>
      </c>
      <c r="I1369" t="s">
        <v>1782</v>
      </c>
      <c r="J1369" t="s">
        <v>1605</v>
      </c>
      <c r="K1369">
        <v>2</v>
      </c>
      <c r="L1369">
        <v>64.36</v>
      </c>
    </row>
    <row r="1370" spans="1:12" x14ac:dyDescent="0.3">
      <c r="A1370">
        <v>11539</v>
      </c>
      <c r="B1370" s="109" t="s">
        <v>1785</v>
      </c>
      <c r="C1370" s="109" t="s">
        <v>101</v>
      </c>
      <c r="D1370">
        <v>147</v>
      </c>
      <c r="E1370">
        <v>1</v>
      </c>
      <c r="F1370" t="s">
        <v>215</v>
      </c>
      <c r="G1370">
        <v>3101.0099999999902</v>
      </c>
      <c r="H1370">
        <v>22</v>
      </c>
      <c r="I1370" t="s">
        <v>1782</v>
      </c>
      <c r="J1370" t="s">
        <v>1603</v>
      </c>
      <c r="K1370">
        <v>1</v>
      </c>
      <c r="L1370">
        <v>50.34</v>
      </c>
    </row>
    <row r="1371" spans="1:12" x14ac:dyDescent="0.3">
      <c r="A1371">
        <v>11542</v>
      </c>
      <c r="B1371" s="109" t="s">
        <v>1785</v>
      </c>
      <c r="C1371" s="109" t="s">
        <v>101</v>
      </c>
      <c r="D1371">
        <v>2</v>
      </c>
      <c r="E1371">
        <v>2</v>
      </c>
      <c r="F1371" t="s">
        <v>1599</v>
      </c>
      <c r="G1371">
        <v>3017.95</v>
      </c>
      <c r="H1371">
        <v>22</v>
      </c>
      <c r="I1371" t="s">
        <v>1782</v>
      </c>
      <c r="J1371" t="s">
        <v>1606</v>
      </c>
      <c r="K1371">
        <v>3</v>
      </c>
      <c r="L1371">
        <v>106.27</v>
      </c>
    </row>
    <row r="1372" spans="1:12" x14ac:dyDescent="0.3">
      <c r="A1372">
        <v>11622</v>
      </c>
      <c r="B1372" s="109" t="s">
        <v>1785</v>
      </c>
      <c r="C1372" s="109" t="s">
        <v>101</v>
      </c>
      <c r="D1372">
        <v>81</v>
      </c>
      <c r="E1372">
        <v>1</v>
      </c>
      <c r="F1372" t="s">
        <v>215</v>
      </c>
      <c r="G1372">
        <v>2735.3999999999901</v>
      </c>
      <c r="H1372">
        <v>22</v>
      </c>
      <c r="I1372" t="s">
        <v>1782</v>
      </c>
      <c r="J1372" t="s">
        <v>1606</v>
      </c>
      <c r="K1372">
        <v>3</v>
      </c>
      <c r="L1372">
        <v>93.48</v>
      </c>
    </row>
    <row r="1373" spans="1:12" x14ac:dyDescent="0.3">
      <c r="A1373">
        <v>11637</v>
      </c>
      <c r="B1373" s="109" t="s">
        <v>1707</v>
      </c>
      <c r="C1373" s="109" t="s">
        <v>101</v>
      </c>
      <c r="D1373">
        <v>55</v>
      </c>
      <c r="E1373">
        <v>1</v>
      </c>
      <c r="F1373" t="s">
        <v>215</v>
      </c>
      <c r="G1373">
        <v>2500.6099999999901</v>
      </c>
      <c r="H1373">
        <v>22</v>
      </c>
      <c r="I1373" t="s">
        <v>1782</v>
      </c>
      <c r="J1373" t="s">
        <v>1603</v>
      </c>
      <c r="K1373">
        <v>1</v>
      </c>
      <c r="L1373">
        <v>50.34</v>
      </c>
    </row>
    <row r="1374" spans="1:12" x14ac:dyDescent="0.3">
      <c r="A1374">
        <v>11651</v>
      </c>
      <c r="B1374" s="109" t="s">
        <v>1707</v>
      </c>
      <c r="C1374" s="109" t="s">
        <v>101</v>
      </c>
      <c r="D1374">
        <v>10</v>
      </c>
      <c r="E1374">
        <v>1</v>
      </c>
      <c r="F1374" t="s">
        <v>215</v>
      </c>
      <c r="G1374">
        <v>1183</v>
      </c>
      <c r="H1374">
        <v>22</v>
      </c>
      <c r="I1374" t="s">
        <v>1782</v>
      </c>
      <c r="J1374" t="s">
        <v>1603</v>
      </c>
      <c r="K1374">
        <v>1</v>
      </c>
      <c r="L1374">
        <v>40.22</v>
      </c>
    </row>
    <row r="1375" spans="1:12" x14ac:dyDescent="0.3">
      <c r="A1375">
        <v>11755</v>
      </c>
      <c r="B1375" s="109" t="s">
        <v>1707</v>
      </c>
      <c r="C1375" s="109" t="s">
        <v>101</v>
      </c>
      <c r="D1375">
        <v>28</v>
      </c>
      <c r="E1375">
        <v>2</v>
      </c>
      <c r="F1375" t="s">
        <v>1599</v>
      </c>
      <c r="G1375">
        <v>1731.43</v>
      </c>
      <c r="H1375">
        <v>22</v>
      </c>
      <c r="I1375" t="s">
        <v>1782</v>
      </c>
      <c r="J1375" t="s">
        <v>1606</v>
      </c>
      <c r="K1375">
        <v>3</v>
      </c>
      <c r="L1375">
        <v>111.11</v>
      </c>
    </row>
    <row r="1376" spans="1:12" x14ac:dyDescent="0.3">
      <c r="A1376">
        <v>11768</v>
      </c>
      <c r="B1376" s="109" t="s">
        <v>1707</v>
      </c>
      <c r="C1376" s="109" t="s">
        <v>101</v>
      </c>
      <c r="D1376">
        <v>172</v>
      </c>
      <c r="E1376">
        <v>1</v>
      </c>
      <c r="F1376" t="s">
        <v>215</v>
      </c>
      <c r="G1376">
        <v>2363.5100000000002</v>
      </c>
      <c r="H1376">
        <v>22</v>
      </c>
      <c r="I1376" t="s">
        <v>1782</v>
      </c>
      <c r="J1376" t="s">
        <v>1606</v>
      </c>
      <c r="K1376">
        <v>3</v>
      </c>
      <c r="L1376">
        <v>102.75999999999999</v>
      </c>
    </row>
    <row r="1377" spans="1:12" x14ac:dyDescent="0.3">
      <c r="A1377">
        <v>11783</v>
      </c>
      <c r="B1377" s="109" t="s">
        <v>1707</v>
      </c>
      <c r="C1377" s="109" t="s">
        <v>101</v>
      </c>
      <c r="D1377">
        <v>126</v>
      </c>
      <c r="E1377">
        <v>1</v>
      </c>
      <c r="F1377" t="s">
        <v>215</v>
      </c>
      <c r="G1377">
        <v>2676.98</v>
      </c>
      <c r="H1377">
        <v>22</v>
      </c>
      <c r="I1377" t="s">
        <v>1782</v>
      </c>
      <c r="J1377" t="s">
        <v>1606</v>
      </c>
      <c r="K1377">
        <v>3</v>
      </c>
      <c r="L1377">
        <v>93.48</v>
      </c>
    </row>
    <row r="1378" spans="1:12" x14ac:dyDescent="0.3">
      <c r="A1378">
        <v>11861</v>
      </c>
      <c r="B1378" s="109" t="s">
        <v>1707</v>
      </c>
      <c r="C1378" s="109" t="s">
        <v>101</v>
      </c>
      <c r="D1378">
        <v>14</v>
      </c>
      <c r="E1378">
        <v>1</v>
      </c>
      <c r="F1378" t="s">
        <v>215</v>
      </c>
      <c r="G1378">
        <v>2710.45999999999</v>
      </c>
      <c r="H1378">
        <v>22</v>
      </c>
      <c r="I1378" t="s">
        <v>1782</v>
      </c>
      <c r="J1378" t="s">
        <v>1606</v>
      </c>
      <c r="K1378">
        <v>3</v>
      </c>
      <c r="L1378">
        <v>84.87</v>
      </c>
    </row>
    <row r="1379" spans="1:12" x14ac:dyDescent="0.3">
      <c r="A1379">
        <v>11926</v>
      </c>
      <c r="B1379" s="109" t="s">
        <v>1707</v>
      </c>
      <c r="C1379" s="109" t="s">
        <v>101</v>
      </c>
      <c r="D1379">
        <v>158</v>
      </c>
      <c r="E1379">
        <v>1</v>
      </c>
      <c r="F1379" t="s">
        <v>215</v>
      </c>
      <c r="G1379">
        <v>3177.49</v>
      </c>
      <c r="H1379">
        <v>22</v>
      </c>
      <c r="I1379" t="s">
        <v>1782</v>
      </c>
      <c r="J1379" t="s">
        <v>1605</v>
      </c>
      <c r="K1379">
        <v>2</v>
      </c>
      <c r="L1379">
        <v>54.92</v>
      </c>
    </row>
    <row r="1380" spans="1:12" x14ac:dyDescent="0.3">
      <c r="A1380">
        <v>11936</v>
      </c>
      <c r="B1380" s="109" t="s">
        <v>1707</v>
      </c>
      <c r="C1380" s="109" t="s">
        <v>101</v>
      </c>
      <c r="D1380">
        <v>84</v>
      </c>
      <c r="E1380">
        <v>2</v>
      </c>
      <c r="F1380" t="s">
        <v>1599</v>
      </c>
      <c r="G1380">
        <v>1766.1699999999901</v>
      </c>
      <c r="H1380">
        <v>22</v>
      </c>
      <c r="I1380" t="s">
        <v>1782</v>
      </c>
      <c r="J1380" t="s">
        <v>1623</v>
      </c>
      <c r="K1380">
        <v>5</v>
      </c>
      <c r="L1380">
        <v>162.6</v>
      </c>
    </row>
    <row r="1381" spans="1:12" x14ac:dyDescent="0.3">
      <c r="A1381">
        <v>12008</v>
      </c>
      <c r="B1381" s="109" t="s">
        <v>1773</v>
      </c>
      <c r="C1381" s="109" t="s">
        <v>102</v>
      </c>
      <c r="D1381">
        <v>93</v>
      </c>
      <c r="E1381">
        <v>1</v>
      </c>
      <c r="F1381" t="s">
        <v>215</v>
      </c>
      <c r="G1381">
        <v>2470.89</v>
      </c>
      <c r="H1381">
        <v>22</v>
      </c>
      <c r="I1381" t="s">
        <v>1782</v>
      </c>
      <c r="J1381" t="s">
        <v>1605</v>
      </c>
      <c r="K1381">
        <v>2</v>
      </c>
      <c r="L1381">
        <v>113</v>
      </c>
    </row>
    <row r="1382" spans="1:12" x14ac:dyDescent="0.3">
      <c r="A1382">
        <v>12014</v>
      </c>
      <c r="B1382" s="109" t="s">
        <v>1773</v>
      </c>
      <c r="C1382" s="109" t="s">
        <v>102</v>
      </c>
      <c r="D1382">
        <v>110</v>
      </c>
      <c r="E1382">
        <v>1</v>
      </c>
      <c r="F1382" t="s">
        <v>215</v>
      </c>
      <c r="G1382">
        <v>2404.04</v>
      </c>
      <c r="H1382">
        <v>22</v>
      </c>
      <c r="I1382" t="s">
        <v>1782</v>
      </c>
      <c r="J1382" t="s">
        <v>1603</v>
      </c>
      <c r="K1382">
        <v>1</v>
      </c>
      <c r="L1382">
        <v>40.22</v>
      </c>
    </row>
    <row r="1383" spans="1:12" x14ac:dyDescent="0.3">
      <c r="A1383">
        <v>12038</v>
      </c>
      <c r="B1383" s="109" t="s">
        <v>1773</v>
      </c>
      <c r="C1383" s="109" t="s">
        <v>102</v>
      </c>
      <c r="D1383">
        <v>131</v>
      </c>
      <c r="E1383">
        <v>1</v>
      </c>
      <c r="F1383" t="s">
        <v>215</v>
      </c>
      <c r="G1383">
        <v>2850.7</v>
      </c>
      <c r="H1383">
        <v>22</v>
      </c>
      <c r="I1383" t="s">
        <v>1782</v>
      </c>
      <c r="J1383" t="s">
        <v>1605</v>
      </c>
      <c r="K1383">
        <v>2</v>
      </c>
      <c r="L1383">
        <v>84.44</v>
      </c>
    </row>
    <row r="1384" spans="1:12" x14ac:dyDescent="0.3">
      <c r="A1384">
        <v>12084</v>
      </c>
      <c r="B1384" s="109" t="s">
        <v>1773</v>
      </c>
      <c r="C1384" s="109" t="s">
        <v>102</v>
      </c>
      <c r="D1384">
        <v>79</v>
      </c>
      <c r="E1384">
        <v>1</v>
      </c>
      <c r="F1384" t="s">
        <v>215</v>
      </c>
      <c r="G1384">
        <v>3197.95999999999</v>
      </c>
      <c r="H1384">
        <v>22</v>
      </c>
      <c r="I1384" t="s">
        <v>1782</v>
      </c>
      <c r="J1384" t="s">
        <v>1601</v>
      </c>
      <c r="K1384">
        <v>4</v>
      </c>
      <c r="L1384">
        <v>141.83000000000001</v>
      </c>
    </row>
    <row r="1385" spans="1:12" x14ac:dyDescent="0.3">
      <c r="A1385">
        <v>12114</v>
      </c>
      <c r="B1385" s="109" t="s">
        <v>1773</v>
      </c>
      <c r="C1385" s="109" t="s">
        <v>102</v>
      </c>
      <c r="D1385">
        <v>23</v>
      </c>
      <c r="E1385">
        <v>2</v>
      </c>
      <c r="F1385" t="s">
        <v>1599</v>
      </c>
      <c r="G1385">
        <v>2834.16</v>
      </c>
      <c r="H1385">
        <v>22</v>
      </c>
      <c r="I1385" t="s">
        <v>1782</v>
      </c>
      <c r="J1385" t="s">
        <v>1606</v>
      </c>
      <c r="K1385">
        <v>3</v>
      </c>
      <c r="L1385">
        <v>145.74</v>
      </c>
    </row>
    <row r="1386" spans="1:12" x14ac:dyDescent="0.3">
      <c r="A1386">
        <v>12176</v>
      </c>
      <c r="B1386" s="109" t="s">
        <v>1773</v>
      </c>
      <c r="C1386" s="109" t="s">
        <v>102</v>
      </c>
      <c r="D1386">
        <v>55</v>
      </c>
      <c r="E1386">
        <v>1</v>
      </c>
      <c r="F1386" t="s">
        <v>215</v>
      </c>
      <c r="G1386">
        <v>2500.6099999999901</v>
      </c>
      <c r="H1386">
        <v>22</v>
      </c>
      <c r="I1386" t="s">
        <v>1782</v>
      </c>
      <c r="J1386" t="s">
        <v>1623</v>
      </c>
      <c r="K1386">
        <v>5</v>
      </c>
      <c r="L1386">
        <v>229.55</v>
      </c>
    </row>
    <row r="1387" spans="1:12" x14ac:dyDescent="0.3">
      <c r="A1387">
        <v>12185</v>
      </c>
      <c r="B1387" s="109" t="s">
        <v>1773</v>
      </c>
      <c r="C1387" s="109" t="s">
        <v>102</v>
      </c>
      <c r="D1387">
        <v>118</v>
      </c>
      <c r="E1387">
        <v>1</v>
      </c>
      <c r="F1387" t="s">
        <v>215</v>
      </c>
      <c r="G1387">
        <v>3299.74</v>
      </c>
      <c r="H1387">
        <v>22</v>
      </c>
      <c r="I1387" t="s">
        <v>1782</v>
      </c>
      <c r="J1387" t="s">
        <v>1601</v>
      </c>
      <c r="K1387">
        <v>4</v>
      </c>
      <c r="L1387">
        <v>167.05</v>
      </c>
    </row>
    <row r="1388" spans="1:12" x14ac:dyDescent="0.3">
      <c r="A1388">
        <v>12215</v>
      </c>
      <c r="B1388" s="109" t="s">
        <v>1773</v>
      </c>
      <c r="C1388" s="109" t="s">
        <v>102</v>
      </c>
      <c r="D1388">
        <v>153</v>
      </c>
      <c r="E1388">
        <v>1</v>
      </c>
      <c r="F1388" t="s">
        <v>215</v>
      </c>
      <c r="G1388">
        <v>2648.3899999999899</v>
      </c>
      <c r="H1388">
        <v>22</v>
      </c>
      <c r="I1388" t="s">
        <v>1782</v>
      </c>
      <c r="J1388" t="s">
        <v>1606</v>
      </c>
      <c r="K1388">
        <v>3</v>
      </c>
      <c r="L1388">
        <v>157.22</v>
      </c>
    </row>
    <row r="1389" spans="1:12" x14ac:dyDescent="0.3">
      <c r="A1389">
        <v>12217</v>
      </c>
      <c r="B1389" s="109" t="s">
        <v>1708</v>
      </c>
      <c r="C1389" s="109" t="s">
        <v>102</v>
      </c>
      <c r="D1389">
        <v>193</v>
      </c>
      <c r="E1389">
        <v>1</v>
      </c>
      <c r="F1389" t="s">
        <v>215</v>
      </c>
      <c r="G1389">
        <v>2547.62</v>
      </c>
      <c r="H1389">
        <v>22</v>
      </c>
      <c r="I1389" t="s">
        <v>1782</v>
      </c>
      <c r="J1389" t="s">
        <v>1603</v>
      </c>
      <c r="K1389">
        <v>1</v>
      </c>
      <c r="L1389">
        <v>50.34</v>
      </c>
    </row>
    <row r="1390" spans="1:12" x14ac:dyDescent="0.3">
      <c r="A1390">
        <v>12220</v>
      </c>
      <c r="B1390" s="109" t="s">
        <v>1708</v>
      </c>
      <c r="C1390" s="109" t="s">
        <v>102</v>
      </c>
      <c r="D1390">
        <v>89</v>
      </c>
      <c r="E1390">
        <v>2</v>
      </c>
      <c r="F1390" t="s">
        <v>1599</v>
      </c>
      <c r="G1390">
        <v>3800.56</v>
      </c>
      <c r="H1390">
        <v>22</v>
      </c>
      <c r="I1390" t="s">
        <v>1782</v>
      </c>
      <c r="J1390" t="s">
        <v>1605</v>
      </c>
      <c r="K1390">
        <v>2</v>
      </c>
      <c r="L1390">
        <v>71.489999999999995</v>
      </c>
    </row>
    <row r="1391" spans="1:12" x14ac:dyDescent="0.3">
      <c r="A1391">
        <v>12251</v>
      </c>
      <c r="B1391" s="109" t="s">
        <v>1708</v>
      </c>
      <c r="C1391" s="109" t="s">
        <v>102</v>
      </c>
      <c r="D1391">
        <v>145</v>
      </c>
      <c r="E1391">
        <v>2</v>
      </c>
      <c r="F1391" t="s">
        <v>1599</v>
      </c>
      <c r="G1391">
        <v>2073.5499999999902</v>
      </c>
      <c r="H1391">
        <v>22</v>
      </c>
      <c r="I1391" t="s">
        <v>1782</v>
      </c>
      <c r="J1391" t="s">
        <v>1603</v>
      </c>
      <c r="K1391">
        <v>1</v>
      </c>
      <c r="L1391">
        <v>21.83</v>
      </c>
    </row>
    <row r="1392" spans="1:12" x14ac:dyDescent="0.3">
      <c r="A1392">
        <v>12257</v>
      </c>
      <c r="B1392" s="109" t="s">
        <v>1708</v>
      </c>
      <c r="C1392" s="109" t="s">
        <v>102</v>
      </c>
      <c r="D1392">
        <v>5</v>
      </c>
      <c r="E1392">
        <v>2</v>
      </c>
      <c r="F1392" t="s">
        <v>1599</v>
      </c>
      <c r="G1392">
        <v>2727.48</v>
      </c>
      <c r="H1392">
        <v>22</v>
      </c>
      <c r="I1392" t="s">
        <v>1782</v>
      </c>
      <c r="J1392" t="s">
        <v>1606</v>
      </c>
      <c r="K1392">
        <v>3</v>
      </c>
      <c r="L1392">
        <v>210.16</v>
      </c>
    </row>
    <row r="1393" spans="1:12" x14ac:dyDescent="0.3">
      <c r="A1393">
        <v>12266</v>
      </c>
      <c r="B1393" s="109" t="s">
        <v>1708</v>
      </c>
      <c r="C1393" s="109" t="s">
        <v>102</v>
      </c>
      <c r="D1393">
        <v>61</v>
      </c>
      <c r="E1393">
        <v>2</v>
      </c>
      <c r="F1393" t="s">
        <v>1599</v>
      </c>
      <c r="G1393">
        <v>2928.83</v>
      </c>
      <c r="H1393">
        <v>22</v>
      </c>
      <c r="I1393" t="s">
        <v>1782</v>
      </c>
      <c r="J1393" t="s">
        <v>1605</v>
      </c>
      <c r="K1393">
        <v>2</v>
      </c>
      <c r="L1393">
        <v>77.14</v>
      </c>
    </row>
    <row r="1394" spans="1:12" x14ac:dyDescent="0.3">
      <c r="A1394">
        <v>12271</v>
      </c>
      <c r="B1394" s="109" t="s">
        <v>1708</v>
      </c>
      <c r="C1394" s="109" t="s">
        <v>102</v>
      </c>
      <c r="D1394">
        <v>96</v>
      </c>
      <c r="E1394">
        <v>2</v>
      </c>
      <c r="F1394" t="s">
        <v>1599</v>
      </c>
      <c r="G1394">
        <v>2070.72999999999</v>
      </c>
      <c r="H1394">
        <v>22</v>
      </c>
      <c r="I1394" t="s">
        <v>1782</v>
      </c>
      <c r="J1394" t="s">
        <v>1605</v>
      </c>
      <c r="K1394">
        <v>2</v>
      </c>
      <c r="L1394">
        <v>43.66</v>
      </c>
    </row>
    <row r="1395" spans="1:12" x14ac:dyDescent="0.3">
      <c r="A1395">
        <v>12300</v>
      </c>
      <c r="B1395" s="109" t="s">
        <v>1708</v>
      </c>
      <c r="C1395" s="109" t="s">
        <v>102</v>
      </c>
      <c r="D1395">
        <v>168</v>
      </c>
      <c r="E1395">
        <v>2</v>
      </c>
      <c r="F1395" t="s">
        <v>1599</v>
      </c>
      <c r="G1395">
        <v>2785.79</v>
      </c>
      <c r="H1395">
        <v>22</v>
      </c>
      <c r="I1395" t="s">
        <v>1782</v>
      </c>
      <c r="J1395" t="s">
        <v>1601</v>
      </c>
      <c r="K1395">
        <v>4</v>
      </c>
      <c r="L1395">
        <v>164.57</v>
      </c>
    </row>
    <row r="1396" spans="1:12" x14ac:dyDescent="0.3">
      <c r="A1396">
        <v>12305</v>
      </c>
      <c r="B1396" s="109" t="s">
        <v>1709</v>
      </c>
      <c r="C1396" s="109" t="s">
        <v>102</v>
      </c>
      <c r="D1396">
        <v>24</v>
      </c>
      <c r="E1396">
        <v>2</v>
      </c>
      <c r="F1396" t="s">
        <v>1599</v>
      </c>
      <c r="G1396">
        <v>2885.92</v>
      </c>
      <c r="H1396">
        <v>22</v>
      </c>
      <c r="I1396" t="s">
        <v>1782</v>
      </c>
      <c r="J1396" t="s">
        <v>1605</v>
      </c>
      <c r="K1396">
        <v>2</v>
      </c>
      <c r="L1396">
        <v>71.86</v>
      </c>
    </row>
    <row r="1397" spans="1:12" x14ac:dyDescent="0.3">
      <c r="A1397">
        <v>12314</v>
      </c>
      <c r="B1397" s="109" t="s">
        <v>1709</v>
      </c>
      <c r="C1397" s="109" t="s">
        <v>102</v>
      </c>
      <c r="D1397">
        <v>44</v>
      </c>
      <c r="E1397">
        <v>2</v>
      </c>
      <c r="F1397" t="s">
        <v>1599</v>
      </c>
      <c r="G1397">
        <v>2003.3999999999901</v>
      </c>
      <c r="H1397">
        <v>22</v>
      </c>
      <c r="I1397" t="s">
        <v>1782</v>
      </c>
      <c r="J1397" t="s">
        <v>1603</v>
      </c>
      <c r="K1397">
        <v>1</v>
      </c>
      <c r="L1397">
        <v>44.22</v>
      </c>
    </row>
    <row r="1398" spans="1:12" x14ac:dyDescent="0.3">
      <c r="A1398">
        <v>12361</v>
      </c>
      <c r="B1398" s="109" t="s">
        <v>1710</v>
      </c>
      <c r="C1398" s="109" t="s">
        <v>102</v>
      </c>
      <c r="D1398">
        <v>2</v>
      </c>
      <c r="E1398">
        <v>2</v>
      </c>
      <c r="F1398" t="s">
        <v>1599</v>
      </c>
      <c r="G1398">
        <v>3017.95</v>
      </c>
      <c r="H1398">
        <v>22</v>
      </c>
      <c r="I1398" t="s">
        <v>1782</v>
      </c>
      <c r="J1398" t="s">
        <v>1605</v>
      </c>
      <c r="K1398">
        <v>2</v>
      </c>
      <c r="L1398">
        <v>120.13</v>
      </c>
    </row>
    <row r="1399" spans="1:12" x14ac:dyDescent="0.3">
      <c r="A1399">
        <v>12365</v>
      </c>
      <c r="B1399" s="109" t="s">
        <v>1710</v>
      </c>
      <c r="C1399" s="109" t="s">
        <v>102</v>
      </c>
      <c r="D1399">
        <v>113</v>
      </c>
      <c r="E1399">
        <v>2</v>
      </c>
      <c r="F1399" t="s">
        <v>1599</v>
      </c>
      <c r="G1399">
        <v>2622.93</v>
      </c>
      <c r="H1399">
        <v>22</v>
      </c>
      <c r="I1399" t="s">
        <v>1782</v>
      </c>
      <c r="J1399" t="s">
        <v>1603</v>
      </c>
      <c r="K1399">
        <v>1</v>
      </c>
      <c r="L1399">
        <v>50.34</v>
      </c>
    </row>
    <row r="1400" spans="1:12" x14ac:dyDescent="0.3">
      <c r="A1400">
        <v>12418</v>
      </c>
      <c r="B1400" s="109" t="s">
        <v>1710</v>
      </c>
      <c r="C1400" s="109" t="s">
        <v>102</v>
      </c>
      <c r="D1400">
        <v>164</v>
      </c>
      <c r="E1400">
        <v>1</v>
      </c>
      <c r="F1400" t="s">
        <v>215</v>
      </c>
      <c r="G1400">
        <v>3193.3999999999901</v>
      </c>
      <c r="H1400">
        <v>22</v>
      </c>
      <c r="I1400" t="s">
        <v>1782</v>
      </c>
      <c r="J1400" t="s">
        <v>1606</v>
      </c>
      <c r="K1400">
        <v>3</v>
      </c>
      <c r="L1400">
        <v>112.39</v>
      </c>
    </row>
    <row r="1401" spans="1:12" x14ac:dyDescent="0.3">
      <c r="A1401">
        <v>12574</v>
      </c>
      <c r="B1401" s="109" t="s">
        <v>1710</v>
      </c>
      <c r="C1401" s="109" t="s">
        <v>102</v>
      </c>
      <c r="D1401">
        <v>160</v>
      </c>
      <c r="E1401">
        <v>2</v>
      </c>
      <c r="F1401" t="s">
        <v>1599</v>
      </c>
      <c r="G1401">
        <v>2700.9699999999898</v>
      </c>
      <c r="H1401">
        <v>22</v>
      </c>
      <c r="I1401" t="s">
        <v>1782</v>
      </c>
      <c r="J1401" t="s">
        <v>1606</v>
      </c>
      <c r="K1401">
        <v>3</v>
      </c>
      <c r="L1401">
        <v>210.16</v>
      </c>
    </row>
    <row r="1402" spans="1:12" x14ac:dyDescent="0.3">
      <c r="A1402">
        <v>12591</v>
      </c>
      <c r="B1402" s="109" t="s">
        <v>1711</v>
      </c>
      <c r="C1402" s="109" t="s">
        <v>102</v>
      </c>
      <c r="D1402">
        <v>171</v>
      </c>
      <c r="E1402">
        <v>2</v>
      </c>
      <c r="F1402" t="s">
        <v>1599</v>
      </c>
      <c r="G1402">
        <v>3485.06</v>
      </c>
      <c r="H1402">
        <v>22</v>
      </c>
      <c r="I1402" t="s">
        <v>1782</v>
      </c>
      <c r="J1402" t="s">
        <v>1605</v>
      </c>
      <c r="K1402">
        <v>2</v>
      </c>
      <c r="L1402">
        <v>48.629999999999995</v>
      </c>
    </row>
    <row r="1403" spans="1:12" x14ac:dyDescent="0.3">
      <c r="A1403">
        <v>12596</v>
      </c>
      <c r="B1403" s="109" t="s">
        <v>1711</v>
      </c>
      <c r="C1403" s="109" t="s">
        <v>102</v>
      </c>
      <c r="D1403">
        <v>70</v>
      </c>
      <c r="E1403">
        <v>1</v>
      </c>
      <c r="F1403" t="s">
        <v>215</v>
      </c>
      <c r="G1403">
        <v>2946.5599999999899</v>
      </c>
      <c r="H1403">
        <v>22</v>
      </c>
      <c r="I1403" t="s">
        <v>1782</v>
      </c>
      <c r="J1403" t="s">
        <v>1606</v>
      </c>
      <c r="K1403">
        <v>3</v>
      </c>
      <c r="L1403">
        <v>156.84</v>
      </c>
    </row>
    <row r="1404" spans="1:12" x14ac:dyDescent="0.3">
      <c r="A1404">
        <v>12611</v>
      </c>
      <c r="B1404" s="109" t="s">
        <v>1711</v>
      </c>
      <c r="C1404" s="109" t="s">
        <v>102</v>
      </c>
      <c r="D1404">
        <v>35</v>
      </c>
      <c r="E1404">
        <v>1</v>
      </c>
      <c r="F1404" t="s">
        <v>215</v>
      </c>
      <c r="G1404">
        <v>3303.7</v>
      </c>
      <c r="H1404">
        <v>22</v>
      </c>
      <c r="I1404" t="s">
        <v>1782</v>
      </c>
      <c r="J1404" t="s">
        <v>1605</v>
      </c>
      <c r="K1404">
        <v>2</v>
      </c>
      <c r="L1404">
        <v>72.17</v>
      </c>
    </row>
    <row r="1405" spans="1:12" x14ac:dyDescent="0.3">
      <c r="A1405">
        <v>12663</v>
      </c>
      <c r="B1405" s="109" t="s">
        <v>1711</v>
      </c>
      <c r="C1405" s="109" t="s">
        <v>102</v>
      </c>
      <c r="D1405">
        <v>155</v>
      </c>
      <c r="E1405">
        <v>1</v>
      </c>
      <c r="F1405" t="s">
        <v>215</v>
      </c>
      <c r="G1405">
        <v>2346.25</v>
      </c>
      <c r="H1405">
        <v>22</v>
      </c>
      <c r="I1405" t="s">
        <v>1782</v>
      </c>
      <c r="J1405" t="s">
        <v>1605</v>
      </c>
      <c r="K1405">
        <v>2</v>
      </c>
      <c r="L1405">
        <v>71.86</v>
      </c>
    </row>
    <row r="1406" spans="1:12" x14ac:dyDescent="0.3">
      <c r="A1406">
        <v>12700</v>
      </c>
      <c r="B1406" s="109" t="s">
        <v>1711</v>
      </c>
      <c r="C1406" s="109" t="s">
        <v>102</v>
      </c>
      <c r="D1406">
        <v>166</v>
      </c>
      <c r="E1406">
        <v>2</v>
      </c>
      <c r="F1406" t="s">
        <v>1599</v>
      </c>
      <c r="G1406">
        <v>3257.91</v>
      </c>
      <c r="H1406">
        <v>22</v>
      </c>
      <c r="I1406" t="s">
        <v>1782</v>
      </c>
      <c r="J1406" t="s">
        <v>1603</v>
      </c>
      <c r="K1406">
        <v>1</v>
      </c>
      <c r="L1406">
        <v>21.83</v>
      </c>
    </row>
    <row r="1407" spans="1:12" x14ac:dyDescent="0.3">
      <c r="A1407">
        <v>12797</v>
      </c>
      <c r="B1407" s="109" t="s">
        <v>1711</v>
      </c>
      <c r="C1407" s="109" t="s">
        <v>102</v>
      </c>
      <c r="D1407">
        <v>68</v>
      </c>
      <c r="E1407">
        <v>1</v>
      </c>
      <c r="F1407" t="s">
        <v>215</v>
      </c>
      <c r="G1407">
        <v>2286.5299999999902</v>
      </c>
      <c r="H1407">
        <v>22</v>
      </c>
      <c r="I1407" t="s">
        <v>1782</v>
      </c>
      <c r="J1407" t="s">
        <v>1606</v>
      </c>
      <c r="K1407">
        <v>3</v>
      </c>
      <c r="L1407">
        <v>174.47</v>
      </c>
    </row>
    <row r="1408" spans="1:12" x14ac:dyDescent="0.3">
      <c r="A1408">
        <v>12800</v>
      </c>
      <c r="B1408" s="109" t="s">
        <v>1711</v>
      </c>
      <c r="C1408" s="109" t="s">
        <v>102</v>
      </c>
      <c r="D1408">
        <v>49</v>
      </c>
      <c r="E1408">
        <v>1</v>
      </c>
      <c r="F1408" t="s">
        <v>215</v>
      </c>
      <c r="G1408">
        <v>2693.59</v>
      </c>
      <c r="H1408">
        <v>22</v>
      </c>
      <c r="I1408" t="s">
        <v>1782</v>
      </c>
      <c r="J1408" t="s">
        <v>1601</v>
      </c>
      <c r="K1408">
        <v>4</v>
      </c>
      <c r="L1408">
        <v>133.19999999999999</v>
      </c>
    </row>
    <row r="1409" spans="1:12" x14ac:dyDescent="0.3">
      <c r="A1409">
        <v>12845</v>
      </c>
      <c r="B1409" s="109" t="s">
        <v>1712</v>
      </c>
      <c r="C1409" s="109" t="s">
        <v>102</v>
      </c>
      <c r="D1409">
        <v>73</v>
      </c>
      <c r="E1409">
        <v>1</v>
      </c>
      <c r="F1409" t="s">
        <v>215</v>
      </c>
      <c r="G1409">
        <v>2067.75</v>
      </c>
      <c r="H1409">
        <v>22</v>
      </c>
      <c r="I1409" t="s">
        <v>1782</v>
      </c>
      <c r="J1409" t="s">
        <v>1603</v>
      </c>
      <c r="K1409">
        <v>1</v>
      </c>
      <c r="L1409">
        <v>45.06</v>
      </c>
    </row>
    <row r="1410" spans="1:12" x14ac:dyDescent="0.3">
      <c r="A1410">
        <v>12884</v>
      </c>
      <c r="B1410" s="109" t="s">
        <v>1712</v>
      </c>
      <c r="C1410" s="109" t="s">
        <v>102</v>
      </c>
      <c r="D1410">
        <v>35</v>
      </c>
      <c r="E1410">
        <v>1</v>
      </c>
      <c r="F1410" t="s">
        <v>215</v>
      </c>
      <c r="G1410">
        <v>3303.7</v>
      </c>
      <c r="H1410">
        <v>22</v>
      </c>
      <c r="I1410" t="s">
        <v>1782</v>
      </c>
      <c r="J1410" t="s">
        <v>1605</v>
      </c>
      <c r="K1410">
        <v>2</v>
      </c>
      <c r="L1410">
        <v>62.54</v>
      </c>
    </row>
    <row r="1411" spans="1:12" x14ac:dyDescent="0.3">
      <c r="A1411">
        <v>12940</v>
      </c>
      <c r="B1411" s="109" t="s">
        <v>1712</v>
      </c>
      <c r="C1411" s="109" t="s">
        <v>102</v>
      </c>
      <c r="D1411">
        <v>104</v>
      </c>
      <c r="E1411">
        <v>2</v>
      </c>
      <c r="F1411" t="s">
        <v>1599</v>
      </c>
      <c r="G1411">
        <v>3273.06</v>
      </c>
      <c r="H1411">
        <v>22</v>
      </c>
      <c r="I1411" t="s">
        <v>1782</v>
      </c>
      <c r="J1411" t="s">
        <v>1605</v>
      </c>
      <c r="K1411">
        <v>2</v>
      </c>
      <c r="L1411">
        <v>48.629999999999995</v>
      </c>
    </row>
    <row r="1412" spans="1:12" x14ac:dyDescent="0.3">
      <c r="A1412">
        <v>12997</v>
      </c>
      <c r="B1412" s="109" t="s">
        <v>1712</v>
      </c>
      <c r="C1412" s="109" t="s">
        <v>102</v>
      </c>
      <c r="D1412">
        <v>45</v>
      </c>
      <c r="E1412">
        <v>1</v>
      </c>
      <c r="F1412" t="s">
        <v>215</v>
      </c>
      <c r="G1412">
        <v>3423.77</v>
      </c>
      <c r="H1412">
        <v>22</v>
      </c>
      <c r="I1412" t="s">
        <v>1782</v>
      </c>
      <c r="J1412" t="s">
        <v>1605</v>
      </c>
      <c r="K1412">
        <v>2</v>
      </c>
      <c r="L1412">
        <v>53.18</v>
      </c>
    </row>
    <row r="1413" spans="1:12" x14ac:dyDescent="0.3">
      <c r="A1413">
        <v>13022</v>
      </c>
      <c r="B1413" s="109" t="s">
        <v>1712</v>
      </c>
      <c r="C1413" s="109" t="s">
        <v>102</v>
      </c>
      <c r="D1413">
        <v>36</v>
      </c>
      <c r="E1413">
        <v>2</v>
      </c>
      <c r="F1413" t="s">
        <v>1599</v>
      </c>
      <c r="G1413">
        <v>2310.81</v>
      </c>
      <c r="H1413">
        <v>22</v>
      </c>
      <c r="I1413" t="s">
        <v>1782</v>
      </c>
      <c r="J1413" t="s">
        <v>1603</v>
      </c>
      <c r="K1413">
        <v>1</v>
      </c>
      <c r="L1413">
        <v>50.34</v>
      </c>
    </row>
    <row r="1414" spans="1:12" x14ac:dyDescent="0.3">
      <c r="A1414">
        <v>13050</v>
      </c>
      <c r="B1414" s="109" t="s">
        <v>1712</v>
      </c>
      <c r="C1414" s="109" t="s">
        <v>102</v>
      </c>
      <c r="D1414">
        <v>99</v>
      </c>
      <c r="E1414">
        <v>1</v>
      </c>
      <c r="F1414" t="s">
        <v>215</v>
      </c>
      <c r="G1414">
        <v>2845.08</v>
      </c>
      <c r="H1414">
        <v>22</v>
      </c>
      <c r="I1414" t="s">
        <v>1782</v>
      </c>
      <c r="J1414" t="s">
        <v>1601</v>
      </c>
      <c r="K1414">
        <v>4</v>
      </c>
      <c r="L1414">
        <v>149</v>
      </c>
    </row>
    <row r="1415" spans="1:12" x14ac:dyDescent="0.3">
      <c r="A1415">
        <v>13081</v>
      </c>
      <c r="B1415" s="109" t="s">
        <v>1760</v>
      </c>
      <c r="C1415" s="109" t="s">
        <v>102</v>
      </c>
      <c r="D1415">
        <v>104</v>
      </c>
      <c r="E1415">
        <v>2</v>
      </c>
      <c r="F1415" t="s">
        <v>1599</v>
      </c>
      <c r="G1415">
        <v>3273.06</v>
      </c>
      <c r="H1415">
        <v>22</v>
      </c>
      <c r="I1415" t="s">
        <v>1782</v>
      </c>
      <c r="J1415" t="s">
        <v>1606</v>
      </c>
      <c r="K1415">
        <v>3</v>
      </c>
      <c r="L1415">
        <v>115.71</v>
      </c>
    </row>
    <row r="1416" spans="1:12" x14ac:dyDescent="0.3">
      <c r="A1416">
        <v>13125</v>
      </c>
      <c r="B1416" s="109" t="s">
        <v>1760</v>
      </c>
      <c r="C1416" s="109" t="s">
        <v>102</v>
      </c>
      <c r="D1416">
        <v>57</v>
      </c>
      <c r="E1416">
        <v>1</v>
      </c>
      <c r="F1416" t="s">
        <v>215</v>
      </c>
      <c r="G1416">
        <v>2802.5999999999899</v>
      </c>
      <c r="H1416">
        <v>22</v>
      </c>
      <c r="I1416" t="s">
        <v>1782</v>
      </c>
      <c r="J1416" t="s">
        <v>1603</v>
      </c>
      <c r="K1416">
        <v>1</v>
      </c>
      <c r="L1416">
        <v>33.090000000000003</v>
      </c>
    </row>
    <row r="1417" spans="1:12" x14ac:dyDescent="0.3">
      <c r="A1417">
        <v>13140</v>
      </c>
      <c r="B1417" s="109" t="s">
        <v>1760</v>
      </c>
      <c r="C1417" s="109" t="s">
        <v>102</v>
      </c>
      <c r="D1417">
        <v>1</v>
      </c>
      <c r="E1417">
        <v>1</v>
      </c>
      <c r="F1417" t="s">
        <v>215</v>
      </c>
      <c r="G1417">
        <v>3773.92</v>
      </c>
      <c r="H1417">
        <v>22</v>
      </c>
      <c r="I1417" t="s">
        <v>1782</v>
      </c>
      <c r="J1417" t="s">
        <v>1603</v>
      </c>
      <c r="K1417">
        <v>1</v>
      </c>
      <c r="L1417">
        <v>31.27</v>
      </c>
    </row>
    <row r="1418" spans="1:12" x14ac:dyDescent="0.3">
      <c r="A1418">
        <v>13154</v>
      </c>
      <c r="B1418" s="109" t="s">
        <v>1760</v>
      </c>
      <c r="C1418" s="109" t="s">
        <v>102</v>
      </c>
      <c r="D1418">
        <v>42</v>
      </c>
      <c r="E1418">
        <v>1</v>
      </c>
      <c r="F1418" t="s">
        <v>215</v>
      </c>
      <c r="G1418">
        <v>2374.1399999999899</v>
      </c>
      <c r="H1418">
        <v>22</v>
      </c>
      <c r="I1418" t="s">
        <v>1782</v>
      </c>
      <c r="J1418" t="s">
        <v>1606</v>
      </c>
      <c r="K1418">
        <v>3</v>
      </c>
      <c r="L1418">
        <v>93.32</v>
      </c>
    </row>
    <row r="1419" spans="1:12" x14ac:dyDescent="0.3">
      <c r="A1419">
        <v>13224</v>
      </c>
      <c r="B1419" s="109" t="s">
        <v>1760</v>
      </c>
      <c r="C1419" s="109" t="s">
        <v>102</v>
      </c>
      <c r="D1419">
        <v>8</v>
      </c>
      <c r="E1419">
        <v>2</v>
      </c>
      <c r="F1419" t="s">
        <v>1599</v>
      </c>
      <c r="G1419">
        <v>1768.5999999999899</v>
      </c>
      <c r="H1419">
        <v>22</v>
      </c>
      <c r="I1419" t="s">
        <v>1782</v>
      </c>
      <c r="J1419" t="s">
        <v>1601</v>
      </c>
      <c r="K1419">
        <v>4</v>
      </c>
      <c r="L1419">
        <v>183.04</v>
      </c>
    </row>
    <row r="1420" spans="1:12" x14ac:dyDescent="0.3">
      <c r="A1420">
        <v>13252</v>
      </c>
      <c r="B1420" s="109" t="s">
        <v>1760</v>
      </c>
      <c r="C1420" s="109" t="s">
        <v>102</v>
      </c>
      <c r="D1420">
        <v>181</v>
      </c>
      <c r="E1420">
        <v>1</v>
      </c>
      <c r="F1420" t="s">
        <v>215</v>
      </c>
      <c r="G1420">
        <v>2605.3199999999902</v>
      </c>
      <c r="H1420">
        <v>22</v>
      </c>
      <c r="I1420" t="s">
        <v>1782</v>
      </c>
      <c r="J1420" t="s">
        <v>1605</v>
      </c>
      <c r="K1420">
        <v>2</v>
      </c>
      <c r="L1420">
        <v>48.629999999999995</v>
      </c>
    </row>
    <row r="1421" spans="1:12" x14ac:dyDescent="0.3">
      <c r="A1421">
        <v>13290</v>
      </c>
      <c r="B1421" s="109" t="s">
        <v>1760</v>
      </c>
      <c r="C1421" s="109" t="s">
        <v>102</v>
      </c>
      <c r="D1421">
        <v>111</v>
      </c>
      <c r="E1421">
        <v>2</v>
      </c>
      <c r="F1421" t="s">
        <v>1599</v>
      </c>
      <c r="G1421">
        <v>1920.94999999999</v>
      </c>
      <c r="H1421">
        <v>22</v>
      </c>
      <c r="I1421" t="s">
        <v>1782</v>
      </c>
      <c r="J1421" t="s">
        <v>1623</v>
      </c>
      <c r="K1421">
        <v>5</v>
      </c>
      <c r="L1421">
        <v>219.59</v>
      </c>
    </row>
    <row r="1422" spans="1:12" x14ac:dyDescent="0.3">
      <c r="A1422">
        <v>13364</v>
      </c>
      <c r="B1422" s="109" t="s">
        <v>1713</v>
      </c>
      <c r="C1422" s="109" t="s">
        <v>102</v>
      </c>
      <c r="D1422">
        <v>65</v>
      </c>
      <c r="E1422">
        <v>2</v>
      </c>
      <c r="F1422" t="s">
        <v>1599</v>
      </c>
      <c r="G1422">
        <v>2807.0899999999901</v>
      </c>
      <c r="H1422">
        <v>22</v>
      </c>
      <c r="I1422" t="s">
        <v>1782</v>
      </c>
      <c r="J1422" t="s">
        <v>1606</v>
      </c>
      <c r="K1422">
        <v>3</v>
      </c>
      <c r="L1422">
        <v>112.88</v>
      </c>
    </row>
    <row r="1423" spans="1:12" x14ac:dyDescent="0.3">
      <c r="A1423">
        <v>13367</v>
      </c>
      <c r="B1423" s="109" t="s">
        <v>1713</v>
      </c>
      <c r="C1423" s="109" t="s">
        <v>102</v>
      </c>
      <c r="D1423">
        <v>79</v>
      </c>
      <c r="E1423">
        <v>1</v>
      </c>
      <c r="F1423" t="s">
        <v>215</v>
      </c>
      <c r="G1423">
        <v>3197.95999999999</v>
      </c>
      <c r="H1423">
        <v>22</v>
      </c>
      <c r="I1423" t="s">
        <v>1782</v>
      </c>
      <c r="J1423" t="s">
        <v>1606</v>
      </c>
      <c r="K1423">
        <v>3</v>
      </c>
      <c r="L1423">
        <v>153.22</v>
      </c>
    </row>
    <row r="1424" spans="1:12" x14ac:dyDescent="0.3">
      <c r="A1424">
        <v>13369</v>
      </c>
      <c r="B1424" s="109" t="s">
        <v>1713</v>
      </c>
      <c r="C1424" s="109" t="s">
        <v>102</v>
      </c>
      <c r="D1424">
        <v>61</v>
      </c>
      <c r="E1424">
        <v>2</v>
      </c>
      <c r="F1424" t="s">
        <v>1599</v>
      </c>
      <c r="G1424">
        <v>2928.83</v>
      </c>
      <c r="H1424">
        <v>22</v>
      </c>
      <c r="I1424" t="s">
        <v>1782</v>
      </c>
      <c r="J1424" t="s">
        <v>1605</v>
      </c>
      <c r="K1424">
        <v>2</v>
      </c>
      <c r="L1424">
        <v>101.74</v>
      </c>
    </row>
    <row r="1425" spans="1:12" x14ac:dyDescent="0.3">
      <c r="A1425">
        <v>13479</v>
      </c>
      <c r="B1425" s="109" t="s">
        <v>1713</v>
      </c>
      <c r="C1425" s="109" t="s">
        <v>102</v>
      </c>
      <c r="D1425">
        <v>45</v>
      </c>
      <c r="E1425">
        <v>1</v>
      </c>
      <c r="F1425" t="s">
        <v>215</v>
      </c>
      <c r="G1425">
        <v>3423.77</v>
      </c>
      <c r="H1425">
        <v>22</v>
      </c>
      <c r="I1425" t="s">
        <v>1782</v>
      </c>
      <c r="J1425" t="s">
        <v>1605</v>
      </c>
      <c r="K1425">
        <v>2</v>
      </c>
      <c r="L1425">
        <v>54.92</v>
      </c>
    </row>
    <row r="1426" spans="1:12" x14ac:dyDescent="0.3">
      <c r="A1426">
        <v>13494</v>
      </c>
      <c r="B1426" s="109" t="s">
        <v>1714</v>
      </c>
      <c r="C1426" s="109" t="s">
        <v>102</v>
      </c>
      <c r="D1426">
        <v>170</v>
      </c>
      <c r="E1426">
        <v>2</v>
      </c>
      <c r="F1426" t="s">
        <v>1599</v>
      </c>
      <c r="G1426">
        <v>2340.7799999999902</v>
      </c>
      <c r="H1426">
        <v>22</v>
      </c>
      <c r="I1426" t="s">
        <v>1782</v>
      </c>
      <c r="J1426" t="s">
        <v>1606</v>
      </c>
      <c r="K1426">
        <v>3</v>
      </c>
      <c r="L1426">
        <v>103.73</v>
      </c>
    </row>
    <row r="1427" spans="1:12" x14ac:dyDescent="0.3">
      <c r="A1427">
        <v>13506</v>
      </c>
      <c r="B1427" s="109" t="s">
        <v>1714</v>
      </c>
      <c r="C1427" s="109" t="s">
        <v>102</v>
      </c>
      <c r="D1427">
        <v>195</v>
      </c>
      <c r="E1427">
        <v>1</v>
      </c>
      <c r="F1427" t="s">
        <v>215</v>
      </c>
      <c r="G1427">
        <v>2592.77</v>
      </c>
      <c r="H1427">
        <v>22</v>
      </c>
      <c r="I1427" t="s">
        <v>1782</v>
      </c>
      <c r="J1427" t="s">
        <v>1623</v>
      </c>
      <c r="K1427">
        <v>5</v>
      </c>
      <c r="L1427">
        <v>211.76000000000002</v>
      </c>
    </row>
    <row r="1428" spans="1:12" x14ac:dyDescent="0.3">
      <c r="A1428">
        <v>13518</v>
      </c>
      <c r="B1428" s="109" t="s">
        <v>1714</v>
      </c>
      <c r="C1428" s="109" t="s">
        <v>102</v>
      </c>
      <c r="D1428">
        <v>184</v>
      </c>
      <c r="E1428">
        <v>2</v>
      </c>
      <c r="F1428" t="s">
        <v>1599</v>
      </c>
      <c r="G1428">
        <v>2442.0100000000002</v>
      </c>
      <c r="H1428">
        <v>22</v>
      </c>
      <c r="I1428" t="s">
        <v>1782</v>
      </c>
      <c r="J1428" t="s">
        <v>1603</v>
      </c>
      <c r="K1428">
        <v>1</v>
      </c>
      <c r="L1428">
        <v>21.83</v>
      </c>
    </row>
    <row r="1429" spans="1:12" x14ac:dyDescent="0.3">
      <c r="A1429">
        <v>13584</v>
      </c>
      <c r="B1429" s="109" t="s">
        <v>1714</v>
      </c>
      <c r="C1429" s="109" t="s">
        <v>102</v>
      </c>
      <c r="D1429">
        <v>172</v>
      </c>
      <c r="E1429">
        <v>1</v>
      </c>
      <c r="F1429" t="s">
        <v>215</v>
      </c>
      <c r="G1429">
        <v>2363.5100000000002</v>
      </c>
      <c r="H1429">
        <v>22</v>
      </c>
      <c r="I1429" t="s">
        <v>1782</v>
      </c>
      <c r="J1429" t="s">
        <v>1603</v>
      </c>
      <c r="K1429">
        <v>1</v>
      </c>
      <c r="L1429">
        <v>40.22</v>
      </c>
    </row>
    <row r="1430" spans="1:12" x14ac:dyDescent="0.3">
      <c r="A1430">
        <v>13611</v>
      </c>
      <c r="B1430" s="109" t="s">
        <v>1714</v>
      </c>
      <c r="C1430" s="109" t="s">
        <v>102</v>
      </c>
      <c r="D1430">
        <v>98</v>
      </c>
      <c r="E1430">
        <v>2</v>
      </c>
      <c r="F1430" t="s">
        <v>1599</v>
      </c>
      <c r="G1430">
        <v>2096.2599999999902</v>
      </c>
      <c r="H1430">
        <v>22</v>
      </c>
      <c r="I1430" t="s">
        <v>1782</v>
      </c>
      <c r="J1430" t="s">
        <v>1601</v>
      </c>
      <c r="K1430">
        <v>4</v>
      </c>
      <c r="L1430">
        <v>213.68</v>
      </c>
    </row>
    <row r="1431" spans="1:12" x14ac:dyDescent="0.3">
      <c r="A1431">
        <v>13620</v>
      </c>
      <c r="B1431" s="109" t="s">
        <v>1714</v>
      </c>
      <c r="C1431" s="109" t="s">
        <v>102</v>
      </c>
      <c r="D1431">
        <v>166</v>
      </c>
      <c r="E1431">
        <v>2</v>
      </c>
      <c r="F1431" t="s">
        <v>1599</v>
      </c>
      <c r="G1431">
        <v>3257.91</v>
      </c>
      <c r="H1431">
        <v>22</v>
      </c>
      <c r="I1431" t="s">
        <v>1782</v>
      </c>
      <c r="J1431" t="s">
        <v>1603</v>
      </c>
      <c r="K1431">
        <v>1</v>
      </c>
      <c r="L1431">
        <v>33.090000000000003</v>
      </c>
    </row>
    <row r="1432" spans="1:12" x14ac:dyDescent="0.3">
      <c r="A1432">
        <v>13633</v>
      </c>
      <c r="B1432" s="109" t="s">
        <v>1714</v>
      </c>
      <c r="C1432" s="109" t="s">
        <v>102</v>
      </c>
      <c r="D1432">
        <v>142</v>
      </c>
      <c r="E1432">
        <v>2</v>
      </c>
      <c r="F1432" t="s">
        <v>1599</v>
      </c>
      <c r="G1432">
        <v>2866.51</v>
      </c>
      <c r="H1432">
        <v>22</v>
      </c>
      <c r="I1432" t="s">
        <v>1782</v>
      </c>
      <c r="J1432" t="s">
        <v>1606</v>
      </c>
      <c r="K1432">
        <v>3</v>
      </c>
      <c r="L1432">
        <v>91.16</v>
      </c>
    </row>
    <row r="1433" spans="1:12" x14ac:dyDescent="0.3">
      <c r="A1433">
        <v>13699</v>
      </c>
      <c r="B1433" s="109" t="s">
        <v>1714</v>
      </c>
      <c r="C1433" s="109" t="s">
        <v>102</v>
      </c>
      <c r="D1433">
        <v>93</v>
      </c>
      <c r="E1433">
        <v>1</v>
      </c>
      <c r="F1433" t="s">
        <v>215</v>
      </c>
      <c r="G1433">
        <v>2470.89</v>
      </c>
      <c r="H1433">
        <v>22</v>
      </c>
      <c r="I1433" t="s">
        <v>1782</v>
      </c>
      <c r="J1433" t="s">
        <v>1605</v>
      </c>
      <c r="K1433">
        <v>2</v>
      </c>
      <c r="L1433">
        <v>62.05</v>
      </c>
    </row>
    <row r="1434" spans="1:12" x14ac:dyDescent="0.3">
      <c r="A1434">
        <v>13715</v>
      </c>
      <c r="B1434" s="109" t="s">
        <v>1715</v>
      </c>
      <c r="C1434" s="109" t="s">
        <v>102</v>
      </c>
      <c r="D1434">
        <v>162</v>
      </c>
      <c r="E1434">
        <v>1</v>
      </c>
      <c r="F1434" t="s">
        <v>215</v>
      </c>
      <c r="G1434">
        <v>2190.64</v>
      </c>
      <c r="H1434">
        <v>22</v>
      </c>
      <c r="I1434" t="s">
        <v>1782</v>
      </c>
      <c r="J1434" t="s">
        <v>1606</v>
      </c>
      <c r="K1434">
        <v>3</v>
      </c>
      <c r="L1434">
        <v>99.98</v>
      </c>
    </row>
    <row r="1435" spans="1:12" x14ac:dyDescent="0.3">
      <c r="A1435">
        <v>13735</v>
      </c>
      <c r="B1435" s="109" t="s">
        <v>1715</v>
      </c>
      <c r="C1435" s="109" t="s">
        <v>102</v>
      </c>
      <c r="D1435">
        <v>79</v>
      </c>
      <c r="E1435">
        <v>1</v>
      </c>
      <c r="F1435" t="s">
        <v>215</v>
      </c>
      <c r="G1435">
        <v>3197.95999999999</v>
      </c>
      <c r="H1435">
        <v>22</v>
      </c>
      <c r="I1435" t="s">
        <v>1782</v>
      </c>
      <c r="J1435" t="s">
        <v>1603</v>
      </c>
      <c r="K1435">
        <v>1</v>
      </c>
      <c r="L1435">
        <v>33.090000000000003</v>
      </c>
    </row>
    <row r="1436" spans="1:12" x14ac:dyDescent="0.3">
      <c r="A1436">
        <v>13740</v>
      </c>
      <c r="B1436" s="109" t="s">
        <v>1715</v>
      </c>
      <c r="C1436" s="109" t="s">
        <v>102</v>
      </c>
      <c r="D1436">
        <v>119</v>
      </c>
      <c r="E1436">
        <v>1</v>
      </c>
      <c r="F1436" t="s">
        <v>215</v>
      </c>
      <c r="G1436">
        <v>2612.5</v>
      </c>
      <c r="H1436">
        <v>22</v>
      </c>
      <c r="I1436" t="s">
        <v>1782</v>
      </c>
      <c r="J1436" t="s">
        <v>1605</v>
      </c>
      <c r="K1436">
        <v>2</v>
      </c>
      <c r="L1436">
        <v>67.02</v>
      </c>
    </row>
    <row r="1437" spans="1:12" x14ac:dyDescent="0.3">
      <c r="A1437">
        <v>13767</v>
      </c>
      <c r="B1437" s="109" t="s">
        <v>1715</v>
      </c>
      <c r="C1437" s="109" t="s">
        <v>102</v>
      </c>
      <c r="D1437">
        <v>155</v>
      </c>
      <c r="E1437">
        <v>1</v>
      </c>
      <c r="F1437" t="s">
        <v>215</v>
      </c>
      <c r="G1437">
        <v>2346.25</v>
      </c>
      <c r="H1437">
        <v>22</v>
      </c>
      <c r="I1437" t="s">
        <v>1782</v>
      </c>
      <c r="J1437" t="s">
        <v>1606</v>
      </c>
      <c r="K1437">
        <v>3</v>
      </c>
      <c r="L1437">
        <v>131.94999999999999</v>
      </c>
    </row>
    <row r="1438" spans="1:12" x14ac:dyDescent="0.3">
      <c r="A1438">
        <v>13802</v>
      </c>
      <c r="B1438" s="109" t="s">
        <v>1715</v>
      </c>
      <c r="C1438" s="109" t="s">
        <v>102</v>
      </c>
      <c r="D1438">
        <v>197</v>
      </c>
      <c r="E1438">
        <v>2</v>
      </c>
      <c r="F1438" t="s">
        <v>1599</v>
      </c>
      <c r="G1438">
        <v>1744.83</v>
      </c>
      <c r="H1438">
        <v>22</v>
      </c>
      <c r="I1438" t="s">
        <v>1782</v>
      </c>
      <c r="J1438" t="s">
        <v>1606</v>
      </c>
      <c r="K1438">
        <v>3</v>
      </c>
      <c r="L1438">
        <v>133.77000000000001</v>
      </c>
    </row>
    <row r="1439" spans="1:12" x14ac:dyDescent="0.3">
      <c r="A1439">
        <v>13867</v>
      </c>
      <c r="B1439" s="109" t="s">
        <v>1715</v>
      </c>
      <c r="C1439" s="109" t="s">
        <v>102</v>
      </c>
      <c r="D1439">
        <v>14</v>
      </c>
      <c r="E1439">
        <v>1</v>
      </c>
      <c r="F1439" t="s">
        <v>215</v>
      </c>
      <c r="G1439">
        <v>2710.45999999999</v>
      </c>
      <c r="H1439">
        <v>22</v>
      </c>
      <c r="I1439" t="s">
        <v>1782</v>
      </c>
      <c r="J1439" t="s">
        <v>1623</v>
      </c>
      <c r="K1439">
        <v>5</v>
      </c>
      <c r="L1439">
        <v>157.97</v>
      </c>
    </row>
    <row r="1440" spans="1:12" x14ac:dyDescent="0.3">
      <c r="A1440">
        <v>13876</v>
      </c>
      <c r="B1440" s="109" t="s">
        <v>1716</v>
      </c>
      <c r="C1440" s="109" t="s">
        <v>102</v>
      </c>
      <c r="D1440">
        <v>36</v>
      </c>
      <c r="E1440">
        <v>2</v>
      </c>
      <c r="F1440" t="s">
        <v>1599</v>
      </c>
      <c r="G1440">
        <v>2310.81</v>
      </c>
      <c r="H1440">
        <v>22</v>
      </c>
      <c r="I1440" t="s">
        <v>1782</v>
      </c>
      <c r="J1440" t="s">
        <v>1623</v>
      </c>
      <c r="K1440">
        <v>5</v>
      </c>
      <c r="L1440">
        <v>205.42000000000002</v>
      </c>
    </row>
    <row r="1441" spans="1:12" x14ac:dyDescent="0.3">
      <c r="A1441">
        <v>13882</v>
      </c>
      <c r="B1441" s="109" t="s">
        <v>1716</v>
      </c>
      <c r="C1441" s="109" t="s">
        <v>102</v>
      </c>
      <c r="D1441">
        <v>132</v>
      </c>
      <c r="E1441">
        <v>1</v>
      </c>
      <c r="F1441" t="s">
        <v>215</v>
      </c>
      <c r="G1441">
        <v>3104.14</v>
      </c>
      <c r="H1441">
        <v>22</v>
      </c>
      <c r="I1441" t="s">
        <v>1782</v>
      </c>
      <c r="J1441" t="s">
        <v>1603</v>
      </c>
      <c r="K1441">
        <v>1</v>
      </c>
      <c r="L1441">
        <v>50.34</v>
      </c>
    </row>
    <row r="1442" spans="1:12" x14ac:dyDescent="0.3">
      <c r="A1442">
        <v>13924</v>
      </c>
      <c r="B1442" s="109" t="s">
        <v>1716</v>
      </c>
      <c r="C1442" s="109" t="s">
        <v>102</v>
      </c>
      <c r="D1442">
        <v>185</v>
      </c>
      <c r="E1442">
        <v>1</v>
      </c>
      <c r="F1442" t="s">
        <v>215</v>
      </c>
      <c r="G1442">
        <v>2395.81</v>
      </c>
      <c r="H1442">
        <v>22</v>
      </c>
      <c r="I1442" t="s">
        <v>1782</v>
      </c>
      <c r="J1442" t="s">
        <v>1623</v>
      </c>
      <c r="K1442">
        <v>5</v>
      </c>
      <c r="L1442">
        <v>148.61000000000001</v>
      </c>
    </row>
    <row r="1443" spans="1:12" x14ac:dyDescent="0.3">
      <c r="A1443">
        <v>13987</v>
      </c>
      <c r="B1443" s="109" t="s">
        <v>1716</v>
      </c>
      <c r="C1443" s="109" t="s">
        <v>102</v>
      </c>
      <c r="D1443">
        <v>142</v>
      </c>
      <c r="E1443">
        <v>2</v>
      </c>
      <c r="F1443" t="s">
        <v>1599</v>
      </c>
      <c r="G1443">
        <v>2866.51</v>
      </c>
      <c r="H1443">
        <v>22</v>
      </c>
      <c r="I1443" t="s">
        <v>1782</v>
      </c>
      <c r="J1443" t="s">
        <v>1605</v>
      </c>
      <c r="K1443">
        <v>2</v>
      </c>
      <c r="L1443">
        <v>124.13</v>
      </c>
    </row>
    <row r="1444" spans="1:12" x14ac:dyDescent="0.3">
      <c r="A1444">
        <v>14006</v>
      </c>
      <c r="B1444" s="109" t="s">
        <v>1716</v>
      </c>
      <c r="C1444" s="109" t="s">
        <v>102</v>
      </c>
      <c r="D1444">
        <v>127</v>
      </c>
      <c r="E1444">
        <v>1</v>
      </c>
      <c r="F1444" t="s">
        <v>215</v>
      </c>
      <c r="G1444">
        <v>2404.2599999999902</v>
      </c>
      <c r="H1444">
        <v>22</v>
      </c>
      <c r="I1444" t="s">
        <v>1782</v>
      </c>
      <c r="J1444" t="s">
        <v>1603</v>
      </c>
      <c r="K1444">
        <v>1</v>
      </c>
      <c r="L1444">
        <v>40.22</v>
      </c>
    </row>
    <row r="1445" spans="1:12" x14ac:dyDescent="0.3">
      <c r="A1445">
        <v>14015</v>
      </c>
      <c r="B1445" s="109" t="s">
        <v>1716</v>
      </c>
      <c r="C1445" s="109" t="s">
        <v>102</v>
      </c>
      <c r="D1445">
        <v>92</v>
      </c>
      <c r="E1445">
        <v>2</v>
      </c>
      <c r="F1445" t="s">
        <v>1599</v>
      </c>
      <c r="G1445">
        <v>2439.3200000000002</v>
      </c>
      <c r="H1445">
        <v>22</v>
      </c>
      <c r="I1445" t="s">
        <v>1782</v>
      </c>
      <c r="J1445" t="s">
        <v>1606</v>
      </c>
      <c r="K1445">
        <v>3</v>
      </c>
      <c r="L1445">
        <v>106.27</v>
      </c>
    </row>
    <row r="1446" spans="1:12" x14ac:dyDescent="0.3">
      <c r="A1446">
        <v>14016</v>
      </c>
      <c r="B1446" s="109" t="s">
        <v>1716</v>
      </c>
      <c r="C1446" s="109" t="s">
        <v>102</v>
      </c>
      <c r="D1446">
        <v>57</v>
      </c>
      <c r="E1446">
        <v>1</v>
      </c>
      <c r="F1446" t="s">
        <v>215</v>
      </c>
      <c r="G1446">
        <v>2802.5999999999899</v>
      </c>
      <c r="H1446">
        <v>22</v>
      </c>
      <c r="I1446" t="s">
        <v>1782</v>
      </c>
      <c r="J1446" t="s">
        <v>1605</v>
      </c>
      <c r="K1446">
        <v>2</v>
      </c>
      <c r="L1446">
        <v>90.56</v>
      </c>
    </row>
    <row r="1447" spans="1:12" x14ac:dyDescent="0.3">
      <c r="A1447">
        <v>14034</v>
      </c>
      <c r="B1447" s="109" t="s">
        <v>1716</v>
      </c>
      <c r="C1447" s="109" t="s">
        <v>102</v>
      </c>
      <c r="D1447">
        <v>4</v>
      </c>
      <c r="E1447">
        <v>2</v>
      </c>
      <c r="F1447" t="s">
        <v>1599</v>
      </c>
      <c r="G1447">
        <v>2970.49999999999</v>
      </c>
      <c r="H1447">
        <v>22</v>
      </c>
      <c r="I1447" t="s">
        <v>1782</v>
      </c>
      <c r="J1447" t="s">
        <v>1605</v>
      </c>
      <c r="K1447">
        <v>2</v>
      </c>
      <c r="L1447">
        <v>101.74</v>
      </c>
    </row>
    <row r="1448" spans="1:12" x14ac:dyDescent="0.3">
      <c r="A1448">
        <v>14040</v>
      </c>
      <c r="B1448" s="109" t="s">
        <v>1716</v>
      </c>
      <c r="C1448" s="109" t="s">
        <v>102</v>
      </c>
      <c r="D1448">
        <v>119</v>
      </c>
      <c r="E1448">
        <v>1</v>
      </c>
      <c r="F1448" t="s">
        <v>215</v>
      </c>
      <c r="G1448">
        <v>2612.5</v>
      </c>
      <c r="H1448">
        <v>22</v>
      </c>
      <c r="I1448" t="s">
        <v>1782</v>
      </c>
      <c r="J1448" t="s">
        <v>1606</v>
      </c>
      <c r="K1448">
        <v>3</v>
      </c>
      <c r="L1448">
        <v>121.99000000000001</v>
      </c>
    </row>
    <row r="1449" spans="1:12" x14ac:dyDescent="0.3">
      <c r="A1449">
        <v>14052</v>
      </c>
      <c r="B1449" s="109" t="s">
        <v>1761</v>
      </c>
      <c r="C1449" s="109" t="s">
        <v>102</v>
      </c>
      <c r="D1449">
        <v>198</v>
      </c>
      <c r="E1449">
        <v>1</v>
      </c>
      <c r="F1449" t="s">
        <v>215</v>
      </c>
      <c r="G1449">
        <v>2726.7799999999902</v>
      </c>
      <c r="H1449">
        <v>22</v>
      </c>
      <c r="I1449" t="s">
        <v>1782</v>
      </c>
      <c r="J1449" t="s">
        <v>1605</v>
      </c>
      <c r="K1449">
        <v>2</v>
      </c>
      <c r="L1449">
        <v>75.489999999999995</v>
      </c>
    </row>
    <row r="1450" spans="1:12" x14ac:dyDescent="0.3">
      <c r="A1450">
        <v>14073</v>
      </c>
      <c r="B1450" s="109" t="s">
        <v>1761</v>
      </c>
      <c r="C1450" s="109" t="s">
        <v>102</v>
      </c>
      <c r="D1450">
        <v>103</v>
      </c>
      <c r="E1450">
        <v>1</v>
      </c>
      <c r="F1450" t="s">
        <v>215</v>
      </c>
      <c r="G1450">
        <v>2155.51999999999</v>
      </c>
      <c r="H1450">
        <v>22</v>
      </c>
      <c r="I1450" t="s">
        <v>1782</v>
      </c>
      <c r="J1450" t="s">
        <v>1603</v>
      </c>
      <c r="K1450">
        <v>1</v>
      </c>
      <c r="L1450">
        <v>26.8</v>
      </c>
    </row>
    <row r="1451" spans="1:12" x14ac:dyDescent="0.3">
      <c r="A1451">
        <v>14104</v>
      </c>
      <c r="B1451" s="109" t="s">
        <v>1761</v>
      </c>
      <c r="C1451" s="109" t="s">
        <v>102</v>
      </c>
      <c r="D1451">
        <v>20</v>
      </c>
      <c r="E1451">
        <v>2</v>
      </c>
      <c r="F1451" t="s">
        <v>1599</v>
      </c>
      <c r="G1451">
        <v>3080.13</v>
      </c>
      <c r="H1451">
        <v>22</v>
      </c>
      <c r="I1451" t="s">
        <v>1782</v>
      </c>
      <c r="J1451" t="s">
        <v>1603</v>
      </c>
      <c r="K1451">
        <v>1</v>
      </c>
      <c r="L1451">
        <v>79.91</v>
      </c>
    </row>
    <row r="1452" spans="1:12" x14ac:dyDescent="0.3">
      <c r="A1452">
        <v>14117</v>
      </c>
      <c r="B1452" s="109" t="s">
        <v>1761</v>
      </c>
      <c r="C1452" s="109" t="s">
        <v>102</v>
      </c>
      <c r="D1452">
        <v>168</v>
      </c>
      <c r="E1452">
        <v>2</v>
      </c>
      <c r="F1452" t="s">
        <v>1599</v>
      </c>
      <c r="G1452">
        <v>2785.79</v>
      </c>
      <c r="H1452">
        <v>22</v>
      </c>
      <c r="I1452" t="s">
        <v>1782</v>
      </c>
      <c r="J1452" t="s">
        <v>1605</v>
      </c>
      <c r="K1452">
        <v>2</v>
      </c>
      <c r="L1452">
        <v>72.17</v>
      </c>
    </row>
    <row r="1453" spans="1:12" x14ac:dyDescent="0.3">
      <c r="A1453">
        <v>14135</v>
      </c>
      <c r="B1453" s="109" t="s">
        <v>1761</v>
      </c>
      <c r="C1453" s="109" t="s">
        <v>102</v>
      </c>
      <c r="D1453">
        <v>36</v>
      </c>
      <c r="E1453">
        <v>2</v>
      </c>
      <c r="F1453" t="s">
        <v>1599</v>
      </c>
      <c r="G1453">
        <v>2310.81</v>
      </c>
      <c r="H1453">
        <v>22</v>
      </c>
      <c r="I1453" t="s">
        <v>1782</v>
      </c>
      <c r="J1453" t="s">
        <v>1605</v>
      </c>
      <c r="K1453">
        <v>2</v>
      </c>
      <c r="L1453">
        <v>124.97</v>
      </c>
    </row>
    <row r="1454" spans="1:12" x14ac:dyDescent="0.3">
      <c r="A1454">
        <v>14151</v>
      </c>
      <c r="B1454" s="109" t="s">
        <v>1761</v>
      </c>
      <c r="C1454" s="109" t="s">
        <v>102</v>
      </c>
      <c r="D1454">
        <v>108</v>
      </c>
      <c r="E1454">
        <v>2</v>
      </c>
      <c r="F1454" t="s">
        <v>1599</v>
      </c>
      <c r="G1454">
        <v>3114.84</v>
      </c>
      <c r="H1454">
        <v>22</v>
      </c>
      <c r="I1454" t="s">
        <v>1782</v>
      </c>
      <c r="J1454" t="s">
        <v>1605</v>
      </c>
      <c r="K1454">
        <v>2</v>
      </c>
      <c r="L1454">
        <v>57.86</v>
      </c>
    </row>
    <row r="1455" spans="1:12" x14ac:dyDescent="0.3">
      <c r="A1455">
        <v>14198</v>
      </c>
      <c r="B1455" s="109" t="s">
        <v>1761</v>
      </c>
      <c r="C1455" s="109" t="s">
        <v>102</v>
      </c>
      <c r="D1455">
        <v>71</v>
      </c>
      <c r="E1455">
        <v>1</v>
      </c>
      <c r="F1455" t="s">
        <v>215</v>
      </c>
      <c r="G1455">
        <v>3426.6699999999901</v>
      </c>
      <c r="H1455">
        <v>22</v>
      </c>
      <c r="I1455" t="s">
        <v>1782</v>
      </c>
      <c r="J1455" t="s">
        <v>1605</v>
      </c>
      <c r="K1455">
        <v>2</v>
      </c>
      <c r="L1455">
        <v>48.629999999999995</v>
      </c>
    </row>
    <row r="1456" spans="1:12" x14ac:dyDescent="0.3">
      <c r="A1456">
        <v>14231</v>
      </c>
      <c r="B1456" s="109" t="s">
        <v>1717</v>
      </c>
      <c r="C1456" s="109" t="s">
        <v>102</v>
      </c>
      <c r="D1456">
        <v>78</v>
      </c>
      <c r="E1456">
        <v>1</v>
      </c>
      <c r="F1456" t="s">
        <v>215</v>
      </c>
      <c r="G1456">
        <v>3396.95</v>
      </c>
      <c r="H1456">
        <v>22</v>
      </c>
      <c r="I1456" t="s">
        <v>1782</v>
      </c>
      <c r="J1456" t="s">
        <v>1605</v>
      </c>
      <c r="K1456">
        <v>2</v>
      </c>
      <c r="L1456">
        <v>66.81</v>
      </c>
    </row>
    <row r="1457" spans="1:12" x14ac:dyDescent="0.3">
      <c r="A1457">
        <v>14285</v>
      </c>
      <c r="B1457" s="109" t="s">
        <v>1717</v>
      </c>
      <c r="C1457" s="109" t="s">
        <v>102</v>
      </c>
      <c r="D1457">
        <v>170</v>
      </c>
      <c r="E1457">
        <v>2</v>
      </c>
      <c r="F1457" t="s">
        <v>1599</v>
      </c>
      <c r="G1457">
        <v>2340.7799999999902</v>
      </c>
      <c r="H1457">
        <v>22</v>
      </c>
      <c r="I1457" t="s">
        <v>1782</v>
      </c>
      <c r="J1457" t="s">
        <v>1606</v>
      </c>
      <c r="K1457">
        <v>3</v>
      </c>
      <c r="L1457">
        <v>93.48</v>
      </c>
    </row>
    <row r="1458" spans="1:12" x14ac:dyDescent="0.3">
      <c r="A1458">
        <v>14357</v>
      </c>
      <c r="B1458" s="109" t="s">
        <v>1717</v>
      </c>
      <c r="C1458" s="109" t="s">
        <v>102</v>
      </c>
      <c r="D1458">
        <v>47</v>
      </c>
      <c r="E1458">
        <v>2</v>
      </c>
      <c r="F1458" t="s">
        <v>1599</v>
      </c>
      <c r="G1458">
        <v>1836.15</v>
      </c>
      <c r="H1458">
        <v>22</v>
      </c>
      <c r="I1458" t="s">
        <v>1782</v>
      </c>
      <c r="J1458" t="s">
        <v>1605</v>
      </c>
      <c r="K1458">
        <v>2</v>
      </c>
      <c r="L1458">
        <v>71.489999999999995</v>
      </c>
    </row>
    <row r="1459" spans="1:12" x14ac:dyDescent="0.3">
      <c r="A1459">
        <v>14426</v>
      </c>
      <c r="B1459" s="109" t="s">
        <v>1717</v>
      </c>
      <c r="C1459" s="109" t="s">
        <v>102</v>
      </c>
      <c r="D1459">
        <v>191</v>
      </c>
      <c r="E1459">
        <v>2</v>
      </c>
      <c r="F1459" t="s">
        <v>1599</v>
      </c>
      <c r="G1459">
        <v>2873.94</v>
      </c>
      <c r="H1459">
        <v>22</v>
      </c>
      <c r="I1459" t="s">
        <v>1782</v>
      </c>
      <c r="J1459" t="s">
        <v>1603</v>
      </c>
      <c r="K1459">
        <v>1</v>
      </c>
      <c r="L1459">
        <v>44.22</v>
      </c>
    </row>
    <row r="1460" spans="1:12" x14ac:dyDescent="0.3">
      <c r="A1460">
        <v>14427</v>
      </c>
      <c r="B1460" s="109" t="s">
        <v>1762</v>
      </c>
      <c r="C1460" s="109" t="s">
        <v>102</v>
      </c>
      <c r="D1460">
        <v>70</v>
      </c>
      <c r="E1460">
        <v>1</v>
      </c>
      <c r="F1460" t="s">
        <v>215</v>
      </c>
      <c r="G1460">
        <v>2946.5599999999899</v>
      </c>
      <c r="H1460">
        <v>22</v>
      </c>
      <c r="I1460" t="s">
        <v>1782</v>
      </c>
      <c r="J1460" t="s">
        <v>1606</v>
      </c>
      <c r="K1460">
        <v>3</v>
      </c>
      <c r="L1460">
        <v>97.45</v>
      </c>
    </row>
    <row r="1461" spans="1:12" x14ac:dyDescent="0.3">
      <c r="A1461">
        <v>14461</v>
      </c>
      <c r="B1461" s="109" t="s">
        <v>1762</v>
      </c>
      <c r="C1461" s="109" t="s">
        <v>102</v>
      </c>
      <c r="D1461">
        <v>48</v>
      </c>
      <c r="E1461">
        <v>1</v>
      </c>
      <c r="F1461" t="s">
        <v>215</v>
      </c>
      <c r="G1461">
        <v>2563.6099999999901</v>
      </c>
      <c r="H1461">
        <v>22</v>
      </c>
      <c r="I1461" t="s">
        <v>1782</v>
      </c>
      <c r="J1461" t="s">
        <v>1605</v>
      </c>
      <c r="K1461">
        <v>2</v>
      </c>
      <c r="L1461">
        <v>53.099999999999994</v>
      </c>
    </row>
    <row r="1462" spans="1:12" x14ac:dyDescent="0.3">
      <c r="A1462">
        <v>14468</v>
      </c>
      <c r="B1462" s="109" t="s">
        <v>1762</v>
      </c>
      <c r="C1462" s="109" t="s">
        <v>102</v>
      </c>
      <c r="D1462">
        <v>60</v>
      </c>
      <c r="E1462">
        <v>1</v>
      </c>
      <c r="F1462" t="s">
        <v>215</v>
      </c>
      <c r="G1462">
        <v>1042.27</v>
      </c>
      <c r="H1462">
        <v>22</v>
      </c>
      <c r="I1462" t="s">
        <v>1782</v>
      </c>
      <c r="J1462" t="s">
        <v>1606</v>
      </c>
      <c r="K1462">
        <v>3</v>
      </c>
      <c r="L1462">
        <v>99.14</v>
      </c>
    </row>
    <row r="1463" spans="1:12" x14ac:dyDescent="0.3">
      <c r="A1463">
        <v>14511</v>
      </c>
      <c r="B1463" s="109" t="s">
        <v>1762</v>
      </c>
      <c r="C1463" s="109" t="s">
        <v>102</v>
      </c>
      <c r="D1463">
        <v>28</v>
      </c>
      <c r="E1463">
        <v>2</v>
      </c>
      <c r="F1463" t="s">
        <v>1599</v>
      </c>
      <c r="G1463">
        <v>1731.43</v>
      </c>
      <c r="H1463">
        <v>22</v>
      </c>
      <c r="I1463" t="s">
        <v>1782</v>
      </c>
      <c r="J1463" t="s">
        <v>1605</v>
      </c>
      <c r="K1463">
        <v>2</v>
      </c>
      <c r="L1463">
        <v>124.13</v>
      </c>
    </row>
    <row r="1464" spans="1:12" x14ac:dyDescent="0.3">
      <c r="A1464">
        <v>14533</v>
      </c>
      <c r="B1464" s="109" t="s">
        <v>1762</v>
      </c>
      <c r="C1464" s="109" t="s">
        <v>102</v>
      </c>
      <c r="D1464">
        <v>29</v>
      </c>
      <c r="E1464">
        <v>2</v>
      </c>
      <c r="F1464" t="s">
        <v>1599</v>
      </c>
      <c r="G1464">
        <v>3063.5699999999902</v>
      </c>
      <c r="H1464">
        <v>22</v>
      </c>
      <c r="I1464" t="s">
        <v>1782</v>
      </c>
      <c r="J1464" t="s">
        <v>1603</v>
      </c>
      <c r="K1464">
        <v>1</v>
      </c>
      <c r="L1464">
        <v>31.27</v>
      </c>
    </row>
    <row r="1465" spans="1:12" x14ac:dyDescent="0.3">
      <c r="A1465">
        <v>14567</v>
      </c>
      <c r="B1465" s="109" t="s">
        <v>1762</v>
      </c>
      <c r="C1465" s="109" t="s">
        <v>102</v>
      </c>
      <c r="D1465">
        <v>194</v>
      </c>
      <c r="E1465">
        <v>2</v>
      </c>
      <c r="F1465" t="s">
        <v>1599</v>
      </c>
      <c r="G1465">
        <v>2486.1999999999898</v>
      </c>
      <c r="H1465">
        <v>22</v>
      </c>
      <c r="I1465" t="s">
        <v>1782</v>
      </c>
      <c r="J1465" t="s">
        <v>1601</v>
      </c>
      <c r="K1465">
        <v>4</v>
      </c>
      <c r="L1465">
        <v>160.09</v>
      </c>
    </row>
    <row r="1466" spans="1:12" x14ac:dyDescent="0.3">
      <c r="A1466">
        <v>14582</v>
      </c>
      <c r="B1466" s="109" t="s">
        <v>1762</v>
      </c>
      <c r="C1466" s="109" t="s">
        <v>102</v>
      </c>
      <c r="D1466">
        <v>37</v>
      </c>
      <c r="E1466">
        <v>1</v>
      </c>
      <c r="F1466" t="s">
        <v>215</v>
      </c>
      <c r="G1466">
        <v>4418.24</v>
      </c>
      <c r="H1466">
        <v>22</v>
      </c>
      <c r="I1466" t="s">
        <v>1782</v>
      </c>
      <c r="J1466" t="s">
        <v>1606</v>
      </c>
      <c r="K1466">
        <v>3</v>
      </c>
      <c r="L1466">
        <v>128.54</v>
      </c>
    </row>
    <row r="1467" spans="1:12" x14ac:dyDescent="0.3">
      <c r="A1467">
        <v>14598</v>
      </c>
      <c r="B1467" s="109" t="s">
        <v>1762</v>
      </c>
      <c r="C1467" s="109" t="s">
        <v>102</v>
      </c>
      <c r="D1467">
        <v>67</v>
      </c>
      <c r="E1467">
        <v>1</v>
      </c>
      <c r="F1467" t="s">
        <v>215</v>
      </c>
      <c r="G1467">
        <v>2962.03</v>
      </c>
      <c r="H1467">
        <v>22</v>
      </c>
      <c r="I1467" t="s">
        <v>1782</v>
      </c>
      <c r="J1467" t="s">
        <v>1623</v>
      </c>
      <c r="K1467">
        <v>5</v>
      </c>
      <c r="L1467">
        <v>215.11</v>
      </c>
    </row>
    <row r="1468" spans="1:12" x14ac:dyDescent="0.3">
      <c r="A1468">
        <v>14612</v>
      </c>
      <c r="B1468" s="109" t="s">
        <v>1718</v>
      </c>
      <c r="C1468" s="109" t="s">
        <v>102</v>
      </c>
      <c r="D1468">
        <v>74</v>
      </c>
      <c r="E1468">
        <v>1</v>
      </c>
      <c r="F1468" t="s">
        <v>215</v>
      </c>
      <c r="G1468">
        <v>3371.55</v>
      </c>
      <c r="H1468">
        <v>22</v>
      </c>
      <c r="I1468" t="s">
        <v>1782</v>
      </c>
      <c r="J1468" t="s">
        <v>1605</v>
      </c>
      <c r="K1468">
        <v>2</v>
      </c>
      <c r="L1468">
        <v>59.680000000000007</v>
      </c>
    </row>
    <row r="1469" spans="1:12" x14ac:dyDescent="0.3">
      <c r="A1469">
        <v>14732</v>
      </c>
      <c r="B1469" s="109" t="s">
        <v>1718</v>
      </c>
      <c r="C1469" s="109" t="s">
        <v>102</v>
      </c>
      <c r="D1469">
        <v>121</v>
      </c>
      <c r="E1469">
        <v>2</v>
      </c>
      <c r="F1469" t="s">
        <v>1599</v>
      </c>
      <c r="G1469">
        <v>2061.75</v>
      </c>
      <c r="H1469">
        <v>22</v>
      </c>
      <c r="I1469" t="s">
        <v>1782</v>
      </c>
      <c r="J1469" t="s">
        <v>1605</v>
      </c>
      <c r="K1469">
        <v>2</v>
      </c>
      <c r="L1469">
        <v>106.5</v>
      </c>
    </row>
    <row r="1470" spans="1:12" x14ac:dyDescent="0.3">
      <c r="A1470">
        <v>14733</v>
      </c>
      <c r="B1470" s="109" t="s">
        <v>1718</v>
      </c>
      <c r="C1470" s="109" t="s">
        <v>102</v>
      </c>
      <c r="D1470">
        <v>191</v>
      </c>
      <c r="E1470">
        <v>2</v>
      </c>
      <c r="F1470" t="s">
        <v>1599</v>
      </c>
      <c r="G1470">
        <v>2873.94</v>
      </c>
      <c r="H1470">
        <v>22</v>
      </c>
      <c r="I1470" t="s">
        <v>1782</v>
      </c>
      <c r="J1470" t="s">
        <v>1606</v>
      </c>
      <c r="K1470">
        <v>3</v>
      </c>
      <c r="L1470">
        <v>181.64999999999998</v>
      </c>
    </row>
    <row r="1471" spans="1:12" x14ac:dyDescent="0.3">
      <c r="A1471">
        <v>14738</v>
      </c>
      <c r="B1471" s="109" t="s">
        <v>1718</v>
      </c>
      <c r="C1471" s="109" t="s">
        <v>102</v>
      </c>
      <c r="D1471">
        <v>52</v>
      </c>
      <c r="E1471">
        <v>1</v>
      </c>
      <c r="F1471" t="s">
        <v>215</v>
      </c>
      <c r="G1471">
        <v>3124.69</v>
      </c>
      <c r="H1471">
        <v>22</v>
      </c>
      <c r="I1471" t="s">
        <v>1782</v>
      </c>
      <c r="J1471" t="s">
        <v>1606</v>
      </c>
      <c r="K1471">
        <v>3</v>
      </c>
      <c r="L1471">
        <v>75.22</v>
      </c>
    </row>
    <row r="1472" spans="1:12" x14ac:dyDescent="0.3">
      <c r="A1472">
        <v>14741</v>
      </c>
      <c r="B1472" s="109" t="s">
        <v>1774</v>
      </c>
      <c r="C1472" s="109" t="s">
        <v>102</v>
      </c>
      <c r="D1472">
        <v>103</v>
      </c>
      <c r="E1472">
        <v>1</v>
      </c>
      <c r="F1472" t="s">
        <v>215</v>
      </c>
      <c r="G1472">
        <v>2155.51999999999</v>
      </c>
      <c r="H1472">
        <v>22</v>
      </c>
      <c r="I1472" t="s">
        <v>1782</v>
      </c>
      <c r="J1472" t="s">
        <v>1605</v>
      </c>
      <c r="K1472">
        <v>2</v>
      </c>
      <c r="L1472">
        <v>53.18</v>
      </c>
    </row>
    <row r="1473" spans="1:12" x14ac:dyDescent="0.3">
      <c r="A1473">
        <v>14753</v>
      </c>
      <c r="B1473" s="109" t="s">
        <v>1774</v>
      </c>
      <c r="C1473" s="109" t="s">
        <v>102</v>
      </c>
      <c r="D1473">
        <v>34</v>
      </c>
      <c r="E1473">
        <v>2</v>
      </c>
      <c r="F1473" t="s">
        <v>1599</v>
      </c>
      <c r="G1473">
        <v>2657.8899999999899</v>
      </c>
      <c r="H1473">
        <v>22</v>
      </c>
      <c r="I1473" t="s">
        <v>1782</v>
      </c>
      <c r="J1473" t="s">
        <v>1623</v>
      </c>
      <c r="K1473">
        <v>5</v>
      </c>
      <c r="L1473">
        <v>147.07999999999998</v>
      </c>
    </row>
    <row r="1474" spans="1:12" x14ac:dyDescent="0.3">
      <c r="A1474">
        <v>14778</v>
      </c>
      <c r="B1474" s="109" t="s">
        <v>1774</v>
      </c>
      <c r="C1474" s="109" t="s">
        <v>102</v>
      </c>
      <c r="D1474">
        <v>194</v>
      </c>
      <c r="E1474">
        <v>2</v>
      </c>
      <c r="F1474" t="s">
        <v>1599</v>
      </c>
      <c r="G1474">
        <v>2486.1999999999898</v>
      </c>
      <c r="H1474">
        <v>22</v>
      </c>
      <c r="I1474" t="s">
        <v>1782</v>
      </c>
      <c r="J1474" t="s">
        <v>1605</v>
      </c>
      <c r="K1474">
        <v>2</v>
      </c>
      <c r="L1474">
        <v>58.07</v>
      </c>
    </row>
    <row r="1475" spans="1:12" x14ac:dyDescent="0.3">
      <c r="A1475">
        <v>14810</v>
      </c>
      <c r="B1475" s="109" t="s">
        <v>1719</v>
      </c>
      <c r="C1475" s="109" t="s">
        <v>102</v>
      </c>
      <c r="D1475">
        <v>75</v>
      </c>
      <c r="E1475">
        <v>2</v>
      </c>
      <c r="F1475" t="s">
        <v>1599</v>
      </c>
      <c r="G1475">
        <v>2350.7999999999902</v>
      </c>
      <c r="H1475">
        <v>22</v>
      </c>
      <c r="I1475" t="s">
        <v>1782</v>
      </c>
      <c r="J1475" t="s">
        <v>1605</v>
      </c>
      <c r="K1475">
        <v>2</v>
      </c>
      <c r="L1475">
        <v>75.489999999999995</v>
      </c>
    </row>
    <row r="1476" spans="1:12" x14ac:dyDescent="0.3">
      <c r="A1476">
        <v>14829</v>
      </c>
      <c r="B1476" s="109" t="s">
        <v>1719</v>
      </c>
      <c r="C1476" s="109" t="s">
        <v>102</v>
      </c>
      <c r="D1476">
        <v>70</v>
      </c>
      <c r="E1476">
        <v>1</v>
      </c>
      <c r="F1476" t="s">
        <v>215</v>
      </c>
      <c r="G1476">
        <v>2946.5599999999899</v>
      </c>
      <c r="H1476">
        <v>22</v>
      </c>
      <c r="I1476" t="s">
        <v>1782</v>
      </c>
      <c r="J1476" t="s">
        <v>1601</v>
      </c>
      <c r="K1476">
        <v>4</v>
      </c>
      <c r="L1476">
        <v>150.97999999999999</v>
      </c>
    </row>
    <row r="1477" spans="1:12" x14ac:dyDescent="0.3">
      <c r="A1477">
        <v>14847</v>
      </c>
      <c r="B1477" s="109" t="s">
        <v>1719</v>
      </c>
      <c r="C1477" s="109" t="s">
        <v>102</v>
      </c>
      <c r="D1477">
        <v>183</v>
      </c>
      <c r="E1477">
        <v>1</v>
      </c>
      <c r="F1477" t="s">
        <v>215</v>
      </c>
      <c r="G1477">
        <v>2236.1199999999899</v>
      </c>
      <c r="H1477">
        <v>22</v>
      </c>
      <c r="I1477" t="s">
        <v>1782</v>
      </c>
      <c r="J1477" t="s">
        <v>1605</v>
      </c>
      <c r="K1477">
        <v>2</v>
      </c>
      <c r="L1477">
        <v>76.33</v>
      </c>
    </row>
    <row r="1478" spans="1:12" x14ac:dyDescent="0.3">
      <c r="A1478">
        <v>14848</v>
      </c>
      <c r="B1478" s="109" t="s">
        <v>1719</v>
      </c>
      <c r="C1478" s="109" t="s">
        <v>102</v>
      </c>
      <c r="D1478">
        <v>85</v>
      </c>
      <c r="E1478">
        <v>2</v>
      </c>
      <c r="F1478" t="s">
        <v>1599</v>
      </c>
      <c r="G1478">
        <v>1652.82</v>
      </c>
      <c r="H1478">
        <v>22</v>
      </c>
      <c r="I1478" t="s">
        <v>1782</v>
      </c>
      <c r="J1478" t="s">
        <v>1606</v>
      </c>
      <c r="K1478">
        <v>3</v>
      </c>
      <c r="L1478">
        <v>95.14</v>
      </c>
    </row>
    <row r="1479" spans="1:12" x14ac:dyDescent="0.3">
      <c r="A1479">
        <v>14943</v>
      </c>
      <c r="B1479" s="109" t="s">
        <v>1719</v>
      </c>
      <c r="C1479" s="109" t="s">
        <v>102</v>
      </c>
      <c r="D1479">
        <v>119</v>
      </c>
      <c r="E1479">
        <v>1</v>
      </c>
      <c r="F1479" t="s">
        <v>215</v>
      </c>
      <c r="G1479">
        <v>2612.5</v>
      </c>
      <c r="H1479">
        <v>22</v>
      </c>
      <c r="I1479" t="s">
        <v>1782</v>
      </c>
      <c r="J1479" t="s">
        <v>1601</v>
      </c>
      <c r="K1479">
        <v>4</v>
      </c>
      <c r="L1479">
        <v>154.92000000000002</v>
      </c>
    </row>
    <row r="1480" spans="1:12" x14ac:dyDescent="0.3">
      <c r="A1480">
        <v>15022</v>
      </c>
      <c r="B1480" s="109" t="s">
        <v>1719</v>
      </c>
      <c r="C1480" s="109" t="s">
        <v>102</v>
      </c>
      <c r="D1480">
        <v>72</v>
      </c>
      <c r="E1480">
        <v>2</v>
      </c>
      <c r="F1480" t="s">
        <v>1599</v>
      </c>
      <c r="G1480">
        <v>2365.24999999999</v>
      </c>
      <c r="H1480">
        <v>22</v>
      </c>
      <c r="I1480" t="s">
        <v>1782</v>
      </c>
      <c r="J1480" t="s">
        <v>1605</v>
      </c>
      <c r="K1480">
        <v>2</v>
      </c>
      <c r="L1480">
        <v>85.28</v>
      </c>
    </row>
    <row r="1481" spans="1:12" x14ac:dyDescent="0.3">
      <c r="A1481">
        <v>15066</v>
      </c>
      <c r="B1481" s="109" t="s">
        <v>1720</v>
      </c>
      <c r="C1481" s="109" t="s">
        <v>102</v>
      </c>
      <c r="D1481">
        <v>139</v>
      </c>
      <c r="E1481">
        <v>2</v>
      </c>
      <c r="F1481" t="s">
        <v>1599</v>
      </c>
      <c r="G1481">
        <v>1577.97</v>
      </c>
      <c r="H1481">
        <v>22</v>
      </c>
      <c r="I1481" t="s">
        <v>1782</v>
      </c>
      <c r="J1481" t="s">
        <v>1601</v>
      </c>
      <c r="K1481">
        <v>4</v>
      </c>
      <c r="L1481">
        <v>152.80000000000001</v>
      </c>
    </row>
    <row r="1482" spans="1:12" x14ac:dyDescent="0.3">
      <c r="A1482">
        <v>15102</v>
      </c>
      <c r="B1482" s="109" t="s">
        <v>1720</v>
      </c>
      <c r="C1482" s="109" t="s">
        <v>102</v>
      </c>
      <c r="D1482">
        <v>1</v>
      </c>
      <c r="E1482">
        <v>1</v>
      </c>
      <c r="F1482" t="s">
        <v>215</v>
      </c>
      <c r="G1482">
        <v>3773.92</v>
      </c>
      <c r="H1482">
        <v>22</v>
      </c>
      <c r="I1482" t="s">
        <v>1782</v>
      </c>
      <c r="J1482" t="s">
        <v>1606</v>
      </c>
      <c r="K1482">
        <v>3</v>
      </c>
      <c r="L1482">
        <v>110.27</v>
      </c>
    </row>
    <row r="1483" spans="1:12" x14ac:dyDescent="0.3">
      <c r="A1483">
        <v>15147</v>
      </c>
      <c r="B1483" s="109" t="s">
        <v>1786</v>
      </c>
      <c r="C1483" s="109" t="s">
        <v>102</v>
      </c>
      <c r="D1483">
        <v>103</v>
      </c>
      <c r="E1483">
        <v>1</v>
      </c>
      <c r="F1483" t="s">
        <v>215</v>
      </c>
      <c r="G1483">
        <v>2155.51999999999</v>
      </c>
      <c r="H1483">
        <v>22</v>
      </c>
      <c r="I1483" t="s">
        <v>1782</v>
      </c>
      <c r="J1483" t="s">
        <v>1603</v>
      </c>
      <c r="K1483">
        <v>1</v>
      </c>
      <c r="L1483">
        <v>33.090000000000003</v>
      </c>
    </row>
    <row r="1484" spans="1:12" x14ac:dyDescent="0.3">
      <c r="A1484">
        <v>15170</v>
      </c>
      <c r="B1484" s="109" t="s">
        <v>1786</v>
      </c>
      <c r="C1484" s="109" t="s">
        <v>102</v>
      </c>
      <c r="D1484">
        <v>28</v>
      </c>
      <c r="E1484">
        <v>2</v>
      </c>
      <c r="F1484" t="s">
        <v>1599</v>
      </c>
      <c r="G1484">
        <v>1731.43</v>
      </c>
      <c r="H1484">
        <v>22</v>
      </c>
      <c r="I1484" t="s">
        <v>1782</v>
      </c>
      <c r="J1484" t="s">
        <v>1605</v>
      </c>
      <c r="K1484">
        <v>2</v>
      </c>
      <c r="L1484">
        <v>71.86</v>
      </c>
    </row>
    <row r="1485" spans="1:12" x14ac:dyDescent="0.3">
      <c r="A1485">
        <v>15293</v>
      </c>
      <c r="B1485" s="109" t="s">
        <v>1786</v>
      </c>
      <c r="C1485" s="109" t="s">
        <v>102</v>
      </c>
      <c r="D1485">
        <v>193</v>
      </c>
      <c r="E1485">
        <v>1</v>
      </c>
      <c r="F1485" t="s">
        <v>215</v>
      </c>
      <c r="G1485">
        <v>2547.62</v>
      </c>
      <c r="H1485">
        <v>22</v>
      </c>
      <c r="I1485" t="s">
        <v>1782</v>
      </c>
      <c r="J1485" t="s">
        <v>1601</v>
      </c>
      <c r="K1485">
        <v>4</v>
      </c>
      <c r="L1485">
        <v>145.04000000000002</v>
      </c>
    </row>
    <row r="1486" spans="1:12" x14ac:dyDescent="0.3">
      <c r="A1486">
        <v>15359</v>
      </c>
      <c r="B1486" s="109" t="s">
        <v>1786</v>
      </c>
      <c r="C1486" s="109" t="s">
        <v>102</v>
      </c>
      <c r="D1486">
        <v>138</v>
      </c>
      <c r="E1486">
        <v>2</v>
      </c>
      <c r="F1486" t="s">
        <v>1599</v>
      </c>
      <c r="G1486">
        <v>2949.71</v>
      </c>
      <c r="H1486">
        <v>22</v>
      </c>
      <c r="I1486" t="s">
        <v>1782</v>
      </c>
      <c r="J1486" t="s">
        <v>1623</v>
      </c>
      <c r="K1486">
        <v>5</v>
      </c>
      <c r="L1486">
        <v>200.39</v>
      </c>
    </row>
    <row r="1487" spans="1:12" x14ac:dyDescent="0.3">
      <c r="A1487">
        <v>15420</v>
      </c>
      <c r="B1487" s="109" t="s">
        <v>1786</v>
      </c>
      <c r="C1487" s="109" t="s">
        <v>102</v>
      </c>
      <c r="D1487">
        <v>184</v>
      </c>
      <c r="E1487">
        <v>2</v>
      </c>
      <c r="F1487" t="s">
        <v>1599</v>
      </c>
      <c r="G1487">
        <v>2442.0100000000002</v>
      </c>
      <c r="H1487">
        <v>22</v>
      </c>
      <c r="I1487" t="s">
        <v>1782</v>
      </c>
      <c r="J1487" t="s">
        <v>1623</v>
      </c>
      <c r="K1487">
        <v>5</v>
      </c>
      <c r="L1487">
        <v>237.36</v>
      </c>
    </row>
    <row r="1488" spans="1:12" x14ac:dyDescent="0.3">
      <c r="A1488">
        <v>15481</v>
      </c>
      <c r="B1488" s="109" t="s">
        <v>1763</v>
      </c>
      <c r="C1488" s="109" t="s">
        <v>102</v>
      </c>
      <c r="D1488">
        <v>98</v>
      </c>
      <c r="E1488">
        <v>2</v>
      </c>
      <c r="F1488" t="s">
        <v>1599</v>
      </c>
      <c r="G1488">
        <v>2096.2599999999902</v>
      </c>
      <c r="H1488">
        <v>22</v>
      </c>
      <c r="I1488" t="s">
        <v>1782</v>
      </c>
      <c r="J1488" t="s">
        <v>1605</v>
      </c>
      <c r="K1488">
        <v>2</v>
      </c>
      <c r="L1488">
        <v>71.02</v>
      </c>
    </row>
    <row r="1489" spans="1:12" x14ac:dyDescent="0.3">
      <c r="A1489">
        <v>15513</v>
      </c>
      <c r="B1489" s="109" t="s">
        <v>1763</v>
      </c>
      <c r="C1489" s="109" t="s">
        <v>102</v>
      </c>
      <c r="D1489">
        <v>164</v>
      </c>
      <c r="E1489">
        <v>1</v>
      </c>
      <c r="F1489" t="s">
        <v>215</v>
      </c>
      <c r="G1489">
        <v>3193.3999999999901</v>
      </c>
      <c r="H1489">
        <v>22</v>
      </c>
      <c r="I1489" t="s">
        <v>1782</v>
      </c>
      <c r="J1489" t="s">
        <v>1605</v>
      </c>
      <c r="K1489">
        <v>2</v>
      </c>
      <c r="L1489">
        <v>100.68</v>
      </c>
    </row>
    <row r="1490" spans="1:12" x14ac:dyDescent="0.3">
      <c r="A1490">
        <v>15661</v>
      </c>
      <c r="B1490" s="109" t="s">
        <v>1763</v>
      </c>
      <c r="C1490" s="109" t="s">
        <v>102</v>
      </c>
      <c r="D1490">
        <v>101</v>
      </c>
      <c r="E1490">
        <v>1</v>
      </c>
      <c r="F1490" t="s">
        <v>215</v>
      </c>
      <c r="G1490">
        <v>2561.19</v>
      </c>
      <c r="H1490">
        <v>22</v>
      </c>
      <c r="I1490" t="s">
        <v>1782</v>
      </c>
      <c r="J1490" t="s">
        <v>1606</v>
      </c>
      <c r="K1490">
        <v>3</v>
      </c>
      <c r="L1490">
        <v>104.95</v>
      </c>
    </row>
    <row r="1491" spans="1:12" x14ac:dyDescent="0.3">
      <c r="A1491">
        <v>15708</v>
      </c>
      <c r="B1491" s="109" t="s">
        <v>1763</v>
      </c>
      <c r="C1491" s="109" t="s">
        <v>102</v>
      </c>
      <c r="D1491">
        <v>46</v>
      </c>
      <c r="E1491">
        <v>2</v>
      </c>
      <c r="F1491" t="s">
        <v>1599</v>
      </c>
      <c r="G1491">
        <v>3510.3699999999899</v>
      </c>
      <c r="H1491">
        <v>22</v>
      </c>
      <c r="I1491" t="s">
        <v>1782</v>
      </c>
      <c r="J1491" t="s">
        <v>1606</v>
      </c>
      <c r="K1491">
        <v>3</v>
      </c>
      <c r="L1491">
        <v>163.34</v>
      </c>
    </row>
    <row r="1492" spans="1:12" x14ac:dyDescent="0.3">
      <c r="A1492">
        <v>15747</v>
      </c>
      <c r="B1492" s="109" t="s">
        <v>1787</v>
      </c>
      <c r="C1492" s="109" t="s">
        <v>102</v>
      </c>
      <c r="D1492">
        <v>143</v>
      </c>
      <c r="E1492">
        <v>1</v>
      </c>
      <c r="F1492" t="s">
        <v>215</v>
      </c>
      <c r="G1492">
        <v>2571.33</v>
      </c>
      <c r="H1492">
        <v>22</v>
      </c>
      <c r="I1492" t="s">
        <v>1782</v>
      </c>
      <c r="J1492" t="s">
        <v>1603</v>
      </c>
      <c r="K1492">
        <v>1</v>
      </c>
      <c r="L1492">
        <v>26.8</v>
      </c>
    </row>
    <row r="1493" spans="1:12" x14ac:dyDescent="0.3">
      <c r="A1493">
        <v>15806</v>
      </c>
      <c r="B1493" s="109" t="s">
        <v>1787</v>
      </c>
      <c r="C1493" s="109" t="s">
        <v>102</v>
      </c>
      <c r="D1493">
        <v>131</v>
      </c>
      <c r="E1493">
        <v>1</v>
      </c>
      <c r="F1493" t="s">
        <v>215</v>
      </c>
      <c r="G1493">
        <v>2850.7</v>
      </c>
      <c r="H1493">
        <v>22</v>
      </c>
      <c r="I1493" t="s">
        <v>1782</v>
      </c>
      <c r="J1493" t="s">
        <v>1603</v>
      </c>
      <c r="K1493">
        <v>1</v>
      </c>
      <c r="L1493">
        <v>79.91</v>
      </c>
    </row>
    <row r="1494" spans="1:12" x14ac:dyDescent="0.3">
      <c r="A1494">
        <v>15825</v>
      </c>
      <c r="B1494" s="109" t="s">
        <v>1787</v>
      </c>
      <c r="C1494" s="109" t="s">
        <v>102</v>
      </c>
      <c r="D1494">
        <v>53</v>
      </c>
      <c r="E1494">
        <v>2</v>
      </c>
      <c r="F1494" t="s">
        <v>1599</v>
      </c>
      <c r="G1494">
        <v>2456.64</v>
      </c>
      <c r="H1494">
        <v>22</v>
      </c>
      <c r="I1494" t="s">
        <v>1782</v>
      </c>
      <c r="J1494" t="s">
        <v>1603</v>
      </c>
      <c r="K1494">
        <v>1</v>
      </c>
      <c r="L1494">
        <v>31.27</v>
      </c>
    </row>
    <row r="1495" spans="1:12" x14ac:dyDescent="0.3">
      <c r="A1495">
        <v>15895</v>
      </c>
      <c r="B1495" s="109" t="s">
        <v>1787</v>
      </c>
      <c r="C1495" s="109" t="s">
        <v>102</v>
      </c>
      <c r="D1495">
        <v>66</v>
      </c>
      <c r="E1495">
        <v>1</v>
      </c>
      <c r="F1495" t="s">
        <v>215</v>
      </c>
      <c r="G1495">
        <v>1590.12</v>
      </c>
      <c r="H1495">
        <v>22</v>
      </c>
      <c r="I1495" t="s">
        <v>1782</v>
      </c>
      <c r="J1495" t="s">
        <v>1603</v>
      </c>
      <c r="K1495">
        <v>1</v>
      </c>
      <c r="L1495">
        <v>33.090000000000003</v>
      </c>
    </row>
    <row r="1496" spans="1:12" x14ac:dyDescent="0.3">
      <c r="A1496">
        <v>15901</v>
      </c>
      <c r="B1496" s="109" t="s">
        <v>1721</v>
      </c>
      <c r="C1496" s="109" t="s">
        <v>102</v>
      </c>
      <c r="D1496">
        <v>33</v>
      </c>
      <c r="E1496">
        <v>2</v>
      </c>
      <c r="F1496" t="s">
        <v>1599</v>
      </c>
      <c r="G1496">
        <v>2041.21999999999</v>
      </c>
      <c r="H1496">
        <v>22</v>
      </c>
      <c r="I1496" t="s">
        <v>1782</v>
      </c>
      <c r="J1496" t="s">
        <v>1605</v>
      </c>
      <c r="K1496">
        <v>2</v>
      </c>
      <c r="L1496">
        <v>120.13</v>
      </c>
    </row>
    <row r="1497" spans="1:12" x14ac:dyDescent="0.3">
      <c r="A1497">
        <v>15905</v>
      </c>
      <c r="B1497" s="109" t="s">
        <v>1721</v>
      </c>
      <c r="C1497" s="109" t="s">
        <v>102</v>
      </c>
      <c r="D1497">
        <v>140</v>
      </c>
      <c r="E1497">
        <v>2</v>
      </c>
      <c r="F1497" t="s">
        <v>1599</v>
      </c>
      <c r="G1497">
        <v>1907.5999999999899</v>
      </c>
      <c r="H1497">
        <v>22</v>
      </c>
      <c r="I1497" t="s">
        <v>1782</v>
      </c>
      <c r="J1497" t="s">
        <v>1603</v>
      </c>
      <c r="K1497">
        <v>1</v>
      </c>
      <c r="L1497">
        <v>79.91</v>
      </c>
    </row>
    <row r="1498" spans="1:12" x14ac:dyDescent="0.3">
      <c r="A1498">
        <v>15949</v>
      </c>
      <c r="B1498" s="109" t="s">
        <v>1721</v>
      </c>
      <c r="C1498" s="109" t="s">
        <v>102</v>
      </c>
      <c r="D1498">
        <v>39</v>
      </c>
      <c r="E1498">
        <v>1</v>
      </c>
      <c r="F1498" t="s">
        <v>215</v>
      </c>
      <c r="G1498">
        <v>3322.9899999999898</v>
      </c>
      <c r="H1498">
        <v>22</v>
      </c>
      <c r="I1498" t="s">
        <v>1782</v>
      </c>
      <c r="J1498" t="s">
        <v>1601</v>
      </c>
      <c r="K1498">
        <v>4</v>
      </c>
      <c r="L1498">
        <v>124.11999999999999</v>
      </c>
    </row>
    <row r="1499" spans="1:12" x14ac:dyDescent="0.3">
      <c r="A1499">
        <v>15996</v>
      </c>
      <c r="B1499" s="109" t="s">
        <v>1721</v>
      </c>
      <c r="C1499" s="109" t="s">
        <v>102</v>
      </c>
      <c r="D1499">
        <v>15</v>
      </c>
      <c r="E1499">
        <v>2</v>
      </c>
      <c r="F1499" t="s">
        <v>1599</v>
      </c>
      <c r="G1499">
        <v>1793.51999999999</v>
      </c>
      <c r="H1499">
        <v>22</v>
      </c>
      <c r="I1499" t="s">
        <v>1782</v>
      </c>
      <c r="J1499" t="s">
        <v>1605</v>
      </c>
      <c r="K1499">
        <v>2</v>
      </c>
      <c r="L1499">
        <v>83.43</v>
      </c>
    </row>
    <row r="1500" spans="1:12" x14ac:dyDescent="0.3">
      <c r="A1500">
        <v>16018</v>
      </c>
      <c r="B1500" s="109" t="s">
        <v>1721</v>
      </c>
      <c r="C1500" s="109" t="s">
        <v>102</v>
      </c>
      <c r="D1500">
        <v>134</v>
      </c>
      <c r="E1500">
        <v>2</v>
      </c>
      <c r="F1500" t="s">
        <v>1599</v>
      </c>
      <c r="G1500">
        <v>3404.45999999999</v>
      </c>
      <c r="H1500">
        <v>22</v>
      </c>
      <c r="I1500" t="s">
        <v>1782</v>
      </c>
      <c r="J1500" t="s">
        <v>1601</v>
      </c>
      <c r="K1500">
        <v>4</v>
      </c>
      <c r="L1500">
        <v>154.48000000000002</v>
      </c>
    </row>
    <row r="1501" spans="1:12" x14ac:dyDescent="0.3">
      <c r="A1501">
        <v>16063</v>
      </c>
      <c r="B1501" s="109" t="s">
        <v>1775</v>
      </c>
      <c r="C1501" s="109" t="s">
        <v>102</v>
      </c>
      <c r="D1501">
        <v>115</v>
      </c>
      <c r="E1501">
        <v>1</v>
      </c>
      <c r="F1501" t="s">
        <v>215</v>
      </c>
      <c r="G1501">
        <v>2760.23</v>
      </c>
      <c r="H1501">
        <v>22</v>
      </c>
      <c r="I1501" t="s">
        <v>1782</v>
      </c>
      <c r="J1501" t="s">
        <v>1605</v>
      </c>
      <c r="K1501">
        <v>2</v>
      </c>
      <c r="L1501">
        <v>48.629999999999995</v>
      </c>
    </row>
    <row r="1502" spans="1:12" x14ac:dyDescent="0.3">
      <c r="A1502">
        <v>16066</v>
      </c>
      <c r="B1502" s="109" t="s">
        <v>1775</v>
      </c>
      <c r="C1502" s="109" t="s">
        <v>102</v>
      </c>
      <c r="D1502">
        <v>181</v>
      </c>
      <c r="E1502">
        <v>1</v>
      </c>
      <c r="F1502" t="s">
        <v>215</v>
      </c>
      <c r="G1502">
        <v>2605.3199999999902</v>
      </c>
      <c r="H1502">
        <v>22</v>
      </c>
      <c r="I1502" t="s">
        <v>1782</v>
      </c>
      <c r="J1502" t="s">
        <v>1601</v>
      </c>
      <c r="K1502">
        <v>4</v>
      </c>
      <c r="L1502">
        <v>171.73000000000002</v>
      </c>
    </row>
    <row r="1503" spans="1:12" x14ac:dyDescent="0.3">
      <c r="A1503">
        <v>16119</v>
      </c>
      <c r="B1503" s="109" t="s">
        <v>1775</v>
      </c>
      <c r="C1503" s="109" t="s">
        <v>102</v>
      </c>
      <c r="D1503">
        <v>127</v>
      </c>
      <c r="E1503">
        <v>1</v>
      </c>
      <c r="F1503" t="s">
        <v>215</v>
      </c>
      <c r="G1503">
        <v>2404.2599999999902</v>
      </c>
      <c r="H1503">
        <v>22</v>
      </c>
      <c r="I1503" t="s">
        <v>1782</v>
      </c>
      <c r="J1503" t="s">
        <v>1605</v>
      </c>
      <c r="K1503">
        <v>2</v>
      </c>
      <c r="L1503">
        <v>106.5</v>
      </c>
    </row>
    <row r="1504" spans="1:12" x14ac:dyDescent="0.3">
      <c r="A1504">
        <v>16294</v>
      </c>
      <c r="B1504" s="109" t="s">
        <v>1775</v>
      </c>
      <c r="C1504" s="109" t="s">
        <v>102</v>
      </c>
      <c r="D1504">
        <v>10</v>
      </c>
      <c r="E1504">
        <v>1</v>
      </c>
      <c r="F1504" t="s">
        <v>215</v>
      </c>
      <c r="G1504">
        <v>1183</v>
      </c>
      <c r="H1504">
        <v>22</v>
      </c>
      <c r="I1504" t="s">
        <v>1782</v>
      </c>
      <c r="J1504" t="s">
        <v>1603</v>
      </c>
      <c r="K1504">
        <v>1</v>
      </c>
      <c r="L1504">
        <v>79.91</v>
      </c>
    </row>
    <row r="1505" spans="1:12" x14ac:dyDescent="0.3">
      <c r="A1505">
        <v>16295</v>
      </c>
      <c r="B1505" s="109" t="s">
        <v>1775</v>
      </c>
      <c r="C1505" s="109" t="s">
        <v>102</v>
      </c>
      <c r="D1505">
        <v>144</v>
      </c>
      <c r="E1505">
        <v>1</v>
      </c>
      <c r="F1505" t="s">
        <v>215</v>
      </c>
      <c r="G1505">
        <v>2504.1999999999998</v>
      </c>
      <c r="H1505">
        <v>22</v>
      </c>
      <c r="I1505" t="s">
        <v>1782</v>
      </c>
      <c r="J1505" t="s">
        <v>1603</v>
      </c>
      <c r="K1505">
        <v>1</v>
      </c>
      <c r="L1505">
        <v>50.34</v>
      </c>
    </row>
    <row r="1506" spans="1:12" x14ac:dyDescent="0.3">
      <c r="A1506">
        <v>16389</v>
      </c>
      <c r="B1506" s="109" t="s">
        <v>1722</v>
      </c>
      <c r="C1506" s="109" t="s">
        <v>102</v>
      </c>
      <c r="D1506">
        <v>171</v>
      </c>
      <c r="E1506">
        <v>2</v>
      </c>
      <c r="F1506" t="s">
        <v>1599</v>
      </c>
      <c r="G1506">
        <v>3485.06</v>
      </c>
      <c r="H1506">
        <v>22</v>
      </c>
      <c r="I1506" t="s">
        <v>1782</v>
      </c>
      <c r="J1506" t="s">
        <v>1606</v>
      </c>
      <c r="K1506">
        <v>3</v>
      </c>
      <c r="L1506">
        <v>105.26</v>
      </c>
    </row>
    <row r="1507" spans="1:12" x14ac:dyDescent="0.3">
      <c r="A1507">
        <v>16396</v>
      </c>
      <c r="B1507" s="109" t="s">
        <v>1722</v>
      </c>
      <c r="C1507" s="109" t="s">
        <v>102</v>
      </c>
      <c r="D1507">
        <v>34</v>
      </c>
      <c r="E1507">
        <v>2</v>
      </c>
      <c r="F1507" t="s">
        <v>1599</v>
      </c>
      <c r="G1507">
        <v>2657.8899999999899</v>
      </c>
      <c r="H1507">
        <v>22</v>
      </c>
      <c r="I1507" t="s">
        <v>1782</v>
      </c>
      <c r="J1507" t="s">
        <v>1605</v>
      </c>
      <c r="K1507">
        <v>2</v>
      </c>
      <c r="L1507">
        <v>71.02</v>
      </c>
    </row>
    <row r="1508" spans="1:12" x14ac:dyDescent="0.3">
      <c r="A1508">
        <v>16402</v>
      </c>
      <c r="B1508" s="109" t="s">
        <v>1722</v>
      </c>
      <c r="C1508" s="109" t="s">
        <v>102</v>
      </c>
      <c r="D1508">
        <v>103</v>
      </c>
      <c r="E1508">
        <v>1</v>
      </c>
      <c r="F1508" t="s">
        <v>215</v>
      </c>
      <c r="G1508">
        <v>2155.51999999999</v>
      </c>
      <c r="H1508">
        <v>22</v>
      </c>
      <c r="I1508" t="s">
        <v>1782</v>
      </c>
      <c r="J1508" t="s">
        <v>1606</v>
      </c>
      <c r="K1508">
        <v>3</v>
      </c>
      <c r="L1508">
        <v>163.34</v>
      </c>
    </row>
    <row r="1509" spans="1:12" x14ac:dyDescent="0.3">
      <c r="A1509">
        <v>16408</v>
      </c>
      <c r="B1509" s="109" t="s">
        <v>1722</v>
      </c>
      <c r="C1509" s="109" t="s">
        <v>102</v>
      </c>
      <c r="D1509">
        <v>90</v>
      </c>
      <c r="E1509">
        <v>2</v>
      </c>
      <c r="F1509" t="s">
        <v>1599</v>
      </c>
      <c r="G1509">
        <v>3210.29</v>
      </c>
      <c r="H1509">
        <v>22</v>
      </c>
      <c r="I1509" t="s">
        <v>1782</v>
      </c>
      <c r="J1509" t="s">
        <v>1603</v>
      </c>
      <c r="K1509">
        <v>1</v>
      </c>
      <c r="L1509">
        <v>45.06</v>
      </c>
    </row>
    <row r="1510" spans="1:12" x14ac:dyDescent="0.3">
      <c r="A1510">
        <v>16497</v>
      </c>
      <c r="B1510" s="109" t="s">
        <v>1722</v>
      </c>
      <c r="C1510" s="109" t="s">
        <v>102</v>
      </c>
      <c r="D1510">
        <v>181</v>
      </c>
      <c r="E1510">
        <v>1</v>
      </c>
      <c r="F1510" t="s">
        <v>215</v>
      </c>
      <c r="G1510">
        <v>2605.3199999999902</v>
      </c>
      <c r="H1510">
        <v>22</v>
      </c>
      <c r="I1510" t="s">
        <v>1782</v>
      </c>
      <c r="J1510" t="s">
        <v>1605</v>
      </c>
      <c r="K1510">
        <v>2</v>
      </c>
      <c r="L1510">
        <v>76.930000000000007</v>
      </c>
    </row>
    <row r="1511" spans="1:12" x14ac:dyDescent="0.3">
      <c r="A1511">
        <v>16501</v>
      </c>
      <c r="B1511" s="109" t="s">
        <v>1722</v>
      </c>
      <c r="C1511" s="109" t="s">
        <v>102</v>
      </c>
      <c r="D1511">
        <v>149</v>
      </c>
      <c r="E1511">
        <v>2</v>
      </c>
      <c r="F1511" t="s">
        <v>1599</v>
      </c>
      <c r="G1511">
        <v>2594.5699999999902</v>
      </c>
      <c r="H1511">
        <v>22</v>
      </c>
      <c r="I1511" t="s">
        <v>1782</v>
      </c>
      <c r="J1511" t="s">
        <v>1603</v>
      </c>
      <c r="K1511">
        <v>1</v>
      </c>
      <c r="L1511">
        <v>26.59</v>
      </c>
    </row>
    <row r="1512" spans="1:12" x14ac:dyDescent="0.3">
      <c r="A1512">
        <v>16553</v>
      </c>
      <c r="B1512" s="109" t="s">
        <v>1722</v>
      </c>
      <c r="C1512" s="109" t="s">
        <v>102</v>
      </c>
      <c r="D1512">
        <v>109</v>
      </c>
      <c r="E1512">
        <v>1</v>
      </c>
      <c r="F1512" t="s">
        <v>215</v>
      </c>
      <c r="G1512">
        <v>3385.06</v>
      </c>
      <c r="H1512">
        <v>22</v>
      </c>
      <c r="I1512" t="s">
        <v>1782</v>
      </c>
      <c r="J1512" t="s">
        <v>1603</v>
      </c>
      <c r="K1512">
        <v>1</v>
      </c>
      <c r="L1512">
        <v>21.83</v>
      </c>
    </row>
    <row r="1513" spans="1:12" x14ac:dyDescent="0.3">
      <c r="A1513">
        <v>16558</v>
      </c>
      <c r="B1513" s="109" t="s">
        <v>1722</v>
      </c>
      <c r="C1513" s="109" t="s">
        <v>102</v>
      </c>
      <c r="D1513">
        <v>136</v>
      </c>
      <c r="E1513">
        <v>1</v>
      </c>
      <c r="F1513" t="s">
        <v>215</v>
      </c>
      <c r="G1513">
        <v>2856.3799999999901</v>
      </c>
      <c r="H1513">
        <v>22</v>
      </c>
      <c r="I1513" t="s">
        <v>1782</v>
      </c>
      <c r="J1513" t="s">
        <v>1605</v>
      </c>
      <c r="K1513">
        <v>2</v>
      </c>
      <c r="L1513">
        <v>78.150000000000006</v>
      </c>
    </row>
    <row r="1514" spans="1:12" x14ac:dyDescent="0.3">
      <c r="A1514">
        <v>16655</v>
      </c>
      <c r="B1514" s="109" t="s">
        <v>1722</v>
      </c>
      <c r="C1514" s="109" t="s">
        <v>102</v>
      </c>
      <c r="D1514">
        <v>71</v>
      </c>
      <c r="E1514">
        <v>1</v>
      </c>
      <c r="F1514" t="s">
        <v>215</v>
      </c>
      <c r="G1514">
        <v>3426.6699999999901</v>
      </c>
      <c r="H1514">
        <v>22</v>
      </c>
      <c r="I1514" t="s">
        <v>1782</v>
      </c>
      <c r="J1514" t="s">
        <v>1603</v>
      </c>
      <c r="K1514">
        <v>1</v>
      </c>
      <c r="L1514">
        <v>21.83</v>
      </c>
    </row>
    <row r="1515" spans="1:12" x14ac:dyDescent="0.3">
      <c r="A1515">
        <v>16733</v>
      </c>
      <c r="B1515" s="109" t="s">
        <v>1764</v>
      </c>
      <c r="C1515" s="109" t="s">
        <v>102</v>
      </c>
      <c r="D1515">
        <v>97</v>
      </c>
      <c r="E1515">
        <v>1</v>
      </c>
      <c r="F1515" t="s">
        <v>215</v>
      </c>
      <c r="G1515">
        <v>2931.14</v>
      </c>
      <c r="H1515">
        <v>22</v>
      </c>
      <c r="I1515" t="s">
        <v>1782</v>
      </c>
      <c r="J1515" t="s">
        <v>1603</v>
      </c>
      <c r="K1515">
        <v>1</v>
      </c>
      <c r="L1515">
        <v>31.27</v>
      </c>
    </row>
    <row r="1516" spans="1:12" x14ac:dyDescent="0.3">
      <c r="A1516">
        <v>16749</v>
      </c>
      <c r="B1516" s="109" t="s">
        <v>1764</v>
      </c>
      <c r="C1516" s="109" t="s">
        <v>102</v>
      </c>
      <c r="D1516">
        <v>173</v>
      </c>
      <c r="E1516">
        <v>1</v>
      </c>
      <c r="F1516" t="s">
        <v>215</v>
      </c>
      <c r="G1516">
        <v>3127.77</v>
      </c>
      <c r="H1516">
        <v>22</v>
      </c>
      <c r="I1516" t="s">
        <v>1782</v>
      </c>
      <c r="J1516" t="s">
        <v>1605</v>
      </c>
      <c r="K1516">
        <v>2</v>
      </c>
      <c r="L1516">
        <v>120.13</v>
      </c>
    </row>
    <row r="1517" spans="1:12" x14ac:dyDescent="0.3">
      <c r="A1517">
        <v>16818</v>
      </c>
      <c r="B1517" s="109" t="s">
        <v>1723</v>
      </c>
      <c r="C1517" s="109" t="s">
        <v>102</v>
      </c>
      <c r="D1517">
        <v>84</v>
      </c>
      <c r="E1517">
        <v>2</v>
      </c>
      <c r="F1517" t="s">
        <v>1599</v>
      </c>
      <c r="G1517">
        <v>1766.1699999999901</v>
      </c>
      <c r="H1517">
        <v>22</v>
      </c>
      <c r="I1517" t="s">
        <v>1782</v>
      </c>
      <c r="J1517" t="s">
        <v>1605</v>
      </c>
      <c r="K1517">
        <v>2</v>
      </c>
      <c r="L1517">
        <v>66.05</v>
      </c>
    </row>
    <row r="1518" spans="1:12" x14ac:dyDescent="0.3">
      <c r="A1518">
        <v>16890</v>
      </c>
      <c r="B1518" s="109" t="s">
        <v>1723</v>
      </c>
      <c r="C1518" s="109" t="s">
        <v>102</v>
      </c>
      <c r="D1518">
        <v>139</v>
      </c>
      <c r="E1518">
        <v>2</v>
      </c>
      <c r="F1518" t="s">
        <v>1599</v>
      </c>
      <c r="G1518">
        <v>1577.97</v>
      </c>
      <c r="H1518">
        <v>22</v>
      </c>
      <c r="I1518" t="s">
        <v>1782</v>
      </c>
      <c r="J1518" t="s">
        <v>1603</v>
      </c>
      <c r="K1518">
        <v>1</v>
      </c>
      <c r="L1518">
        <v>26.8</v>
      </c>
    </row>
    <row r="1519" spans="1:12" x14ac:dyDescent="0.3">
      <c r="A1519">
        <v>16948</v>
      </c>
      <c r="B1519" s="109" t="s">
        <v>1723</v>
      </c>
      <c r="C1519" s="109" t="s">
        <v>102</v>
      </c>
      <c r="D1519">
        <v>155</v>
      </c>
      <c r="E1519">
        <v>1</v>
      </c>
      <c r="F1519" t="s">
        <v>215</v>
      </c>
      <c r="G1519">
        <v>2346.25</v>
      </c>
      <c r="H1519">
        <v>22</v>
      </c>
      <c r="I1519" t="s">
        <v>1782</v>
      </c>
      <c r="J1519" t="s">
        <v>1603</v>
      </c>
      <c r="K1519">
        <v>1</v>
      </c>
      <c r="L1519">
        <v>31.27</v>
      </c>
    </row>
    <row r="1520" spans="1:12" x14ac:dyDescent="0.3">
      <c r="A1520">
        <v>16981</v>
      </c>
      <c r="B1520" s="109" t="s">
        <v>1723</v>
      </c>
      <c r="C1520" s="109" t="s">
        <v>102</v>
      </c>
      <c r="D1520">
        <v>127</v>
      </c>
      <c r="E1520">
        <v>1</v>
      </c>
      <c r="F1520" t="s">
        <v>215</v>
      </c>
      <c r="G1520">
        <v>2404.2599999999902</v>
      </c>
      <c r="H1520">
        <v>22</v>
      </c>
      <c r="I1520" t="s">
        <v>1782</v>
      </c>
      <c r="J1520" t="s">
        <v>1603</v>
      </c>
      <c r="K1520">
        <v>1</v>
      </c>
      <c r="L1520">
        <v>50.34</v>
      </c>
    </row>
    <row r="1521" spans="1:12" x14ac:dyDescent="0.3">
      <c r="A1521">
        <v>17022</v>
      </c>
      <c r="B1521" s="109" t="s">
        <v>1723</v>
      </c>
      <c r="C1521" s="109" t="s">
        <v>102</v>
      </c>
      <c r="D1521">
        <v>161</v>
      </c>
      <c r="E1521">
        <v>1</v>
      </c>
      <c r="F1521" t="s">
        <v>215</v>
      </c>
      <c r="G1521">
        <v>2630.04</v>
      </c>
      <c r="H1521">
        <v>22</v>
      </c>
      <c r="I1521" t="s">
        <v>1782</v>
      </c>
      <c r="J1521" t="s">
        <v>1606</v>
      </c>
      <c r="K1521">
        <v>3</v>
      </c>
      <c r="L1521">
        <v>116.08</v>
      </c>
    </row>
    <row r="1522" spans="1:12" x14ac:dyDescent="0.3">
      <c r="A1522">
        <v>17108</v>
      </c>
      <c r="B1522" s="109" t="s">
        <v>1723</v>
      </c>
      <c r="C1522" s="109" t="s">
        <v>102</v>
      </c>
      <c r="D1522">
        <v>26</v>
      </c>
      <c r="E1522">
        <v>2</v>
      </c>
      <c r="F1522" t="s">
        <v>1599</v>
      </c>
      <c r="G1522">
        <v>2606.6099999999901</v>
      </c>
      <c r="H1522">
        <v>22</v>
      </c>
      <c r="I1522" t="s">
        <v>1782</v>
      </c>
      <c r="J1522" t="s">
        <v>1606</v>
      </c>
      <c r="K1522">
        <v>3</v>
      </c>
      <c r="L1522">
        <v>156.84</v>
      </c>
    </row>
    <row r="1523" spans="1:12" x14ac:dyDescent="0.3">
      <c r="A1523">
        <v>17139</v>
      </c>
      <c r="B1523" s="109" t="s">
        <v>1723</v>
      </c>
      <c r="C1523" s="109" t="s">
        <v>102</v>
      </c>
      <c r="D1523">
        <v>108</v>
      </c>
      <c r="E1523">
        <v>2</v>
      </c>
      <c r="F1523" t="s">
        <v>1599</v>
      </c>
      <c r="G1523">
        <v>3114.84</v>
      </c>
      <c r="H1523">
        <v>22</v>
      </c>
      <c r="I1523" t="s">
        <v>1782</v>
      </c>
      <c r="J1523" t="s">
        <v>1603</v>
      </c>
      <c r="K1523">
        <v>1</v>
      </c>
      <c r="L1523">
        <v>44.22</v>
      </c>
    </row>
    <row r="1524" spans="1:12" x14ac:dyDescent="0.3">
      <c r="A1524">
        <v>17184</v>
      </c>
      <c r="B1524" s="109" t="s">
        <v>1788</v>
      </c>
      <c r="C1524" s="109" t="s">
        <v>102</v>
      </c>
      <c r="D1524">
        <v>45</v>
      </c>
      <c r="E1524">
        <v>1</v>
      </c>
      <c r="F1524" t="s">
        <v>215</v>
      </c>
      <c r="G1524">
        <v>3423.77</v>
      </c>
      <c r="H1524">
        <v>22</v>
      </c>
      <c r="I1524" t="s">
        <v>1782</v>
      </c>
      <c r="J1524" t="s">
        <v>1603</v>
      </c>
      <c r="K1524">
        <v>1</v>
      </c>
      <c r="L1524">
        <v>40.22</v>
      </c>
    </row>
    <row r="1525" spans="1:12" x14ac:dyDescent="0.3">
      <c r="A1525">
        <v>17208</v>
      </c>
      <c r="B1525" s="109" t="s">
        <v>1788</v>
      </c>
      <c r="C1525" s="109" t="s">
        <v>102</v>
      </c>
      <c r="D1525">
        <v>76</v>
      </c>
      <c r="E1525">
        <v>2</v>
      </c>
      <c r="F1525" t="s">
        <v>1599</v>
      </c>
      <c r="G1525">
        <v>2110.5</v>
      </c>
      <c r="H1525">
        <v>22</v>
      </c>
      <c r="I1525" t="s">
        <v>1782</v>
      </c>
      <c r="J1525" t="s">
        <v>1605</v>
      </c>
      <c r="K1525">
        <v>2</v>
      </c>
      <c r="L1525">
        <v>66.89</v>
      </c>
    </row>
    <row r="1526" spans="1:12" x14ac:dyDescent="0.3">
      <c r="A1526">
        <v>17210</v>
      </c>
      <c r="B1526" s="109" t="s">
        <v>1724</v>
      </c>
      <c r="C1526" s="109" t="s">
        <v>102</v>
      </c>
      <c r="D1526">
        <v>188</v>
      </c>
      <c r="E1526">
        <v>2</v>
      </c>
      <c r="F1526" t="s">
        <v>1599</v>
      </c>
      <c r="G1526">
        <v>2797.5499999999902</v>
      </c>
      <c r="H1526">
        <v>22</v>
      </c>
      <c r="I1526" t="s">
        <v>1782</v>
      </c>
      <c r="J1526" t="s">
        <v>1601</v>
      </c>
      <c r="K1526">
        <v>4</v>
      </c>
      <c r="L1526">
        <v>219.53</v>
      </c>
    </row>
    <row r="1527" spans="1:12" x14ac:dyDescent="0.3">
      <c r="A1527">
        <v>17257</v>
      </c>
      <c r="B1527" s="109" t="s">
        <v>1724</v>
      </c>
      <c r="C1527" s="109" t="s">
        <v>102</v>
      </c>
      <c r="D1527">
        <v>58</v>
      </c>
      <c r="E1527">
        <v>2</v>
      </c>
      <c r="F1527" t="s">
        <v>1599</v>
      </c>
      <c r="G1527">
        <v>2980.8799999999901</v>
      </c>
      <c r="H1527">
        <v>22</v>
      </c>
      <c r="I1527" t="s">
        <v>1782</v>
      </c>
      <c r="J1527" t="s">
        <v>1603</v>
      </c>
      <c r="K1527">
        <v>1</v>
      </c>
      <c r="L1527">
        <v>45.06</v>
      </c>
    </row>
    <row r="1528" spans="1:12" x14ac:dyDescent="0.3">
      <c r="A1528">
        <v>17275</v>
      </c>
      <c r="B1528" s="109" t="s">
        <v>1724</v>
      </c>
      <c r="C1528" s="109" t="s">
        <v>102</v>
      </c>
      <c r="D1528">
        <v>117</v>
      </c>
      <c r="E1528">
        <v>2</v>
      </c>
      <c r="F1528" t="s">
        <v>1599</v>
      </c>
      <c r="G1528">
        <v>2634.1899999999901</v>
      </c>
      <c r="H1528">
        <v>22</v>
      </c>
      <c r="I1528" t="s">
        <v>1782</v>
      </c>
      <c r="J1528" t="s">
        <v>1605</v>
      </c>
      <c r="K1528">
        <v>2</v>
      </c>
      <c r="L1528">
        <v>53.6</v>
      </c>
    </row>
    <row r="1529" spans="1:12" x14ac:dyDescent="0.3">
      <c r="A1529">
        <v>17421</v>
      </c>
      <c r="B1529" s="109" t="s">
        <v>1724</v>
      </c>
      <c r="C1529" s="109" t="s">
        <v>102</v>
      </c>
      <c r="D1529">
        <v>132</v>
      </c>
      <c r="E1529">
        <v>1</v>
      </c>
      <c r="F1529" t="s">
        <v>215</v>
      </c>
      <c r="G1529">
        <v>3104.14</v>
      </c>
      <c r="H1529">
        <v>22</v>
      </c>
      <c r="I1529" t="s">
        <v>1782</v>
      </c>
      <c r="J1529" t="s">
        <v>1603</v>
      </c>
      <c r="K1529">
        <v>1</v>
      </c>
      <c r="L1529">
        <v>26.8</v>
      </c>
    </row>
    <row r="1530" spans="1:12" x14ac:dyDescent="0.3">
      <c r="A1530">
        <v>17446</v>
      </c>
      <c r="B1530" s="109" t="s">
        <v>1724</v>
      </c>
      <c r="C1530" s="109" t="s">
        <v>102</v>
      </c>
      <c r="D1530">
        <v>162</v>
      </c>
      <c r="E1530">
        <v>1</v>
      </c>
      <c r="F1530" t="s">
        <v>215</v>
      </c>
      <c r="G1530">
        <v>2190.64</v>
      </c>
      <c r="H1530">
        <v>22</v>
      </c>
      <c r="I1530" t="s">
        <v>1782</v>
      </c>
      <c r="J1530" t="s">
        <v>1603</v>
      </c>
      <c r="K1530">
        <v>1</v>
      </c>
      <c r="L1530">
        <v>31.27</v>
      </c>
    </row>
    <row r="1531" spans="1:12" x14ac:dyDescent="0.3">
      <c r="A1531">
        <v>17510</v>
      </c>
      <c r="B1531" s="109" t="s">
        <v>1724</v>
      </c>
      <c r="C1531" s="109" t="s">
        <v>102</v>
      </c>
      <c r="D1531">
        <v>41</v>
      </c>
      <c r="E1531">
        <v>1</v>
      </c>
      <c r="F1531" t="s">
        <v>215</v>
      </c>
      <c r="G1531">
        <v>3191.8999999999901</v>
      </c>
      <c r="H1531">
        <v>22</v>
      </c>
      <c r="I1531" t="s">
        <v>1782</v>
      </c>
      <c r="J1531" t="s">
        <v>1605</v>
      </c>
      <c r="K1531">
        <v>2</v>
      </c>
      <c r="L1531">
        <v>53.39</v>
      </c>
    </row>
    <row r="1532" spans="1:12" x14ac:dyDescent="0.3">
      <c r="A1532">
        <v>17513</v>
      </c>
      <c r="B1532" s="109" t="s">
        <v>1765</v>
      </c>
      <c r="C1532" s="109" t="s">
        <v>102</v>
      </c>
      <c r="D1532">
        <v>133</v>
      </c>
      <c r="E1532">
        <v>2</v>
      </c>
      <c r="F1532" t="s">
        <v>1599</v>
      </c>
      <c r="G1532">
        <v>2821.9199999999901</v>
      </c>
      <c r="H1532">
        <v>22</v>
      </c>
      <c r="I1532" t="s">
        <v>1782</v>
      </c>
      <c r="J1532" t="s">
        <v>1601</v>
      </c>
      <c r="K1532">
        <v>4</v>
      </c>
      <c r="L1532">
        <v>145.17000000000002</v>
      </c>
    </row>
    <row r="1533" spans="1:12" x14ac:dyDescent="0.3">
      <c r="A1533">
        <v>17555</v>
      </c>
      <c r="B1533" s="109" t="s">
        <v>1765</v>
      </c>
      <c r="C1533" s="109" t="s">
        <v>102</v>
      </c>
      <c r="D1533">
        <v>173</v>
      </c>
      <c r="E1533">
        <v>1</v>
      </c>
      <c r="F1533" t="s">
        <v>215</v>
      </c>
      <c r="G1533">
        <v>3127.77</v>
      </c>
      <c r="H1533">
        <v>22</v>
      </c>
      <c r="I1533" t="s">
        <v>1782</v>
      </c>
      <c r="J1533" t="s">
        <v>1603</v>
      </c>
      <c r="K1533">
        <v>1</v>
      </c>
      <c r="L1533">
        <v>26.59</v>
      </c>
    </row>
    <row r="1534" spans="1:12" x14ac:dyDescent="0.3">
      <c r="A1534">
        <v>17680</v>
      </c>
      <c r="B1534" s="109" t="s">
        <v>1765</v>
      </c>
      <c r="C1534" s="109" t="s">
        <v>102</v>
      </c>
      <c r="D1534">
        <v>88</v>
      </c>
      <c r="E1534">
        <v>2</v>
      </c>
      <c r="F1534" t="s">
        <v>1599</v>
      </c>
      <c r="G1534">
        <v>2659.22</v>
      </c>
      <c r="H1534">
        <v>22</v>
      </c>
      <c r="I1534" t="s">
        <v>1782</v>
      </c>
      <c r="J1534" t="s">
        <v>1603</v>
      </c>
      <c r="K1534">
        <v>1</v>
      </c>
      <c r="L1534">
        <v>31.27</v>
      </c>
    </row>
    <row r="1535" spans="1:12" x14ac:dyDescent="0.3">
      <c r="A1535">
        <v>17827</v>
      </c>
      <c r="B1535" s="109" t="s">
        <v>1765</v>
      </c>
      <c r="C1535" s="109" t="s">
        <v>102</v>
      </c>
      <c r="D1535">
        <v>74</v>
      </c>
      <c r="E1535">
        <v>1</v>
      </c>
      <c r="F1535" t="s">
        <v>215</v>
      </c>
      <c r="G1535">
        <v>3371.55</v>
      </c>
      <c r="H1535">
        <v>22</v>
      </c>
      <c r="I1535" t="s">
        <v>1782</v>
      </c>
      <c r="J1535" t="s">
        <v>1603</v>
      </c>
      <c r="K1535">
        <v>1</v>
      </c>
      <c r="L1535">
        <v>26.59</v>
      </c>
    </row>
    <row r="1536" spans="1:12" x14ac:dyDescent="0.3">
      <c r="A1536">
        <v>17846</v>
      </c>
      <c r="B1536" s="109" t="s">
        <v>1765</v>
      </c>
      <c r="C1536" s="109" t="s">
        <v>102</v>
      </c>
      <c r="D1536">
        <v>94</v>
      </c>
      <c r="E1536">
        <v>1</v>
      </c>
      <c r="F1536" t="s">
        <v>215</v>
      </c>
      <c r="G1536">
        <v>2209.74999999999</v>
      </c>
      <c r="H1536">
        <v>22</v>
      </c>
      <c r="I1536" t="s">
        <v>1782</v>
      </c>
      <c r="J1536" t="s">
        <v>1606</v>
      </c>
      <c r="K1536">
        <v>3</v>
      </c>
      <c r="L1536">
        <v>153.22</v>
      </c>
    </row>
    <row r="1537" spans="1:12" x14ac:dyDescent="0.3">
      <c r="A1537">
        <v>17849</v>
      </c>
      <c r="B1537" s="109" t="s">
        <v>1725</v>
      </c>
      <c r="C1537" s="109" t="s">
        <v>102</v>
      </c>
      <c r="D1537">
        <v>33</v>
      </c>
      <c r="E1537">
        <v>2</v>
      </c>
      <c r="F1537" t="s">
        <v>1599</v>
      </c>
      <c r="G1537">
        <v>2041.21999999999</v>
      </c>
      <c r="H1537">
        <v>22</v>
      </c>
      <c r="I1537" t="s">
        <v>1782</v>
      </c>
      <c r="J1537" t="s">
        <v>1603</v>
      </c>
      <c r="K1537">
        <v>1</v>
      </c>
      <c r="L1537">
        <v>31.27</v>
      </c>
    </row>
    <row r="1538" spans="1:12" x14ac:dyDescent="0.3">
      <c r="A1538">
        <v>17859</v>
      </c>
      <c r="B1538" s="109" t="s">
        <v>1725</v>
      </c>
      <c r="C1538" s="109" t="s">
        <v>102</v>
      </c>
      <c r="D1538">
        <v>23</v>
      </c>
      <c r="E1538">
        <v>2</v>
      </c>
      <c r="F1538" t="s">
        <v>1599</v>
      </c>
      <c r="G1538">
        <v>2834.16</v>
      </c>
      <c r="H1538">
        <v>22</v>
      </c>
      <c r="I1538" t="s">
        <v>1782</v>
      </c>
      <c r="J1538" t="s">
        <v>1606</v>
      </c>
      <c r="K1538">
        <v>3</v>
      </c>
      <c r="L1538">
        <v>121.99000000000001</v>
      </c>
    </row>
    <row r="1539" spans="1:12" x14ac:dyDescent="0.3">
      <c r="A1539">
        <v>17861</v>
      </c>
      <c r="B1539" s="109" t="s">
        <v>1725</v>
      </c>
      <c r="C1539" s="109" t="s">
        <v>102</v>
      </c>
      <c r="D1539">
        <v>35</v>
      </c>
      <c r="E1539">
        <v>1</v>
      </c>
      <c r="F1539" t="s">
        <v>215</v>
      </c>
      <c r="G1539">
        <v>3303.7</v>
      </c>
      <c r="H1539">
        <v>22</v>
      </c>
      <c r="I1539" t="s">
        <v>1782</v>
      </c>
      <c r="J1539" t="s">
        <v>1605</v>
      </c>
      <c r="K1539">
        <v>2</v>
      </c>
      <c r="L1539">
        <v>77.14</v>
      </c>
    </row>
    <row r="1540" spans="1:12" x14ac:dyDescent="0.3">
      <c r="A1540">
        <v>17862</v>
      </c>
      <c r="B1540" s="109" t="s">
        <v>1726</v>
      </c>
      <c r="C1540" s="109" t="s">
        <v>1727</v>
      </c>
      <c r="D1540">
        <v>109</v>
      </c>
      <c r="E1540">
        <v>1</v>
      </c>
      <c r="F1540" t="s">
        <v>215</v>
      </c>
      <c r="G1540">
        <v>3385.06</v>
      </c>
      <c r="H1540">
        <v>22</v>
      </c>
      <c r="I1540" t="s">
        <v>1782</v>
      </c>
      <c r="J1540" t="s">
        <v>1605</v>
      </c>
      <c r="K1540">
        <v>2</v>
      </c>
      <c r="L1540">
        <v>159.82</v>
      </c>
    </row>
    <row r="1541" spans="1:12" x14ac:dyDescent="0.3">
      <c r="A1541">
        <v>17874</v>
      </c>
      <c r="B1541" s="109" t="s">
        <v>1726</v>
      </c>
      <c r="C1541" s="109" t="s">
        <v>1727</v>
      </c>
      <c r="D1541">
        <v>43</v>
      </c>
      <c r="E1541">
        <v>2</v>
      </c>
      <c r="F1541" t="s">
        <v>1599</v>
      </c>
      <c r="G1541">
        <v>2667.38</v>
      </c>
      <c r="H1541">
        <v>22</v>
      </c>
      <c r="I1541" t="s">
        <v>1782</v>
      </c>
      <c r="J1541" t="s">
        <v>1605</v>
      </c>
      <c r="K1541">
        <v>2</v>
      </c>
      <c r="L1541">
        <v>53.39</v>
      </c>
    </row>
    <row r="1542" spans="1:12" x14ac:dyDescent="0.3">
      <c r="A1542">
        <v>17885</v>
      </c>
      <c r="B1542" s="109" t="s">
        <v>1726</v>
      </c>
      <c r="C1542" s="109" t="s">
        <v>1727</v>
      </c>
      <c r="D1542">
        <v>142</v>
      </c>
      <c r="E1542">
        <v>2</v>
      </c>
      <c r="F1542" t="s">
        <v>1599</v>
      </c>
      <c r="G1542">
        <v>2866.51</v>
      </c>
      <c r="H1542">
        <v>22</v>
      </c>
      <c r="I1542" t="s">
        <v>1782</v>
      </c>
      <c r="J1542" t="s">
        <v>1605</v>
      </c>
      <c r="K1542">
        <v>2</v>
      </c>
      <c r="L1542">
        <v>77.31</v>
      </c>
    </row>
    <row r="1543" spans="1:12" x14ac:dyDescent="0.3">
      <c r="A1543">
        <v>18039</v>
      </c>
      <c r="B1543" s="109" t="s">
        <v>1598</v>
      </c>
      <c r="C1543" s="109" t="s">
        <v>97</v>
      </c>
      <c r="D1543">
        <v>167</v>
      </c>
      <c r="E1543">
        <v>2</v>
      </c>
      <c r="F1543" t="s">
        <v>1599</v>
      </c>
      <c r="G1543">
        <v>2609.11</v>
      </c>
      <c r="H1543">
        <v>22</v>
      </c>
      <c r="I1543" t="s">
        <v>1782</v>
      </c>
      <c r="J1543" t="s">
        <v>1603</v>
      </c>
      <c r="K1543">
        <v>1</v>
      </c>
      <c r="L1543">
        <v>21.83</v>
      </c>
    </row>
    <row r="1544" spans="1:12" x14ac:dyDescent="0.3">
      <c r="A1544">
        <v>18294</v>
      </c>
      <c r="B1544" s="109" t="s">
        <v>1598</v>
      </c>
      <c r="C1544" s="109" t="s">
        <v>97</v>
      </c>
      <c r="D1544">
        <v>99</v>
      </c>
      <c r="E1544">
        <v>1</v>
      </c>
      <c r="F1544" t="s">
        <v>215</v>
      </c>
      <c r="G1544">
        <v>2845.08</v>
      </c>
      <c r="H1544">
        <v>22</v>
      </c>
      <c r="I1544" t="s">
        <v>1782</v>
      </c>
      <c r="J1544" t="s">
        <v>1603</v>
      </c>
      <c r="K1544">
        <v>1</v>
      </c>
      <c r="L1544">
        <v>44.22</v>
      </c>
    </row>
    <row r="1545" spans="1:12" x14ac:dyDescent="0.3">
      <c r="A1545">
        <v>18310</v>
      </c>
      <c r="B1545" s="109" t="s">
        <v>1598</v>
      </c>
      <c r="C1545" s="109" t="s">
        <v>97</v>
      </c>
      <c r="D1545">
        <v>132</v>
      </c>
      <c r="E1545">
        <v>1</v>
      </c>
      <c r="F1545" t="s">
        <v>215</v>
      </c>
      <c r="G1545">
        <v>3104.14</v>
      </c>
      <c r="H1545">
        <v>22</v>
      </c>
      <c r="I1545" t="s">
        <v>1782</v>
      </c>
      <c r="J1545" t="s">
        <v>1603</v>
      </c>
      <c r="K1545">
        <v>1</v>
      </c>
      <c r="L1545">
        <v>33.090000000000003</v>
      </c>
    </row>
    <row r="1546" spans="1:12" x14ac:dyDescent="0.3">
      <c r="A1546">
        <v>18322</v>
      </c>
      <c r="B1546" s="109" t="s">
        <v>1598</v>
      </c>
      <c r="C1546" s="109" t="s">
        <v>97</v>
      </c>
      <c r="D1546">
        <v>188</v>
      </c>
      <c r="E1546">
        <v>2</v>
      </c>
      <c r="F1546" t="s">
        <v>1599</v>
      </c>
      <c r="G1546">
        <v>2797.5499999999902</v>
      </c>
      <c r="H1546">
        <v>22</v>
      </c>
      <c r="I1546" t="s">
        <v>1782</v>
      </c>
      <c r="J1546" t="s">
        <v>1623</v>
      </c>
      <c r="K1546">
        <v>5</v>
      </c>
      <c r="L1546">
        <v>187.57000000000002</v>
      </c>
    </row>
    <row r="1547" spans="1:12" x14ac:dyDescent="0.3">
      <c r="A1547">
        <v>18326</v>
      </c>
      <c r="B1547" s="109" t="s">
        <v>1602</v>
      </c>
      <c r="C1547" s="109" t="s">
        <v>97</v>
      </c>
      <c r="D1547">
        <v>141</v>
      </c>
      <c r="E1547">
        <v>2</v>
      </c>
      <c r="F1547" t="s">
        <v>1599</v>
      </c>
      <c r="G1547">
        <v>2888.96</v>
      </c>
      <c r="H1547">
        <v>22</v>
      </c>
      <c r="I1547" t="s">
        <v>1782</v>
      </c>
      <c r="J1547" t="s">
        <v>1601</v>
      </c>
      <c r="K1547">
        <v>4</v>
      </c>
      <c r="L1547">
        <v>129.56</v>
      </c>
    </row>
    <row r="1548" spans="1:12" x14ac:dyDescent="0.3">
      <c r="A1548">
        <v>18337</v>
      </c>
      <c r="B1548" s="109" t="s">
        <v>1602</v>
      </c>
      <c r="C1548" s="109" t="s">
        <v>97</v>
      </c>
      <c r="D1548">
        <v>160</v>
      </c>
      <c r="E1548">
        <v>2</v>
      </c>
      <c r="F1548" t="s">
        <v>1599</v>
      </c>
      <c r="G1548">
        <v>2700.9699999999898</v>
      </c>
      <c r="H1548">
        <v>22</v>
      </c>
      <c r="I1548" t="s">
        <v>1782</v>
      </c>
      <c r="J1548" t="s">
        <v>1603</v>
      </c>
      <c r="K1548">
        <v>1</v>
      </c>
      <c r="L1548">
        <v>21.83</v>
      </c>
    </row>
    <row r="1549" spans="1:12" x14ac:dyDescent="0.3">
      <c r="A1549">
        <v>18371</v>
      </c>
      <c r="B1549" s="109" t="s">
        <v>1602</v>
      </c>
      <c r="C1549" s="109" t="s">
        <v>97</v>
      </c>
      <c r="D1549">
        <v>93</v>
      </c>
      <c r="E1549">
        <v>1</v>
      </c>
      <c r="F1549" t="s">
        <v>215</v>
      </c>
      <c r="G1549">
        <v>2470.89</v>
      </c>
      <c r="H1549">
        <v>22</v>
      </c>
      <c r="I1549" t="s">
        <v>1782</v>
      </c>
      <c r="J1549" t="s">
        <v>1605</v>
      </c>
      <c r="K1549">
        <v>2</v>
      </c>
      <c r="L1549">
        <v>76.33</v>
      </c>
    </row>
    <row r="1550" spans="1:12" x14ac:dyDescent="0.3">
      <c r="A1550">
        <v>18412</v>
      </c>
      <c r="B1550" s="109" t="s">
        <v>1602</v>
      </c>
      <c r="C1550" s="109" t="s">
        <v>97</v>
      </c>
      <c r="D1550">
        <v>160</v>
      </c>
      <c r="E1550">
        <v>2</v>
      </c>
      <c r="F1550" t="s">
        <v>1599</v>
      </c>
      <c r="G1550">
        <v>2700.9699999999898</v>
      </c>
      <c r="H1550">
        <v>22</v>
      </c>
      <c r="I1550" t="s">
        <v>1782</v>
      </c>
      <c r="J1550" t="s">
        <v>1605</v>
      </c>
      <c r="K1550">
        <v>2</v>
      </c>
      <c r="L1550">
        <v>53.099999999999994</v>
      </c>
    </row>
    <row r="1551" spans="1:12" x14ac:dyDescent="0.3">
      <c r="A1551">
        <v>18416</v>
      </c>
      <c r="B1551" s="109" t="s">
        <v>1602</v>
      </c>
      <c r="C1551" s="109" t="s">
        <v>97</v>
      </c>
      <c r="D1551">
        <v>16</v>
      </c>
      <c r="E1551">
        <v>2</v>
      </c>
      <c r="F1551" t="s">
        <v>1599</v>
      </c>
      <c r="G1551">
        <v>3561.98</v>
      </c>
      <c r="H1551">
        <v>22</v>
      </c>
      <c r="I1551" t="s">
        <v>1782</v>
      </c>
      <c r="J1551" t="s">
        <v>1603</v>
      </c>
      <c r="K1551">
        <v>1</v>
      </c>
      <c r="L1551">
        <v>79.91</v>
      </c>
    </row>
    <row r="1552" spans="1:12" x14ac:dyDescent="0.3">
      <c r="A1552">
        <v>18445</v>
      </c>
      <c r="B1552" s="109" t="s">
        <v>1602</v>
      </c>
      <c r="C1552" s="109" t="s">
        <v>97</v>
      </c>
      <c r="D1552">
        <v>5</v>
      </c>
      <c r="E1552">
        <v>2</v>
      </c>
      <c r="F1552" t="s">
        <v>1599</v>
      </c>
      <c r="G1552">
        <v>2727.48</v>
      </c>
      <c r="H1552">
        <v>22</v>
      </c>
      <c r="I1552" t="s">
        <v>1782</v>
      </c>
      <c r="J1552" t="s">
        <v>1606</v>
      </c>
      <c r="K1552">
        <v>3</v>
      </c>
      <c r="L1552">
        <v>121.15</v>
      </c>
    </row>
    <row r="1553" spans="1:12" x14ac:dyDescent="0.3">
      <c r="A1553">
        <v>18484</v>
      </c>
      <c r="B1553" s="109" t="s">
        <v>1602</v>
      </c>
      <c r="C1553" s="109" t="s">
        <v>97</v>
      </c>
      <c r="D1553">
        <v>3</v>
      </c>
      <c r="E1553">
        <v>1</v>
      </c>
      <c r="F1553" t="s">
        <v>215</v>
      </c>
      <c r="G1553">
        <v>2054.9499999999998</v>
      </c>
      <c r="H1553">
        <v>22</v>
      </c>
      <c r="I1553" t="s">
        <v>1782</v>
      </c>
      <c r="J1553" t="s">
        <v>1605</v>
      </c>
      <c r="K1553">
        <v>2</v>
      </c>
      <c r="L1553">
        <v>57.86</v>
      </c>
    </row>
    <row r="1554" spans="1:12" x14ac:dyDescent="0.3">
      <c r="A1554">
        <v>18487</v>
      </c>
      <c r="B1554" s="109" t="s">
        <v>1602</v>
      </c>
      <c r="C1554" s="109" t="s">
        <v>97</v>
      </c>
      <c r="D1554">
        <v>48</v>
      </c>
      <c r="E1554">
        <v>1</v>
      </c>
      <c r="F1554" t="s">
        <v>215</v>
      </c>
      <c r="G1554">
        <v>2563.6099999999901</v>
      </c>
      <c r="H1554">
        <v>22</v>
      </c>
      <c r="I1554" t="s">
        <v>1782</v>
      </c>
      <c r="J1554" t="s">
        <v>1606</v>
      </c>
      <c r="K1554">
        <v>3</v>
      </c>
      <c r="L1554">
        <v>165.19</v>
      </c>
    </row>
    <row r="1555" spans="1:12" x14ac:dyDescent="0.3">
      <c r="A1555">
        <v>18505</v>
      </c>
      <c r="B1555" s="109" t="s">
        <v>1602</v>
      </c>
      <c r="C1555" s="109" t="s">
        <v>97</v>
      </c>
      <c r="D1555">
        <v>8</v>
      </c>
      <c r="E1555">
        <v>2</v>
      </c>
      <c r="F1555" t="s">
        <v>1599</v>
      </c>
      <c r="G1555">
        <v>1768.5999999999899</v>
      </c>
      <c r="H1555">
        <v>22</v>
      </c>
      <c r="I1555" t="s">
        <v>1782</v>
      </c>
      <c r="J1555" t="s">
        <v>1601</v>
      </c>
      <c r="K1555">
        <v>4</v>
      </c>
      <c r="L1555">
        <v>173.6</v>
      </c>
    </row>
    <row r="1556" spans="1:12" x14ac:dyDescent="0.3">
      <c r="A1556">
        <v>18540</v>
      </c>
      <c r="B1556" s="109" t="s">
        <v>1604</v>
      </c>
      <c r="C1556" s="109" t="s">
        <v>97</v>
      </c>
      <c r="D1556">
        <v>112</v>
      </c>
      <c r="E1556">
        <v>2</v>
      </c>
      <c r="F1556" t="s">
        <v>1599</v>
      </c>
      <c r="G1556">
        <v>2059.8399999999901</v>
      </c>
      <c r="H1556">
        <v>22</v>
      </c>
      <c r="I1556" t="s">
        <v>1782</v>
      </c>
      <c r="J1556" t="s">
        <v>1603</v>
      </c>
      <c r="K1556">
        <v>1</v>
      </c>
      <c r="L1556">
        <v>79.91</v>
      </c>
    </row>
    <row r="1557" spans="1:12" x14ac:dyDescent="0.3">
      <c r="A1557">
        <v>18552</v>
      </c>
      <c r="B1557" s="109" t="s">
        <v>1604</v>
      </c>
      <c r="C1557" s="109" t="s">
        <v>97</v>
      </c>
      <c r="D1557">
        <v>41</v>
      </c>
      <c r="E1557">
        <v>1</v>
      </c>
      <c r="F1557" t="s">
        <v>215</v>
      </c>
      <c r="G1557">
        <v>3191.8999999999901</v>
      </c>
      <c r="H1557">
        <v>22</v>
      </c>
      <c r="I1557" t="s">
        <v>1782</v>
      </c>
      <c r="J1557" t="s">
        <v>1606</v>
      </c>
      <c r="K1557">
        <v>3</v>
      </c>
      <c r="L1557">
        <v>150.93</v>
      </c>
    </row>
    <row r="1558" spans="1:12" x14ac:dyDescent="0.3">
      <c r="A1558">
        <v>18568</v>
      </c>
      <c r="B1558" s="109" t="s">
        <v>1604</v>
      </c>
      <c r="C1558" s="109" t="s">
        <v>97</v>
      </c>
      <c r="D1558">
        <v>50</v>
      </c>
      <c r="E1558">
        <v>2</v>
      </c>
      <c r="F1558" t="s">
        <v>1599</v>
      </c>
      <c r="G1558">
        <v>2266.8799999999901</v>
      </c>
      <c r="H1558">
        <v>22</v>
      </c>
      <c r="I1558" t="s">
        <v>1782</v>
      </c>
      <c r="J1558" t="s">
        <v>1605</v>
      </c>
      <c r="K1558">
        <v>2</v>
      </c>
      <c r="L1558">
        <v>66.81</v>
      </c>
    </row>
    <row r="1559" spans="1:12" x14ac:dyDescent="0.3">
      <c r="A1559">
        <v>18611</v>
      </c>
      <c r="B1559" s="109" t="s">
        <v>1604</v>
      </c>
      <c r="C1559" s="109" t="s">
        <v>97</v>
      </c>
      <c r="D1559">
        <v>186</v>
      </c>
      <c r="E1559">
        <v>2</v>
      </c>
      <c r="F1559" t="s">
        <v>1599</v>
      </c>
      <c r="G1559">
        <v>2509.77</v>
      </c>
      <c r="H1559">
        <v>22</v>
      </c>
      <c r="I1559" t="s">
        <v>1782</v>
      </c>
      <c r="J1559" t="s">
        <v>1603</v>
      </c>
      <c r="K1559">
        <v>1</v>
      </c>
      <c r="L1559">
        <v>79.91</v>
      </c>
    </row>
    <row r="1560" spans="1:12" x14ac:dyDescent="0.3">
      <c r="A1560">
        <v>18729</v>
      </c>
      <c r="B1560" s="109" t="s">
        <v>1604</v>
      </c>
      <c r="C1560" s="109" t="s">
        <v>97</v>
      </c>
      <c r="D1560">
        <v>113</v>
      </c>
      <c r="E1560">
        <v>2</v>
      </c>
      <c r="F1560" t="s">
        <v>1599</v>
      </c>
      <c r="G1560">
        <v>2622.93</v>
      </c>
      <c r="H1560">
        <v>22</v>
      </c>
      <c r="I1560" t="s">
        <v>1782</v>
      </c>
      <c r="J1560" t="s">
        <v>1605</v>
      </c>
      <c r="K1560">
        <v>2</v>
      </c>
      <c r="L1560">
        <v>106.71</v>
      </c>
    </row>
    <row r="1561" spans="1:12" x14ac:dyDescent="0.3">
      <c r="A1561">
        <v>18751</v>
      </c>
      <c r="B1561" s="109" t="s">
        <v>1604</v>
      </c>
      <c r="C1561" s="109" t="s">
        <v>97</v>
      </c>
      <c r="D1561">
        <v>77</v>
      </c>
      <c r="E1561">
        <v>1</v>
      </c>
      <c r="F1561" t="s">
        <v>215</v>
      </c>
      <c r="G1561">
        <v>2285.7599999999902</v>
      </c>
      <c r="H1561">
        <v>22</v>
      </c>
      <c r="I1561" t="s">
        <v>1782</v>
      </c>
      <c r="J1561" t="s">
        <v>1606</v>
      </c>
      <c r="K1561">
        <v>3</v>
      </c>
      <c r="L1561">
        <v>153.22</v>
      </c>
    </row>
    <row r="1562" spans="1:12" x14ac:dyDescent="0.3">
      <c r="A1562">
        <v>18774</v>
      </c>
      <c r="B1562" s="109" t="s">
        <v>1604</v>
      </c>
      <c r="C1562" s="109" t="s">
        <v>97</v>
      </c>
      <c r="D1562">
        <v>105</v>
      </c>
      <c r="E1562">
        <v>2</v>
      </c>
      <c r="F1562" t="s">
        <v>1599</v>
      </c>
      <c r="G1562">
        <v>1868.73</v>
      </c>
      <c r="H1562">
        <v>22</v>
      </c>
      <c r="I1562" t="s">
        <v>1782</v>
      </c>
      <c r="J1562" t="s">
        <v>1603</v>
      </c>
      <c r="K1562">
        <v>1</v>
      </c>
      <c r="L1562">
        <v>33.090000000000003</v>
      </c>
    </row>
    <row r="1563" spans="1:12" x14ac:dyDescent="0.3">
      <c r="A1563">
        <v>18802</v>
      </c>
      <c r="B1563" s="109" t="s">
        <v>1604</v>
      </c>
      <c r="C1563" s="109" t="s">
        <v>97</v>
      </c>
      <c r="D1563">
        <v>60</v>
      </c>
      <c r="E1563">
        <v>1</v>
      </c>
      <c r="F1563" t="s">
        <v>215</v>
      </c>
      <c r="G1563">
        <v>1042.27</v>
      </c>
      <c r="H1563">
        <v>22</v>
      </c>
      <c r="I1563" t="s">
        <v>1782</v>
      </c>
      <c r="J1563" t="s">
        <v>1603</v>
      </c>
      <c r="K1563">
        <v>1</v>
      </c>
      <c r="L1563">
        <v>31.27</v>
      </c>
    </row>
    <row r="1564" spans="1:12" x14ac:dyDescent="0.3">
      <c r="A1564">
        <v>18946</v>
      </c>
      <c r="B1564" s="109" t="s">
        <v>1728</v>
      </c>
      <c r="C1564" s="109" t="s">
        <v>97</v>
      </c>
      <c r="D1564">
        <v>179</v>
      </c>
      <c r="E1564">
        <v>1</v>
      </c>
      <c r="F1564" t="s">
        <v>215</v>
      </c>
      <c r="G1564">
        <v>2800.08</v>
      </c>
      <c r="H1564">
        <v>22</v>
      </c>
      <c r="I1564" t="s">
        <v>1782</v>
      </c>
      <c r="J1564" t="s">
        <v>1605</v>
      </c>
      <c r="K1564">
        <v>2</v>
      </c>
      <c r="L1564">
        <v>113</v>
      </c>
    </row>
    <row r="1565" spans="1:12" x14ac:dyDescent="0.3">
      <c r="A1565">
        <v>18984</v>
      </c>
      <c r="B1565" s="109" t="s">
        <v>1607</v>
      </c>
      <c r="C1565" s="109" t="s">
        <v>97</v>
      </c>
      <c r="D1565">
        <v>49</v>
      </c>
      <c r="E1565">
        <v>1</v>
      </c>
      <c r="F1565" t="s">
        <v>215</v>
      </c>
      <c r="G1565">
        <v>2693.59</v>
      </c>
      <c r="H1565">
        <v>22</v>
      </c>
      <c r="I1565" t="s">
        <v>1782</v>
      </c>
      <c r="J1565" t="s">
        <v>1603</v>
      </c>
      <c r="K1565">
        <v>1</v>
      </c>
      <c r="L1565">
        <v>21.83</v>
      </c>
    </row>
    <row r="1566" spans="1:12" x14ac:dyDescent="0.3">
      <c r="A1566">
        <v>19000</v>
      </c>
      <c r="B1566" s="109" t="s">
        <v>1607</v>
      </c>
      <c r="C1566" s="109" t="s">
        <v>97</v>
      </c>
      <c r="D1566">
        <v>50</v>
      </c>
      <c r="E1566">
        <v>2</v>
      </c>
      <c r="F1566" t="s">
        <v>1599</v>
      </c>
      <c r="G1566">
        <v>2266.8799999999901</v>
      </c>
      <c r="H1566">
        <v>22</v>
      </c>
      <c r="I1566" t="s">
        <v>1782</v>
      </c>
      <c r="J1566" t="s">
        <v>1606</v>
      </c>
      <c r="K1566">
        <v>3</v>
      </c>
      <c r="L1566">
        <v>92.85</v>
      </c>
    </row>
    <row r="1567" spans="1:12" x14ac:dyDescent="0.3">
      <c r="A1567">
        <v>19013</v>
      </c>
      <c r="B1567" s="109" t="s">
        <v>1607</v>
      </c>
      <c r="C1567" s="109" t="s">
        <v>97</v>
      </c>
      <c r="D1567">
        <v>186</v>
      </c>
      <c r="E1567">
        <v>2</v>
      </c>
      <c r="F1567" t="s">
        <v>1599</v>
      </c>
      <c r="G1567">
        <v>2509.77</v>
      </c>
      <c r="H1567">
        <v>22</v>
      </c>
      <c r="I1567" t="s">
        <v>1782</v>
      </c>
      <c r="J1567" t="s">
        <v>1603</v>
      </c>
      <c r="K1567">
        <v>1</v>
      </c>
      <c r="L1567">
        <v>33.090000000000003</v>
      </c>
    </row>
    <row r="1568" spans="1:12" x14ac:dyDescent="0.3">
      <c r="A1568">
        <v>19036</v>
      </c>
      <c r="B1568" s="109" t="s">
        <v>1607</v>
      </c>
      <c r="C1568" s="109" t="s">
        <v>97</v>
      </c>
      <c r="D1568">
        <v>49</v>
      </c>
      <c r="E1568">
        <v>1</v>
      </c>
      <c r="F1568" t="s">
        <v>215</v>
      </c>
      <c r="G1568">
        <v>2693.59</v>
      </c>
      <c r="H1568">
        <v>22</v>
      </c>
      <c r="I1568" t="s">
        <v>1782</v>
      </c>
      <c r="J1568" t="s">
        <v>1601</v>
      </c>
      <c r="K1568">
        <v>4</v>
      </c>
      <c r="L1568">
        <v>139.85</v>
      </c>
    </row>
    <row r="1569" spans="1:12" x14ac:dyDescent="0.3">
      <c r="A1569">
        <v>19041</v>
      </c>
      <c r="B1569" s="109" t="s">
        <v>1607</v>
      </c>
      <c r="C1569" s="109" t="s">
        <v>97</v>
      </c>
      <c r="D1569">
        <v>196</v>
      </c>
      <c r="E1569">
        <v>1</v>
      </c>
      <c r="F1569" t="s">
        <v>215</v>
      </c>
      <c r="G1569">
        <v>2714.1099999999901</v>
      </c>
      <c r="H1569">
        <v>22</v>
      </c>
      <c r="I1569" t="s">
        <v>1782</v>
      </c>
      <c r="J1569" t="s">
        <v>1606</v>
      </c>
      <c r="K1569">
        <v>3</v>
      </c>
      <c r="L1569">
        <v>81.510000000000005</v>
      </c>
    </row>
    <row r="1570" spans="1:12" x14ac:dyDescent="0.3">
      <c r="A1570">
        <v>19074</v>
      </c>
      <c r="B1570" s="109" t="s">
        <v>1607</v>
      </c>
      <c r="C1570" s="109" t="s">
        <v>97</v>
      </c>
      <c r="D1570">
        <v>185</v>
      </c>
      <c r="E1570">
        <v>1</v>
      </c>
      <c r="F1570" t="s">
        <v>215</v>
      </c>
      <c r="G1570">
        <v>2395.81</v>
      </c>
      <c r="H1570">
        <v>22</v>
      </c>
      <c r="I1570" t="s">
        <v>1782</v>
      </c>
      <c r="J1570" t="s">
        <v>1605</v>
      </c>
      <c r="K1570">
        <v>2</v>
      </c>
      <c r="L1570">
        <v>59.680000000000007</v>
      </c>
    </row>
    <row r="1571" spans="1:12" x14ac:dyDescent="0.3">
      <c r="A1571">
        <v>19111</v>
      </c>
      <c r="B1571" s="109" t="s">
        <v>1607</v>
      </c>
      <c r="C1571" s="109" t="s">
        <v>97</v>
      </c>
      <c r="D1571">
        <v>120</v>
      </c>
      <c r="E1571">
        <v>2</v>
      </c>
      <c r="F1571" t="s">
        <v>1599</v>
      </c>
      <c r="G1571">
        <v>2565.61</v>
      </c>
      <c r="H1571">
        <v>22</v>
      </c>
      <c r="I1571" t="s">
        <v>1782</v>
      </c>
      <c r="J1571" t="s">
        <v>1605</v>
      </c>
      <c r="K1571">
        <v>2</v>
      </c>
      <c r="L1571">
        <v>58.07</v>
      </c>
    </row>
    <row r="1572" spans="1:12" x14ac:dyDescent="0.3">
      <c r="A1572">
        <v>19140</v>
      </c>
      <c r="B1572" s="109" t="s">
        <v>1608</v>
      </c>
      <c r="C1572" s="109" t="s">
        <v>97</v>
      </c>
      <c r="D1572">
        <v>139</v>
      </c>
      <c r="E1572">
        <v>2</v>
      </c>
      <c r="F1572" t="s">
        <v>1599</v>
      </c>
      <c r="G1572">
        <v>1577.97</v>
      </c>
      <c r="H1572">
        <v>22</v>
      </c>
      <c r="I1572" t="s">
        <v>1782</v>
      </c>
      <c r="J1572" t="s">
        <v>1623</v>
      </c>
      <c r="K1572">
        <v>5</v>
      </c>
      <c r="L1572">
        <v>165.18</v>
      </c>
    </row>
    <row r="1573" spans="1:12" x14ac:dyDescent="0.3">
      <c r="A1573">
        <v>19163</v>
      </c>
      <c r="B1573" s="109" t="s">
        <v>1608</v>
      </c>
      <c r="C1573" s="109" t="s">
        <v>97</v>
      </c>
      <c r="D1573">
        <v>83</v>
      </c>
      <c r="E1573">
        <v>1</v>
      </c>
      <c r="F1573" t="s">
        <v>215</v>
      </c>
      <c r="G1573">
        <v>2399.3200000000002</v>
      </c>
      <c r="H1573">
        <v>22</v>
      </c>
      <c r="I1573" t="s">
        <v>1782</v>
      </c>
      <c r="J1573" t="s">
        <v>1603</v>
      </c>
      <c r="K1573">
        <v>1</v>
      </c>
      <c r="L1573">
        <v>21.83</v>
      </c>
    </row>
    <row r="1574" spans="1:12" x14ac:dyDescent="0.3">
      <c r="A1574">
        <v>19169</v>
      </c>
      <c r="B1574" s="109" t="s">
        <v>1608</v>
      </c>
      <c r="C1574" s="109" t="s">
        <v>97</v>
      </c>
      <c r="D1574">
        <v>16</v>
      </c>
      <c r="E1574">
        <v>2</v>
      </c>
      <c r="F1574" t="s">
        <v>1599</v>
      </c>
      <c r="G1574">
        <v>3561.98</v>
      </c>
      <c r="H1574">
        <v>22</v>
      </c>
      <c r="I1574" t="s">
        <v>1782</v>
      </c>
      <c r="J1574" t="s">
        <v>1601</v>
      </c>
      <c r="K1574">
        <v>4</v>
      </c>
      <c r="L1574">
        <v>158.75</v>
      </c>
    </row>
    <row r="1575" spans="1:12" x14ac:dyDescent="0.3">
      <c r="A1575">
        <v>19375</v>
      </c>
      <c r="B1575" s="109" t="s">
        <v>1608</v>
      </c>
      <c r="C1575" s="109" t="s">
        <v>97</v>
      </c>
      <c r="D1575">
        <v>130</v>
      </c>
      <c r="E1575">
        <v>2</v>
      </c>
      <c r="F1575" t="s">
        <v>1599</v>
      </c>
      <c r="G1575">
        <v>2503.4299999999998</v>
      </c>
      <c r="H1575">
        <v>22</v>
      </c>
      <c r="I1575" t="s">
        <v>1782</v>
      </c>
      <c r="J1575" t="s">
        <v>1603</v>
      </c>
      <c r="K1575">
        <v>1</v>
      </c>
      <c r="L1575">
        <v>44.22</v>
      </c>
    </row>
    <row r="1576" spans="1:12" x14ac:dyDescent="0.3">
      <c r="A1576">
        <v>19391</v>
      </c>
      <c r="B1576" s="109" t="s">
        <v>1608</v>
      </c>
      <c r="C1576" s="109" t="s">
        <v>97</v>
      </c>
      <c r="D1576">
        <v>56</v>
      </c>
      <c r="E1576">
        <v>2</v>
      </c>
      <c r="F1576" t="s">
        <v>1599</v>
      </c>
      <c r="G1576">
        <v>2542.1099999999901</v>
      </c>
      <c r="H1576">
        <v>22</v>
      </c>
      <c r="I1576" t="s">
        <v>1782</v>
      </c>
      <c r="J1576" t="s">
        <v>1603</v>
      </c>
      <c r="K1576">
        <v>1</v>
      </c>
      <c r="L1576">
        <v>33.090000000000003</v>
      </c>
    </row>
    <row r="1577" spans="1:12" x14ac:dyDescent="0.3">
      <c r="A1577">
        <v>19398</v>
      </c>
      <c r="B1577" s="109" t="s">
        <v>1608</v>
      </c>
      <c r="C1577" s="109" t="s">
        <v>97</v>
      </c>
      <c r="D1577">
        <v>111</v>
      </c>
      <c r="E1577">
        <v>2</v>
      </c>
      <c r="F1577" t="s">
        <v>1599</v>
      </c>
      <c r="G1577">
        <v>1920.94999999999</v>
      </c>
      <c r="H1577">
        <v>22</v>
      </c>
      <c r="I1577" t="s">
        <v>1782</v>
      </c>
      <c r="J1577" t="s">
        <v>1601</v>
      </c>
      <c r="K1577">
        <v>4</v>
      </c>
      <c r="L1577">
        <v>163.22</v>
      </c>
    </row>
    <row r="1578" spans="1:12" x14ac:dyDescent="0.3">
      <c r="A1578">
        <v>19405</v>
      </c>
      <c r="B1578" s="109" t="s">
        <v>1608</v>
      </c>
      <c r="C1578" s="109" t="s">
        <v>97</v>
      </c>
      <c r="D1578">
        <v>110</v>
      </c>
      <c r="E1578">
        <v>1</v>
      </c>
      <c r="F1578" t="s">
        <v>215</v>
      </c>
      <c r="G1578">
        <v>2404.04</v>
      </c>
      <c r="H1578">
        <v>22</v>
      </c>
      <c r="I1578" t="s">
        <v>1782</v>
      </c>
      <c r="J1578" t="s">
        <v>1606</v>
      </c>
      <c r="K1578">
        <v>3</v>
      </c>
      <c r="L1578">
        <v>94</v>
      </c>
    </row>
    <row r="1579" spans="1:12" x14ac:dyDescent="0.3">
      <c r="A1579">
        <v>19406</v>
      </c>
      <c r="B1579" s="109" t="s">
        <v>1609</v>
      </c>
      <c r="C1579" s="109" t="s">
        <v>97</v>
      </c>
      <c r="D1579">
        <v>27</v>
      </c>
      <c r="E1579">
        <v>1</v>
      </c>
      <c r="F1579" t="s">
        <v>215</v>
      </c>
      <c r="G1579">
        <v>3029.97999999999</v>
      </c>
      <c r="H1579">
        <v>22</v>
      </c>
      <c r="I1579" t="s">
        <v>1782</v>
      </c>
      <c r="J1579" t="s">
        <v>1606</v>
      </c>
      <c r="K1579">
        <v>3</v>
      </c>
      <c r="L1579">
        <v>123.57</v>
      </c>
    </row>
    <row r="1580" spans="1:12" x14ac:dyDescent="0.3">
      <c r="A1580">
        <v>19425</v>
      </c>
      <c r="B1580" s="109" t="s">
        <v>1609</v>
      </c>
      <c r="C1580" s="109" t="s">
        <v>97</v>
      </c>
      <c r="D1580">
        <v>167</v>
      </c>
      <c r="E1580">
        <v>2</v>
      </c>
      <c r="F1580" t="s">
        <v>1599</v>
      </c>
      <c r="G1580">
        <v>2609.11</v>
      </c>
      <c r="H1580">
        <v>22</v>
      </c>
      <c r="I1580" t="s">
        <v>1782</v>
      </c>
      <c r="J1580" t="s">
        <v>1605</v>
      </c>
      <c r="K1580">
        <v>2</v>
      </c>
      <c r="L1580">
        <v>106.71</v>
      </c>
    </row>
    <row r="1581" spans="1:12" x14ac:dyDescent="0.3">
      <c r="A1581">
        <v>19478</v>
      </c>
      <c r="B1581" s="109" t="s">
        <v>1609</v>
      </c>
      <c r="C1581" s="109" t="s">
        <v>97</v>
      </c>
      <c r="D1581">
        <v>78</v>
      </c>
      <c r="E1581">
        <v>1</v>
      </c>
      <c r="F1581" t="s">
        <v>215</v>
      </c>
      <c r="G1581">
        <v>3396.95</v>
      </c>
      <c r="H1581">
        <v>22</v>
      </c>
      <c r="I1581" t="s">
        <v>1782</v>
      </c>
      <c r="J1581" t="s">
        <v>1606</v>
      </c>
      <c r="K1581">
        <v>3</v>
      </c>
      <c r="L1581">
        <v>98.16</v>
      </c>
    </row>
    <row r="1582" spans="1:12" x14ac:dyDescent="0.3">
      <c r="A1582">
        <v>19481</v>
      </c>
      <c r="B1582" s="109" t="s">
        <v>1609</v>
      </c>
      <c r="C1582" s="109" t="s">
        <v>97</v>
      </c>
      <c r="D1582">
        <v>167</v>
      </c>
      <c r="E1582">
        <v>2</v>
      </c>
      <c r="F1582" t="s">
        <v>1599</v>
      </c>
      <c r="G1582">
        <v>2609.11</v>
      </c>
      <c r="H1582">
        <v>22</v>
      </c>
      <c r="I1582" t="s">
        <v>1782</v>
      </c>
      <c r="J1582" t="s">
        <v>1601</v>
      </c>
      <c r="K1582">
        <v>4</v>
      </c>
      <c r="L1582">
        <v>120.11999999999999</v>
      </c>
    </row>
    <row r="1583" spans="1:12" x14ac:dyDescent="0.3">
      <c r="A1583">
        <v>19505</v>
      </c>
      <c r="B1583" s="109" t="s">
        <v>1609</v>
      </c>
      <c r="C1583" s="109" t="s">
        <v>97</v>
      </c>
      <c r="D1583">
        <v>119</v>
      </c>
      <c r="E1583">
        <v>1</v>
      </c>
      <c r="F1583" t="s">
        <v>215</v>
      </c>
      <c r="G1583">
        <v>2612.5</v>
      </c>
      <c r="H1583">
        <v>22</v>
      </c>
      <c r="I1583" t="s">
        <v>1782</v>
      </c>
      <c r="J1583" t="s">
        <v>1601</v>
      </c>
      <c r="K1583">
        <v>4</v>
      </c>
      <c r="L1583">
        <v>148.80000000000001</v>
      </c>
    </row>
    <row r="1584" spans="1:12" x14ac:dyDescent="0.3">
      <c r="A1584">
        <v>19506</v>
      </c>
      <c r="B1584" s="109" t="s">
        <v>1609</v>
      </c>
      <c r="C1584" s="109" t="s">
        <v>97</v>
      </c>
      <c r="D1584">
        <v>82</v>
      </c>
      <c r="E1584">
        <v>1</v>
      </c>
      <c r="F1584" t="s">
        <v>215</v>
      </c>
      <c r="G1584">
        <v>2714.75</v>
      </c>
      <c r="H1584">
        <v>22</v>
      </c>
      <c r="I1584" t="s">
        <v>1782</v>
      </c>
      <c r="J1584" t="s">
        <v>1606</v>
      </c>
      <c r="K1584">
        <v>3</v>
      </c>
      <c r="L1584">
        <v>133.77000000000001</v>
      </c>
    </row>
    <row r="1585" spans="1:12" x14ac:dyDescent="0.3">
      <c r="A1585">
        <v>19547</v>
      </c>
      <c r="B1585" s="109" t="s">
        <v>1609</v>
      </c>
      <c r="C1585" s="109" t="s">
        <v>97</v>
      </c>
      <c r="D1585">
        <v>28</v>
      </c>
      <c r="E1585">
        <v>2</v>
      </c>
      <c r="F1585" t="s">
        <v>1599</v>
      </c>
      <c r="G1585">
        <v>1731.43</v>
      </c>
      <c r="H1585">
        <v>22</v>
      </c>
      <c r="I1585" t="s">
        <v>1782</v>
      </c>
      <c r="J1585" t="s">
        <v>1603</v>
      </c>
      <c r="K1585">
        <v>1</v>
      </c>
      <c r="L1585">
        <v>45.06</v>
      </c>
    </row>
    <row r="1586" spans="1:12" x14ac:dyDescent="0.3">
      <c r="A1586">
        <v>19607</v>
      </c>
      <c r="B1586" s="109" t="s">
        <v>1609</v>
      </c>
      <c r="C1586" s="109" t="s">
        <v>97</v>
      </c>
      <c r="D1586">
        <v>29</v>
      </c>
      <c r="E1586">
        <v>2</v>
      </c>
      <c r="F1586" t="s">
        <v>1599</v>
      </c>
      <c r="G1586">
        <v>3063.5699999999902</v>
      </c>
      <c r="H1586">
        <v>22</v>
      </c>
      <c r="I1586" t="s">
        <v>1782</v>
      </c>
      <c r="J1586" t="s">
        <v>1606</v>
      </c>
      <c r="K1586">
        <v>3</v>
      </c>
      <c r="L1586">
        <v>105.26</v>
      </c>
    </row>
    <row r="1587" spans="1:12" x14ac:dyDescent="0.3">
      <c r="A1587">
        <v>19632</v>
      </c>
      <c r="B1587" s="109" t="s">
        <v>1609</v>
      </c>
      <c r="C1587" s="109" t="s">
        <v>97</v>
      </c>
      <c r="D1587">
        <v>63</v>
      </c>
      <c r="E1587">
        <v>1</v>
      </c>
      <c r="F1587" t="s">
        <v>215</v>
      </c>
      <c r="G1587">
        <v>2982.45</v>
      </c>
      <c r="H1587">
        <v>22</v>
      </c>
      <c r="I1587" t="s">
        <v>1782</v>
      </c>
      <c r="J1587" t="s">
        <v>1605</v>
      </c>
      <c r="K1587">
        <v>2</v>
      </c>
      <c r="L1587">
        <v>101.74</v>
      </c>
    </row>
    <row r="1588" spans="1:12" x14ac:dyDescent="0.3">
      <c r="A1588">
        <v>19696</v>
      </c>
      <c r="B1588" s="109" t="s">
        <v>1609</v>
      </c>
      <c r="C1588" s="109" t="s">
        <v>97</v>
      </c>
      <c r="D1588">
        <v>177</v>
      </c>
      <c r="E1588">
        <v>2</v>
      </c>
      <c r="F1588" t="s">
        <v>1599</v>
      </c>
      <c r="G1588">
        <v>2497.4499999999898</v>
      </c>
      <c r="H1588">
        <v>22</v>
      </c>
      <c r="I1588" t="s">
        <v>1782</v>
      </c>
      <c r="J1588" t="s">
        <v>1603</v>
      </c>
      <c r="K1588">
        <v>1</v>
      </c>
      <c r="L1588">
        <v>21.83</v>
      </c>
    </row>
    <row r="1589" spans="1:12" x14ac:dyDescent="0.3">
      <c r="A1589">
        <v>19702</v>
      </c>
      <c r="B1589" s="109" t="s">
        <v>1610</v>
      </c>
      <c r="C1589" s="109" t="s">
        <v>97</v>
      </c>
      <c r="D1589">
        <v>111</v>
      </c>
      <c r="E1589">
        <v>2</v>
      </c>
      <c r="F1589" t="s">
        <v>1599</v>
      </c>
      <c r="G1589">
        <v>1920.94999999999</v>
      </c>
      <c r="H1589">
        <v>22</v>
      </c>
      <c r="I1589" t="s">
        <v>1782</v>
      </c>
      <c r="J1589" t="s">
        <v>1603</v>
      </c>
      <c r="K1589">
        <v>1</v>
      </c>
      <c r="L1589">
        <v>33.090000000000003</v>
      </c>
    </row>
    <row r="1590" spans="1:12" x14ac:dyDescent="0.3">
      <c r="A1590">
        <v>19755</v>
      </c>
      <c r="B1590" s="109" t="s">
        <v>1610</v>
      </c>
      <c r="C1590" s="109" t="s">
        <v>97</v>
      </c>
      <c r="D1590">
        <v>120</v>
      </c>
      <c r="E1590">
        <v>2</v>
      </c>
      <c r="F1590" t="s">
        <v>1599</v>
      </c>
      <c r="G1590">
        <v>2565.61</v>
      </c>
      <c r="H1590">
        <v>22</v>
      </c>
      <c r="I1590" t="s">
        <v>1782</v>
      </c>
      <c r="J1590" t="s">
        <v>1605</v>
      </c>
      <c r="K1590">
        <v>2</v>
      </c>
      <c r="L1590">
        <v>48.42</v>
      </c>
    </row>
    <row r="1591" spans="1:12" x14ac:dyDescent="0.3">
      <c r="A1591">
        <v>19763</v>
      </c>
      <c r="B1591" s="109" t="s">
        <v>1610</v>
      </c>
      <c r="C1591" s="109" t="s">
        <v>97</v>
      </c>
      <c r="D1591">
        <v>153</v>
      </c>
      <c r="E1591">
        <v>1</v>
      </c>
      <c r="F1591" t="s">
        <v>215</v>
      </c>
      <c r="G1591">
        <v>2648.3899999999899</v>
      </c>
      <c r="H1591">
        <v>22</v>
      </c>
      <c r="I1591" t="s">
        <v>1782</v>
      </c>
      <c r="J1591" t="s">
        <v>1623</v>
      </c>
      <c r="K1591">
        <v>5</v>
      </c>
      <c r="L1591">
        <v>217.23000000000002</v>
      </c>
    </row>
    <row r="1592" spans="1:12" x14ac:dyDescent="0.3">
      <c r="A1592">
        <v>19788</v>
      </c>
      <c r="B1592" s="109" t="s">
        <v>1610</v>
      </c>
      <c r="C1592" s="109" t="s">
        <v>97</v>
      </c>
      <c r="D1592">
        <v>167</v>
      </c>
      <c r="E1592">
        <v>2</v>
      </c>
      <c r="F1592" t="s">
        <v>1599</v>
      </c>
      <c r="G1592">
        <v>2609.11</v>
      </c>
      <c r="H1592">
        <v>22</v>
      </c>
      <c r="I1592" t="s">
        <v>1782</v>
      </c>
      <c r="J1592" t="s">
        <v>1603</v>
      </c>
      <c r="K1592">
        <v>1</v>
      </c>
      <c r="L1592">
        <v>40.22</v>
      </c>
    </row>
    <row r="1593" spans="1:12" x14ac:dyDescent="0.3">
      <c r="A1593">
        <v>19789</v>
      </c>
      <c r="B1593" s="109" t="s">
        <v>1610</v>
      </c>
      <c r="C1593" s="109" t="s">
        <v>97</v>
      </c>
      <c r="D1593">
        <v>194</v>
      </c>
      <c r="E1593">
        <v>2</v>
      </c>
      <c r="F1593" t="s">
        <v>1599</v>
      </c>
      <c r="G1593">
        <v>2486.1999999999898</v>
      </c>
      <c r="H1593">
        <v>22</v>
      </c>
      <c r="I1593" t="s">
        <v>1782</v>
      </c>
      <c r="J1593" t="s">
        <v>1601</v>
      </c>
      <c r="K1593">
        <v>4</v>
      </c>
      <c r="L1593">
        <v>125.35000000000001</v>
      </c>
    </row>
    <row r="1594" spans="1:12" x14ac:dyDescent="0.3">
      <c r="A1594">
        <v>19833</v>
      </c>
      <c r="B1594" s="109" t="s">
        <v>1611</v>
      </c>
      <c r="C1594" s="109" t="s">
        <v>97</v>
      </c>
      <c r="D1594">
        <v>165</v>
      </c>
      <c r="E1594">
        <v>2</v>
      </c>
      <c r="F1594" t="s">
        <v>1599</v>
      </c>
      <c r="G1594">
        <v>2562.04</v>
      </c>
      <c r="H1594">
        <v>22</v>
      </c>
      <c r="I1594" t="s">
        <v>1782</v>
      </c>
      <c r="J1594" t="s">
        <v>1601</v>
      </c>
      <c r="K1594">
        <v>4</v>
      </c>
      <c r="L1594">
        <v>191.62</v>
      </c>
    </row>
    <row r="1595" spans="1:12" x14ac:dyDescent="0.3">
      <c r="A1595">
        <v>19848</v>
      </c>
      <c r="B1595" s="109" t="s">
        <v>1611</v>
      </c>
      <c r="C1595" s="109" t="s">
        <v>97</v>
      </c>
      <c r="D1595">
        <v>40</v>
      </c>
      <c r="E1595">
        <v>2</v>
      </c>
      <c r="F1595" t="s">
        <v>1599</v>
      </c>
      <c r="G1595">
        <v>2330.2599999999902</v>
      </c>
      <c r="H1595">
        <v>22</v>
      </c>
      <c r="I1595" t="s">
        <v>1782</v>
      </c>
      <c r="J1595" t="s">
        <v>1605</v>
      </c>
      <c r="K1595">
        <v>2</v>
      </c>
      <c r="L1595">
        <v>53.39</v>
      </c>
    </row>
    <row r="1596" spans="1:12" x14ac:dyDescent="0.3">
      <c r="A1596">
        <v>19850</v>
      </c>
      <c r="B1596" s="109" t="s">
        <v>1611</v>
      </c>
      <c r="C1596" s="109" t="s">
        <v>97</v>
      </c>
      <c r="D1596">
        <v>120</v>
      </c>
      <c r="E1596">
        <v>2</v>
      </c>
      <c r="F1596" t="s">
        <v>1599</v>
      </c>
      <c r="G1596">
        <v>2565.61</v>
      </c>
      <c r="H1596">
        <v>22</v>
      </c>
      <c r="I1596" t="s">
        <v>1782</v>
      </c>
      <c r="J1596" t="s">
        <v>1603</v>
      </c>
      <c r="K1596">
        <v>1</v>
      </c>
      <c r="L1596">
        <v>79.91</v>
      </c>
    </row>
    <row r="1597" spans="1:12" x14ac:dyDescent="0.3">
      <c r="A1597">
        <v>19876</v>
      </c>
      <c r="B1597" s="109" t="s">
        <v>1611</v>
      </c>
      <c r="C1597" s="109" t="s">
        <v>97</v>
      </c>
      <c r="D1597">
        <v>65</v>
      </c>
      <c r="E1597">
        <v>2</v>
      </c>
      <c r="F1597" t="s">
        <v>1599</v>
      </c>
      <c r="G1597">
        <v>2807.0899999999901</v>
      </c>
      <c r="H1597">
        <v>22</v>
      </c>
      <c r="I1597" t="s">
        <v>1782</v>
      </c>
      <c r="J1597" t="s">
        <v>1605</v>
      </c>
      <c r="K1597">
        <v>2</v>
      </c>
      <c r="L1597">
        <v>76.930000000000007</v>
      </c>
    </row>
    <row r="1598" spans="1:12" x14ac:dyDescent="0.3">
      <c r="A1598">
        <v>19945</v>
      </c>
      <c r="B1598" s="109" t="s">
        <v>1611</v>
      </c>
      <c r="C1598" s="109" t="s">
        <v>97</v>
      </c>
      <c r="D1598">
        <v>11</v>
      </c>
      <c r="E1598">
        <v>2</v>
      </c>
      <c r="F1598" t="s">
        <v>1599</v>
      </c>
      <c r="G1598">
        <v>2990.45999999999</v>
      </c>
      <c r="H1598">
        <v>22</v>
      </c>
      <c r="I1598" t="s">
        <v>1782</v>
      </c>
      <c r="J1598" t="s">
        <v>1605</v>
      </c>
      <c r="K1598">
        <v>2</v>
      </c>
      <c r="L1598">
        <v>120.13</v>
      </c>
    </row>
    <row r="1599" spans="1:12" x14ac:dyDescent="0.3">
      <c r="A1599">
        <v>19966</v>
      </c>
      <c r="B1599" s="109" t="s">
        <v>1611</v>
      </c>
      <c r="C1599" s="109" t="s">
        <v>97</v>
      </c>
      <c r="D1599">
        <v>43</v>
      </c>
      <c r="E1599">
        <v>2</v>
      </c>
      <c r="F1599" t="s">
        <v>1599</v>
      </c>
      <c r="G1599">
        <v>2667.38</v>
      </c>
      <c r="H1599">
        <v>22</v>
      </c>
      <c r="I1599" t="s">
        <v>1782</v>
      </c>
      <c r="J1599" t="s">
        <v>1603</v>
      </c>
      <c r="K1599">
        <v>1</v>
      </c>
      <c r="L1599">
        <v>33.090000000000003</v>
      </c>
    </row>
    <row r="1600" spans="1:12" x14ac:dyDescent="0.3">
      <c r="A1600">
        <v>20000</v>
      </c>
      <c r="B1600" s="109" t="s">
        <v>1611</v>
      </c>
      <c r="C1600" s="109" t="s">
        <v>97</v>
      </c>
      <c r="D1600">
        <v>137</v>
      </c>
      <c r="E1600">
        <v>1</v>
      </c>
      <c r="F1600" t="s">
        <v>215</v>
      </c>
      <c r="G1600">
        <v>3001.57</v>
      </c>
      <c r="H1600">
        <v>22</v>
      </c>
      <c r="I1600" t="s">
        <v>1782</v>
      </c>
      <c r="J1600" t="s">
        <v>1605</v>
      </c>
      <c r="K1600">
        <v>2</v>
      </c>
      <c r="L1600">
        <v>66.89</v>
      </c>
    </row>
    <row r="1601" spans="1:12" x14ac:dyDescent="0.3">
      <c r="A1601">
        <v>20020</v>
      </c>
      <c r="B1601" s="109" t="s">
        <v>1611</v>
      </c>
      <c r="C1601" s="109" t="s">
        <v>97</v>
      </c>
      <c r="D1601">
        <v>22</v>
      </c>
      <c r="E1601">
        <v>2</v>
      </c>
      <c r="F1601" t="s">
        <v>1599</v>
      </c>
      <c r="G1601">
        <v>3533.5299999999902</v>
      </c>
      <c r="H1601">
        <v>22</v>
      </c>
      <c r="I1601" t="s">
        <v>1782</v>
      </c>
      <c r="J1601" t="s">
        <v>1605</v>
      </c>
      <c r="K1601">
        <v>2</v>
      </c>
      <c r="L1601">
        <v>59.89</v>
      </c>
    </row>
    <row r="1602" spans="1:12" x14ac:dyDescent="0.3">
      <c r="A1602">
        <v>20061</v>
      </c>
      <c r="B1602" s="109" t="s">
        <v>1611</v>
      </c>
      <c r="C1602" s="109" t="s">
        <v>97</v>
      </c>
      <c r="D1602">
        <v>185</v>
      </c>
      <c r="E1602">
        <v>1</v>
      </c>
      <c r="F1602" t="s">
        <v>215</v>
      </c>
      <c r="G1602">
        <v>2395.81</v>
      </c>
      <c r="H1602">
        <v>22</v>
      </c>
      <c r="I1602" t="s">
        <v>1782</v>
      </c>
      <c r="J1602" t="s">
        <v>1606</v>
      </c>
      <c r="K1602">
        <v>3</v>
      </c>
      <c r="L1602">
        <v>117.15</v>
      </c>
    </row>
    <row r="1603" spans="1:12" x14ac:dyDescent="0.3">
      <c r="A1603">
        <v>20076</v>
      </c>
      <c r="B1603" s="109" t="s">
        <v>1611</v>
      </c>
      <c r="C1603" s="109" t="s">
        <v>97</v>
      </c>
      <c r="D1603">
        <v>165</v>
      </c>
      <c r="E1603">
        <v>2</v>
      </c>
      <c r="F1603" t="s">
        <v>1599</v>
      </c>
      <c r="G1603">
        <v>2562.04</v>
      </c>
      <c r="H1603">
        <v>22</v>
      </c>
      <c r="I1603" t="s">
        <v>1782</v>
      </c>
      <c r="J1603" t="s">
        <v>1606</v>
      </c>
      <c r="K1603">
        <v>3</v>
      </c>
      <c r="L1603">
        <v>93.69</v>
      </c>
    </row>
    <row r="1604" spans="1:12" x14ac:dyDescent="0.3">
      <c r="A1604">
        <v>20154</v>
      </c>
      <c r="B1604" s="109" t="s">
        <v>1612</v>
      </c>
      <c r="C1604" s="109" t="s">
        <v>97</v>
      </c>
      <c r="D1604">
        <v>68</v>
      </c>
      <c r="E1604">
        <v>1</v>
      </c>
      <c r="F1604" t="s">
        <v>215</v>
      </c>
      <c r="G1604">
        <v>2286.5299999999902</v>
      </c>
      <c r="H1604">
        <v>22</v>
      </c>
      <c r="I1604" t="s">
        <v>1782</v>
      </c>
      <c r="J1604" t="s">
        <v>1603</v>
      </c>
      <c r="K1604">
        <v>1</v>
      </c>
      <c r="L1604">
        <v>31.27</v>
      </c>
    </row>
    <row r="1605" spans="1:12" x14ac:dyDescent="0.3">
      <c r="A1605">
        <v>20182</v>
      </c>
      <c r="B1605" s="109" t="s">
        <v>1612</v>
      </c>
      <c r="C1605" s="109" t="s">
        <v>97</v>
      </c>
      <c r="D1605">
        <v>23</v>
      </c>
      <c r="E1605">
        <v>2</v>
      </c>
      <c r="F1605" t="s">
        <v>1599</v>
      </c>
      <c r="G1605">
        <v>2834.16</v>
      </c>
      <c r="H1605">
        <v>22</v>
      </c>
      <c r="I1605" t="s">
        <v>1782</v>
      </c>
      <c r="J1605" t="s">
        <v>1601</v>
      </c>
      <c r="K1605">
        <v>4</v>
      </c>
      <c r="L1605">
        <v>135.38</v>
      </c>
    </row>
    <row r="1606" spans="1:12" x14ac:dyDescent="0.3">
      <c r="A1606">
        <v>20209</v>
      </c>
      <c r="B1606" s="109" t="s">
        <v>1612</v>
      </c>
      <c r="C1606" s="109" t="s">
        <v>97</v>
      </c>
      <c r="D1606">
        <v>25</v>
      </c>
      <c r="E1606">
        <v>1</v>
      </c>
      <c r="F1606" t="s">
        <v>215</v>
      </c>
      <c r="G1606">
        <v>1963.25</v>
      </c>
      <c r="H1606">
        <v>22</v>
      </c>
      <c r="I1606" t="s">
        <v>1782</v>
      </c>
      <c r="J1606" t="s">
        <v>1603</v>
      </c>
      <c r="K1606">
        <v>1</v>
      </c>
      <c r="L1606">
        <v>26.8</v>
      </c>
    </row>
    <row r="1607" spans="1:12" x14ac:dyDescent="0.3">
      <c r="A1607">
        <v>20300</v>
      </c>
      <c r="B1607" s="109" t="s">
        <v>1612</v>
      </c>
      <c r="C1607" s="109" t="s">
        <v>97</v>
      </c>
      <c r="D1607">
        <v>42</v>
      </c>
      <c r="E1607">
        <v>1</v>
      </c>
      <c r="F1607" t="s">
        <v>215</v>
      </c>
      <c r="G1607">
        <v>2374.1399999999899</v>
      </c>
      <c r="H1607">
        <v>22</v>
      </c>
      <c r="I1607" t="s">
        <v>1782</v>
      </c>
      <c r="J1607" t="s">
        <v>1623</v>
      </c>
      <c r="K1607">
        <v>5</v>
      </c>
      <c r="L1607">
        <v>210.10000000000002</v>
      </c>
    </row>
    <row r="1608" spans="1:12" x14ac:dyDescent="0.3">
      <c r="A1608">
        <v>20352</v>
      </c>
      <c r="B1608" s="109" t="s">
        <v>1612</v>
      </c>
      <c r="C1608" s="109" t="s">
        <v>97</v>
      </c>
      <c r="D1608">
        <v>146</v>
      </c>
      <c r="E1608">
        <v>2</v>
      </c>
      <c r="F1608" t="s">
        <v>1599</v>
      </c>
      <c r="G1608">
        <v>2817.9299999999898</v>
      </c>
      <c r="H1608">
        <v>22</v>
      </c>
      <c r="I1608" t="s">
        <v>1782</v>
      </c>
      <c r="J1608" t="s">
        <v>1605</v>
      </c>
      <c r="K1608">
        <v>2</v>
      </c>
      <c r="L1608">
        <v>94.56</v>
      </c>
    </row>
    <row r="1609" spans="1:12" x14ac:dyDescent="0.3">
      <c r="A1609">
        <v>20357</v>
      </c>
      <c r="B1609" s="109" t="s">
        <v>1612</v>
      </c>
      <c r="C1609" s="109" t="s">
        <v>97</v>
      </c>
      <c r="D1609">
        <v>27</v>
      </c>
      <c r="E1609">
        <v>1</v>
      </c>
      <c r="F1609" t="s">
        <v>215</v>
      </c>
      <c r="G1609">
        <v>3029.97999999999</v>
      </c>
      <c r="H1609">
        <v>22</v>
      </c>
      <c r="I1609" t="s">
        <v>1782</v>
      </c>
      <c r="J1609" t="s">
        <v>1605</v>
      </c>
      <c r="K1609">
        <v>2</v>
      </c>
      <c r="L1609">
        <v>124.13</v>
      </c>
    </row>
    <row r="1610" spans="1:12" x14ac:dyDescent="0.3">
      <c r="A1610">
        <v>20392</v>
      </c>
      <c r="B1610" s="109" t="s">
        <v>1612</v>
      </c>
      <c r="C1610" s="109" t="s">
        <v>97</v>
      </c>
      <c r="D1610">
        <v>104</v>
      </c>
      <c r="E1610">
        <v>2</v>
      </c>
      <c r="F1610" t="s">
        <v>1599</v>
      </c>
      <c r="G1610">
        <v>3273.06</v>
      </c>
      <c r="H1610">
        <v>22</v>
      </c>
      <c r="I1610" t="s">
        <v>1782</v>
      </c>
      <c r="J1610" t="s">
        <v>1605</v>
      </c>
      <c r="K1610">
        <v>2</v>
      </c>
      <c r="L1610">
        <v>53.6</v>
      </c>
    </row>
    <row r="1611" spans="1:12" x14ac:dyDescent="0.3">
      <c r="A1611">
        <v>20417</v>
      </c>
      <c r="B1611" s="109" t="s">
        <v>1612</v>
      </c>
      <c r="C1611" s="109" t="s">
        <v>97</v>
      </c>
      <c r="D1611">
        <v>184</v>
      </c>
      <c r="E1611">
        <v>2</v>
      </c>
      <c r="F1611" t="s">
        <v>1599</v>
      </c>
      <c r="G1611">
        <v>2442.0100000000002</v>
      </c>
      <c r="H1611">
        <v>22</v>
      </c>
      <c r="I1611" t="s">
        <v>1782</v>
      </c>
      <c r="J1611" t="s">
        <v>1606</v>
      </c>
      <c r="K1611">
        <v>3</v>
      </c>
      <c r="L1611">
        <v>111.24</v>
      </c>
    </row>
    <row r="1612" spans="1:12" x14ac:dyDescent="0.3">
      <c r="A1612">
        <v>20448</v>
      </c>
      <c r="B1612" s="109" t="s">
        <v>1613</v>
      </c>
      <c r="C1612" s="109" t="s">
        <v>97</v>
      </c>
      <c r="D1612">
        <v>40</v>
      </c>
      <c r="E1612">
        <v>2</v>
      </c>
      <c r="F1612" t="s">
        <v>1599</v>
      </c>
      <c r="G1612">
        <v>2330.2599999999902</v>
      </c>
      <c r="H1612">
        <v>22</v>
      </c>
      <c r="I1612" t="s">
        <v>1782</v>
      </c>
      <c r="J1612" t="s">
        <v>1606</v>
      </c>
      <c r="K1612">
        <v>3</v>
      </c>
      <c r="L1612">
        <v>135.62</v>
      </c>
    </row>
    <row r="1613" spans="1:12" x14ac:dyDescent="0.3">
      <c r="A1613">
        <v>20496</v>
      </c>
      <c r="B1613" s="109" t="s">
        <v>1613</v>
      </c>
      <c r="C1613" s="109" t="s">
        <v>97</v>
      </c>
      <c r="D1613">
        <v>180</v>
      </c>
      <c r="E1613">
        <v>1</v>
      </c>
      <c r="F1613" t="s">
        <v>215</v>
      </c>
      <c r="G1613">
        <v>2710.77</v>
      </c>
      <c r="H1613">
        <v>22</v>
      </c>
      <c r="I1613" t="s">
        <v>1782</v>
      </c>
      <c r="J1613" t="s">
        <v>1605</v>
      </c>
      <c r="K1613">
        <v>2</v>
      </c>
      <c r="L1613">
        <v>76.33</v>
      </c>
    </row>
    <row r="1614" spans="1:12" x14ac:dyDescent="0.3">
      <c r="A1614">
        <v>20544</v>
      </c>
      <c r="B1614" s="109" t="s">
        <v>1613</v>
      </c>
      <c r="C1614" s="109" t="s">
        <v>97</v>
      </c>
      <c r="D1614">
        <v>90</v>
      </c>
      <c r="E1614">
        <v>2</v>
      </c>
      <c r="F1614" t="s">
        <v>1599</v>
      </c>
      <c r="G1614">
        <v>3210.29</v>
      </c>
      <c r="H1614">
        <v>22</v>
      </c>
      <c r="I1614" t="s">
        <v>1782</v>
      </c>
      <c r="J1614" t="s">
        <v>1606</v>
      </c>
      <c r="K1614">
        <v>3</v>
      </c>
      <c r="L1614">
        <v>104.95</v>
      </c>
    </row>
    <row r="1615" spans="1:12" x14ac:dyDescent="0.3">
      <c r="A1615">
        <v>20640</v>
      </c>
      <c r="B1615" s="109" t="s">
        <v>1613</v>
      </c>
      <c r="C1615" s="109" t="s">
        <v>97</v>
      </c>
      <c r="D1615">
        <v>29</v>
      </c>
      <c r="E1615">
        <v>2</v>
      </c>
      <c r="F1615" t="s">
        <v>1599</v>
      </c>
      <c r="G1615">
        <v>3063.5699999999902</v>
      </c>
      <c r="H1615">
        <v>22</v>
      </c>
      <c r="I1615" t="s">
        <v>1782</v>
      </c>
      <c r="J1615" t="s">
        <v>1605</v>
      </c>
      <c r="K1615">
        <v>2</v>
      </c>
      <c r="L1615">
        <v>62.54</v>
      </c>
    </row>
    <row r="1616" spans="1:12" x14ac:dyDescent="0.3">
      <c r="A1616">
        <v>20688</v>
      </c>
      <c r="B1616" s="109" t="s">
        <v>1729</v>
      </c>
      <c r="C1616" s="109" t="s">
        <v>97</v>
      </c>
      <c r="D1616">
        <v>57</v>
      </c>
      <c r="E1616">
        <v>1</v>
      </c>
      <c r="F1616" t="s">
        <v>215</v>
      </c>
      <c r="G1616">
        <v>2802.5999999999899</v>
      </c>
      <c r="H1616">
        <v>22</v>
      </c>
      <c r="I1616" t="s">
        <v>1782</v>
      </c>
      <c r="J1616" t="s">
        <v>1606</v>
      </c>
      <c r="K1616">
        <v>3</v>
      </c>
      <c r="L1616">
        <v>97.4</v>
      </c>
    </row>
    <row r="1617" spans="1:12" x14ac:dyDescent="0.3">
      <c r="A1617">
        <v>20690</v>
      </c>
      <c r="B1617" s="109" t="s">
        <v>1729</v>
      </c>
      <c r="C1617" s="109" t="s">
        <v>97</v>
      </c>
      <c r="D1617">
        <v>188</v>
      </c>
      <c r="E1617">
        <v>2</v>
      </c>
      <c r="F1617" t="s">
        <v>1599</v>
      </c>
      <c r="G1617">
        <v>2797.5499999999902</v>
      </c>
      <c r="H1617">
        <v>22</v>
      </c>
      <c r="I1617" t="s">
        <v>1782</v>
      </c>
      <c r="J1617" t="s">
        <v>1603</v>
      </c>
      <c r="K1617">
        <v>1</v>
      </c>
      <c r="L1617">
        <v>21.83</v>
      </c>
    </row>
    <row r="1618" spans="1:12" x14ac:dyDescent="0.3">
      <c r="A1618">
        <v>20721</v>
      </c>
      <c r="B1618" s="109" t="s">
        <v>1729</v>
      </c>
      <c r="C1618" s="109" t="s">
        <v>97</v>
      </c>
      <c r="D1618">
        <v>184</v>
      </c>
      <c r="E1618">
        <v>2</v>
      </c>
      <c r="F1618" t="s">
        <v>1599</v>
      </c>
      <c r="G1618">
        <v>2442.0100000000002</v>
      </c>
      <c r="H1618">
        <v>22</v>
      </c>
      <c r="I1618" t="s">
        <v>1782</v>
      </c>
      <c r="J1618" t="s">
        <v>1605</v>
      </c>
      <c r="K1618">
        <v>2</v>
      </c>
      <c r="L1618">
        <v>85.28</v>
      </c>
    </row>
    <row r="1619" spans="1:12" x14ac:dyDescent="0.3">
      <c r="A1619">
        <v>20722</v>
      </c>
      <c r="B1619" s="109" t="s">
        <v>1729</v>
      </c>
      <c r="C1619" s="109" t="s">
        <v>97</v>
      </c>
      <c r="D1619">
        <v>97</v>
      </c>
      <c r="E1619">
        <v>1</v>
      </c>
      <c r="F1619" t="s">
        <v>215</v>
      </c>
      <c r="G1619">
        <v>2931.14</v>
      </c>
      <c r="H1619">
        <v>22</v>
      </c>
      <c r="I1619" t="s">
        <v>1782</v>
      </c>
      <c r="J1619" t="s">
        <v>1623</v>
      </c>
      <c r="K1619">
        <v>5</v>
      </c>
      <c r="L1619">
        <v>195.51</v>
      </c>
    </row>
    <row r="1620" spans="1:12" x14ac:dyDescent="0.3">
      <c r="A1620">
        <v>20723</v>
      </c>
      <c r="B1620" s="109" t="s">
        <v>1729</v>
      </c>
      <c r="C1620" s="109" t="s">
        <v>97</v>
      </c>
      <c r="D1620">
        <v>75</v>
      </c>
      <c r="E1620">
        <v>2</v>
      </c>
      <c r="F1620" t="s">
        <v>1599</v>
      </c>
      <c r="G1620">
        <v>2350.7999999999902</v>
      </c>
      <c r="H1620">
        <v>22</v>
      </c>
      <c r="I1620" t="s">
        <v>1782</v>
      </c>
      <c r="J1620" t="s">
        <v>1605</v>
      </c>
      <c r="K1620">
        <v>2</v>
      </c>
      <c r="L1620">
        <v>53.6</v>
      </c>
    </row>
    <row r="1621" spans="1:12" x14ac:dyDescent="0.3">
      <c r="A1621">
        <v>20727</v>
      </c>
      <c r="B1621" s="109" t="s">
        <v>1729</v>
      </c>
      <c r="C1621" s="109" t="s">
        <v>97</v>
      </c>
      <c r="D1621">
        <v>176</v>
      </c>
      <c r="E1621">
        <v>2</v>
      </c>
      <c r="F1621" t="s">
        <v>1599</v>
      </c>
      <c r="G1621">
        <v>2225.54</v>
      </c>
      <c r="H1621">
        <v>22</v>
      </c>
      <c r="I1621" t="s">
        <v>1782</v>
      </c>
      <c r="J1621" t="s">
        <v>1603</v>
      </c>
      <c r="K1621">
        <v>1</v>
      </c>
      <c r="L1621">
        <v>31.27</v>
      </c>
    </row>
    <row r="1622" spans="1:12" x14ac:dyDescent="0.3">
      <c r="A1622">
        <v>20797</v>
      </c>
      <c r="B1622" s="109" t="s">
        <v>1729</v>
      </c>
      <c r="C1622" s="109" t="s">
        <v>97</v>
      </c>
      <c r="D1622">
        <v>187</v>
      </c>
      <c r="E1622">
        <v>1</v>
      </c>
      <c r="F1622" t="s">
        <v>215</v>
      </c>
      <c r="G1622">
        <v>2831.08</v>
      </c>
      <c r="H1622">
        <v>22</v>
      </c>
      <c r="I1622" t="s">
        <v>1782</v>
      </c>
      <c r="J1622" t="s">
        <v>1605</v>
      </c>
      <c r="K1622">
        <v>2</v>
      </c>
      <c r="L1622">
        <v>70.81</v>
      </c>
    </row>
    <row r="1623" spans="1:12" x14ac:dyDescent="0.3">
      <c r="A1623">
        <v>20822</v>
      </c>
      <c r="B1623" s="109" t="s">
        <v>1729</v>
      </c>
      <c r="C1623" s="109" t="s">
        <v>97</v>
      </c>
      <c r="D1623">
        <v>193</v>
      </c>
      <c r="E1623">
        <v>1</v>
      </c>
      <c r="F1623" t="s">
        <v>215</v>
      </c>
      <c r="G1623">
        <v>2547.62</v>
      </c>
      <c r="H1623">
        <v>22</v>
      </c>
      <c r="I1623" t="s">
        <v>1782</v>
      </c>
      <c r="J1623" t="s">
        <v>1603</v>
      </c>
      <c r="K1623">
        <v>1</v>
      </c>
      <c r="L1623">
        <v>21.83</v>
      </c>
    </row>
    <row r="1624" spans="1:12" x14ac:dyDescent="0.3">
      <c r="A1624">
        <v>20850</v>
      </c>
      <c r="B1624" s="109" t="s">
        <v>1614</v>
      </c>
      <c r="C1624" s="109" t="s">
        <v>97</v>
      </c>
      <c r="D1624">
        <v>93</v>
      </c>
      <c r="E1624">
        <v>1</v>
      </c>
      <c r="F1624" t="s">
        <v>215</v>
      </c>
      <c r="G1624">
        <v>2470.89</v>
      </c>
      <c r="H1624">
        <v>22</v>
      </c>
      <c r="I1624" t="s">
        <v>1782</v>
      </c>
      <c r="J1624" t="s">
        <v>1606</v>
      </c>
      <c r="K1624">
        <v>3</v>
      </c>
      <c r="L1624">
        <v>169.19</v>
      </c>
    </row>
    <row r="1625" spans="1:12" x14ac:dyDescent="0.3">
      <c r="A1625">
        <v>20934</v>
      </c>
      <c r="B1625" s="109" t="s">
        <v>1614</v>
      </c>
      <c r="C1625" s="109" t="s">
        <v>97</v>
      </c>
      <c r="D1625">
        <v>132</v>
      </c>
      <c r="E1625">
        <v>1</v>
      </c>
      <c r="F1625" t="s">
        <v>215</v>
      </c>
      <c r="G1625">
        <v>3104.14</v>
      </c>
      <c r="H1625">
        <v>22</v>
      </c>
      <c r="I1625" t="s">
        <v>1782</v>
      </c>
      <c r="J1625" t="s">
        <v>1601</v>
      </c>
      <c r="K1625">
        <v>4</v>
      </c>
      <c r="L1625">
        <v>140.19999999999999</v>
      </c>
    </row>
    <row r="1626" spans="1:12" x14ac:dyDescent="0.3">
      <c r="A1626">
        <v>20974</v>
      </c>
      <c r="B1626" s="109" t="s">
        <v>1614</v>
      </c>
      <c r="C1626" s="109" t="s">
        <v>97</v>
      </c>
      <c r="D1626">
        <v>5</v>
      </c>
      <c r="E1626">
        <v>2</v>
      </c>
      <c r="F1626" t="s">
        <v>1599</v>
      </c>
      <c r="G1626">
        <v>2727.48</v>
      </c>
      <c r="H1626">
        <v>22</v>
      </c>
      <c r="I1626" t="s">
        <v>1782</v>
      </c>
      <c r="J1626" t="s">
        <v>1605</v>
      </c>
      <c r="K1626">
        <v>2</v>
      </c>
      <c r="L1626">
        <v>73.31</v>
      </c>
    </row>
    <row r="1627" spans="1:12" x14ac:dyDescent="0.3">
      <c r="A1627">
        <v>20978</v>
      </c>
      <c r="B1627" s="109" t="s">
        <v>1614</v>
      </c>
      <c r="C1627" s="109" t="s">
        <v>97</v>
      </c>
      <c r="D1627">
        <v>40</v>
      </c>
      <c r="E1627">
        <v>2</v>
      </c>
      <c r="F1627" t="s">
        <v>1599</v>
      </c>
      <c r="G1627">
        <v>2330.2599999999902</v>
      </c>
      <c r="H1627">
        <v>22</v>
      </c>
      <c r="I1627" t="s">
        <v>1782</v>
      </c>
      <c r="J1627" t="s">
        <v>1605</v>
      </c>
      <c r="K1627">
        <v>2</v>
      </c>
      <c r="L1627">
        <v>106.71</v>
      </c>
    </row>
    <row r="1628" spans="1:12" x14ac:dyDescent="0.3">
      <c r="A1628">
        <v>21029</v>
      </c>
      <c r="B1628" s="109" t="s">
        <v>1614</v>
      </c>
      <c r="C1628" s="109" t="s">
        <v>97</v>
      </c>
      <c r="D1628">
        <v>27</v>
      </c>
      <c r="E1628">
        <v>1</v>
      </c>
      <c r="F1628" t="s">
        <v>215</v>
      </c>
      <c r="G1628">
        <v>3029.97999999999</v>
      </c>
      <c r="H1628">
        <v>22</v>
      </c>
      <c r="I1628" t="s">
        <v>1782</v>
      </c>
      <c r="J1628" t="s">
        <v>1603</v>
      </c>
      <c r="K1628">
        <v>1</v>
      </c>
      <c r="L1628">
        <v>26.59</v>
      </c>
    </row>
    <row r="1629" spans="1:12" x14ac:dyDescent="0.3">
      <c r="A1629">
        <v>21032</v>
      </c>
      <c r="B1629" s="109" t="s">
        <v>1614</v>
      </c>
      <c r="C1629" s="109" t="s">
        <v>97</v>
      </c>
      <c r="D1629">
        <v>5</v>
      </c>
      <c r="E1629">
        <v>2</v>
      </c>
      <c r="F1629" t="s">
        <v>1599</v>
      </c>
      <c r="G1629">
        <v>2727.48</v>
      </c>
      <c r="H1629">
        <v>22</v>
      </c>
      <c r="I1629" t="s">
        <v>1782</v>
      </c>
      <c r="J1629" t="s">
        <v>1603</v>
      </c>
      <c r="K1629">
        <v>1</v>
      </c>
      <c r="L1629">
        <v>79.91</v>
      </c>
    </row>
    <row r="1630" spans="1:12" x14ac:dyDescent="0.3">
      <c r="A1630">
        <v>21036</v>
      </c>
      <c r="B1630" s="109" t="s">
        <v>1614</v>
      </c>
      <c r="C1630" s="109" t="s">
        <v>97</v>
      </c>
      <c r="D1630">
        <v>173</v>
      </c>
      <c r="E1630">
        <v>1</v>
      </c>
      <c r="F1630" t="s">
        <v>215</v>
      </c>
      <c r="G1630">
        <v>3127.77</v>
      </c>
      <c r="H1630">
        <v>22</v>
      </c>
      <c r="I1630" t="s">
        <v>1782</v>
      </c>
      <c r="J1630" t="s">
        <v>1603</v>
      </c>
      <c r="K1630">
        <v>1</v>
      </c>
      <c r="L1630">
        <v>40.22</v>
      </c>
    </row>
    <row r="1631" spans="1:12" x14ac:dyDescent="0.3">
      <c r="A1631">
        <v>21063</v>
      </c>
      <c r="B1631" s="109" t="s">
        <v>1615</v>
      </c>
      <c r="C1631" s="109" t="s">
        <v>97</v>
      </c>
      <c r="D1631">
        <v>104</v>
      </c>
      <c r="E1631">
        <v>2</v>
      </c>
      <c r="F1631" t="s">
        <v>1599</v>
      </c>
      <c r="G1631">
        <v>3273.06</v>
      </c>
      <c r="H1631">
        <v>22</v>
      </c>
      <c r="I1631" t="s">
        <v>1782</v>
      </c>
      <c r="J1631" t="s">
        <v>1603</v>
      </c>
      <c r="K1631">
        <v>1</v>
      </c>
      <c r="L1631">
        <v>45.06</v>
      </c>
    </row>
    <row r="1632" spans="1:12" x14ac:dyDescent="0.3">
      <c r="A1632">
        <v>21144</v>
      </c>
      <c r="B1632" s="109" t="s">
        <v>1615</v>
      </c>
      <c r="C1632" s="109" t="s">
        <v>97</v>
      </c>
      <c r="D1632">
        <v>59</v>
      </c>
      <c r="E1632">
        <v>1</v>
      </c>
      <c r="F1632" t="s">
        <v>215</v>
      </c>
      <c r="G1632">
        <v>2942.33</v>
      </c>
      <c r="H1632">
        <v>22</v>
      </c>
      <c r="I1632" t="s">
        <v>1782</v>
      </c>
      <c r="J1632" t="s">
        <v>1601</v>
      </c>
      <c r="K1632">
        <v>4</v>
      </c>
      <c r="L1632">
        <v>120.59</v>
      </c>
    </row>
    <row r="1633" spans="1:12" x14ac:dyDescent="0.3">
      <c r="A1633">
        <v>21170</v>
      </c>
      <c r="B1633" s="109" t="s">
        <v>1615</v>
      </c>
      <c r="C1633" s="109" t="s">
        <v>97</v>
      </c>
      <c r="D1633">
        <v>172</v>
      </c>
      <c r="E1633">
        <v>1</v>
      </c>
      <c r="F1633" t="s">
        <v>215</v>
      </c>
      <c r="G1633">
        <v>2363.5100000000002</v>
      </c>
      <c r="H1633">
        <v>22</v>
      </c>
      <c r="I1633" t="s">
        <v>1782</v>
      </c>
      <c r="J1633" t="s">
        <v>1605</v>
      </c>
      <c r="K1633">
        <v>2</v>
      </c>
      <c r="L1633">
        <v>62.05</v>
      </c>
    </row>
    <row r="1634" spans="1:12" x14ac:dyDescent="0.3">
      <c r="A1634">
        <v>21233</v>
      </c>
      <c r="B1634" s="109" t="s">
        <v>1776</v>
      </c>
      <c r="C1634" s="109" t="s">
        <v>97</v>
      </c>
      <c r="D1634">
        <v>198</v>
      </c>
      <c r="E1634">
        <v>1</v>
      </c>
      <c r="F1634" t="s">
        <v>215</v>
      </c>
      <c r="G1634">
        <v>2726.7799999999902</v>
      </c>
      <c r="H1634">
        <v>22</v>
      </c>
      <c r="I1634" t="s">
        <v>1782</v>
      </c>
      <c r="J1634" t="s">
        <v>1605</v>
      </c>
      <c r="K1634">
        <v>2</v>
      </c>
      <c r="L1634">
        <v>71.489999999999995</v>
      </c>
    </row>
    <row r="1635" spans="1:12" x14ac:dyDescent="0.3">
      <c r="A1635">
        <v>21236</v>
      </c>
      <c r="B1635" s="109" t="s">
        <v>1776</v>
      </c>
      <c r="C1635" s="109" t="s">
        <v>97</v>
      </c>
      <c r="D1635">
        <v>118</v>
      </c>
      <c r="E1635">
        <v>1</v>
      </c>
      <c r="F1635" t="s">
        <v>215</v>
      </c>
      <c r="G1635">
        <v>3299.74</v>
      </c>
      <c r="H1635">
        <v>22</v>
      </c>
      <c r="I1635" t="s">
        <v>1782</v>
      </c>
      <c r="J1635" t="s">
        <v>1603</v>
      </c>
      <c r="K1635">
        <v>1</v>
      </c>
      <c r="L1635">
        <v>26.8</v>
      </c>
    </row>
    <row r="1636" spans="1:12" x14ac:dyDescent="0.3">
      <c r="A1636">
        <v>21244</v>
      </c>
      <c r="B1636" s="109" t="s">
        <v>1776</v>
      </c>
      <c r="C1636" s="109" t="s">
        <v>97</v>
      </c>
      <c r="D1636">
        <v>144</v>
      </c>
      <c r="E1636">
        <v>1</v>
      </c>
      <c r="F1636" t="s">
        <v>215</v>
      </c>
      <c r="G1636">
        <v>2504.1999999999998</v>
      </c>
      <c r="H1636">
        <v>22</v>
      </c>
      <c r="I1636" t="s">
        <v>1782</v>
      </c>
      <c r="J1636" t="s">
        <v>1605</v>
      </c>
      <c r="K1636">
        <v>2</v>
      </c>
      <c r="L1636">
        <v>90.56</v>
      </c>
    </row>
    <row r="1637" spans="1:12" x14ac:dyDescent="0.3">
      <c r="A1637">
        <v>21249</v>
      </c>
      <c r="B1637" s="109" t="s">
        <v>1776</v>
      </c>
      <c r="C1637" s="109" t="s">
        <v>97</v>
      </c>
      <c r="D1637">
        <v>190</v>
      </c>
      <c r="E1637">
        <v>2</v>
      </c>
      <c r="F1637" t="s">
        <v>1599</v>
      </c>
      <c r="G1637">
        <v>3084.26999999999</v>
      </c>
      <c r="H1637">
        <v>22</v>
      </c>
      <c r="I1637" t="s">
        <v>1782</v>
      </c>
      <c r="J1637" t="s">
        <v>1605</v>
      </c>
      <c r="K1637">
        <v>2</v>
      </c>
      <c r="L1637">
        <v>71.489999999999995</v>
      </c>
    </row>
    <row r="1638" spans="1:12" x14ac:dyDescent="0.3">
      <c r="A1638">
        <v>21257</v>
      </c>
      <c r="B1638" s="109" t="s">
        <v>1776</v>
      </c>
      <c r="C1638" s="109" t="s">
        <v>97</v>
      </c>
      <c r="D1638">
        <v>56</v>
      </c>
      <c r="E1638">
        <v>2</v>
      </c>
      <c r="F1638" t="s">
        <v>1599</v>
      </c>
      <c r="G1638">
        <v>2542.1099999999901</v>
      </c>
      <c r="H1638">
        <v>22</v>
      </c>
      <c r="I1638" t="s">
        <v>1782</v>
      </c>
      <c r="J1638" t="s">
        <v>1601</v>
      </c>
      <c r="K1638">
        <v>4</v>
      </c>
      <c r="L1638">
        <v>143.11000000000001</v>
      </c>
    </row>
    <row r="1639" spans="1:12" x14ac:dyDescent="0.3">
      <c r="A1639">
        <v>21274</v>
      </c>
      <c r="B1639" s="109" t="s">
        <v>1776</v>
      </c>
      <c r="C1639" s="109" t="s">
        <v>97</v>
      </c>
      <c r="D1639">
        <v>133</v>
      </c>
      <c r="E1639">
        <v>2</v>
      </c>
      <c r="F1639" t="s">
        <v>1599</v>
      </c>
      <c r="G1639">
        <v>2821.9199999999901</v>
      </c>
      <c r="H1639">
        <v>22</v>
      </c>
      <c r="I1639" t="s">
        <v>1782</v>
      </c>
      <c r="J1639" t="s">
        <v>1603</v>
      </c>
      <c r="K1639">
        <v>1</v>
      </c>
      <c r="L1639">
        <v>40.22</v>
      </c>
    </row>
    <row r="1640" spans="1:12" x14ac:dyDescent="0.3">
      <c r="A1640">
        <v>21289</v>
      </c>
      <c r="B1640" s="109" t="s">
        <v>1776</v>
      </c>
      <c r="C1640" s="109" t="s">
        <v>97</v>
      </c>
      <c r="D1640">
        <v>43</v>
      </c>
      <c r="E1640">
        <v>2</v>
      </c>
      <c r="F1640" t="s">
        <v>1599</v>
      </c>
      <c r="G1640">
        <v>2667.38</v>
      </c>
      <c r="H1640">
        <v>22</v>
      </c>
      <c r="I1640" t="s">
        <v>1782</v>
      </c>
      <c r="J1640" t="s">
        <v>1603</v>
      </c>
      <c r="K1640">
        <v>1</v>
      </c>
      <c r="L1640">
        <v>40.22</v>
      </c>
    </row>
    <row r="1641" spans="1:12" x14ac:dyDescent="0.3">
      <c r="A1641">
        <v>21298</v>
      </c>
      <c r="B1641" s="109" t="s">
        <v>1776</v>
      </c>
      <c r="C1641" s="109" t="s">
        <v>97</v>
      </c>
      <c r="D1641">
        <v>72</v>
      </c>
      <c r="E1641">
        <v>2</v>
      </c>
      <c r="F1641" t="s">
        <v>1599</v>
      </c>
      <c r="G1641">
        <v>2365.24999999999</v>
      </c>
      <c r="H1641">
        <v>22</v>
      </c>
      <c r="I1641" t="s">
        <v>1782</v>
      </c>
      <c r="J1641" t="s">
        <v>1605</v>
      </c>
      <c r="K1641">
        <v>2</v>
      </c>
      <c r="L1641">
        <v>101.74</v>
      </c>
    </row>
    <row r="1642" spans="1:12" x14ac:dyDescent="0.3">
      <c r="A1642">
        <v>21304</v>
      </c>
      <c r="B1642" s="109" t="s">
        <v>1730</v>
      </c>
      <c r="C1642" s="109" t="s">
        <v>97</v>
      </c>
      <c r="D1642">
        <v>96</v>
      </c>
      <c r="E1642">
        <v>2</v>
      </c>
      <c r="F1642" t="s">
        <v>1599</v>
      </c>
      <c r="G1642">
        <v>2070.72999999999</v>
      </c>
      <c r="H1642">
        <v>22</v>
      </c>
      <c r="I1642" t="s">
        <v>1782</v>
      </c>
      <c r="J1642" t="s">
        <v>1603</v>
      </c>
      <c r="K1642">
        <v>1</v>
      </c>
      <c r="L1642">
        <v>79.91</v>
      </c>
    </row>
    <row r="1643" spans="1:12" x14ac:dyDescent="0.3">
      <c r="A1643">
        <v>21318</v>
      </c>
      <c r="B1643" s="109" t="s">
        <v>1730</v>
      </c>
      <c r="C1643" s="109" t="s">
        <v>97</v>
      </c>
      <c r="D1643">
        <v>194</v>
      </c>
      <c r="E1643">
        <v>2</v>
      </c>
      <c r="F1643" t="s">
        <v>1599</v>
      </c>
      <c r="G1643">
        <v>2486.1999999999898</v>
      </c>
      <c r="H1643">
        <v>22</v>
      </c>
      <c r="I1643" t="s">
        <v>1782</v>
      </c>
      <c r="J1643" t="s">
        <v>1605</v>
      </c>
      <c r="K1643">
        <v>2</v>
      </c>
      <c r="L1643">
        <v>83.43</v>
      </c>
    </row>
    <row r="1644" spans="1:12" x14ac:dyDescent="0.3">
      <c r="A1644">
        <v>21321</v>
      </c>
      <c r="B1644" s="109" t="s">
        <v>1730</v>
      </c>
      <c r="C1644" s="109" t="s">
        <v>97</v>
      </c>
      <c r="D1644">
        <v>56</v>
      </c>
      <c r="E1644">
        <v>2</v>
      </c>
      <c r="F1644" t="s">
        <v>1599</v>
      </c>
      <c r="G1644">
        <v>2542.1099999999901</v>
      </c>
      <c r="H1644">
        <v>22</v>
      </c>
      <c r="I1644" t="s">
        <v>1782</v>
      </c>
      <c r="J1644" t="s">
        <v>1603</v>
      </c>
      <c r="K1644">
        <v>1</v>
      </c>
      <c r="L1644">
        <v>79.91</v>
      </c>
    </row>
    <row r="1645" spans="1:12" x14ac:dyDescent="0.3">
      <c r="A1645">
        <v>21368</v>
      </c>
      <c r="B1645" s="109" t="s">
        <v>1730</v>
      </c>
      <c r="C1645" s="109" t="s">
        <v>97</v>
      </c>
      <c r="D1645">
        <v>115</v>
      </c>
      <c r="E1645">
        <v>1</v>
      </c>
      <c r="F1645" t="s">
        <v>215</v>
      </c>
      <c r="G1645">
        <v>2760.23</v>
      </c>
      <c r="H1645">
        <v>22</v>
      </c>
      <c r="I1645" t="s">
        <v>1782</v>
      </c>
      <c r="J1645" t="s">
        <v>1603</v>
      </c>
      <c r="K1645">
        <v>1</v>
      </c>
      <c r="L1645">
        <v>45.06</v>
      </c>
    </row>
    <row r="1646" spans="1:12" x14ac:dyDescent="0.3">
      <c r="A1646">
        <v>21386</v>
      </c>
      <c r="B1646" s="109" t="s">
        <v>1730</v>
      </c>
      <c r="C1646" s="109" t="s">
        <v>97</v>
      </c>
      <c r="D1646">
        <v>76</v>
      </c>
      <c r="E1646">
        <v>2</v>
      </c>
      <c r="F1646" t="s">
        <v>1599</v>
      </c>
      <c r="G1646">
        <v>2110.5</v>
      </c>
      <c r="H1646">
        <v>22</v>
      </c>
      <c r="I1646" t="s">
        <v>1782</v>
      </c>
      <c r="J1646" t="s">
        <v>1603</v>
      </c>
      <c r="K1646">
        <v>1</v>
      </c>
      <c r="L1646">
        <v>45.06</v>
      </c>
    </row>
    <row r="1647" spans="1:12" x14ac:dyDescent="0.3">
      <c r="A1647">
        <v>21402</v>
      </c>
      <c r="B1647" s="109" t="s">
        <v>1730</v>
      </c>
      <c r="C1647" s="109" t="s">
        <v>97</v>
      </c>
      <c r="D1647">
        <v>146</v>
      </c>
      <c r="E1647">
        <v>2</v>
      </c>
      <c r="F1647" t="s">
        <v>1599</v>
      </c>
      <c r="G1647">
        <v>2817.9299999999898</v>
      </c>
      <c r="H1647">
        <v>22</v>
      </c>
      <c r="I1647" t="s">
        <v>1782</v>
      </c>
      <c r="J1647" t="s">
        <v>1601</v>
      </c>
      <c r="K1647">
        <v>4</v>
      </c>
      <c r="L1647">
        <v>202.11</v>
      </c>
    </row>
    <row r="1648" spans="1:12" x14ac:dyDescent="0.3">
      <c r="A1648">
        <v>21405</v>
      </c>
      <c r="B1648" s="109" t="s">
        <v>1730</v>
      </c>
      <c r="C1648" s="109" t="s">
        <v>97</v>
      </c>
      <c r="D1648">
        <v>126</v>
      </c>
      <c r="E1648">
        <v>1</v>
      </c>
      <c r="F1648" t="s">
        <v>215</v>
      </c>
      <c r="G1648">
        <v>2676.98</v>
      </c>
      <c r="H1648">
        <v>22</v>
      </c>
      <c r="I1648" t="s">
        <v>1782</v>
      </c>
      <c r="J1648" t="s">
        <v>1605</v>
      </c>
      <c r="K1648">
        <v>2</v>
      </c>
      <c r="L1648">
        <v>85.28</v>
      </c>
    </row>
    <row r="1649" spans="1:12" x14ac:dyDescent="0.3">
      <c r="A1649">
        <v>21424</v>
      </c>
      <c r="B1649" s="109" t="s">
        <v>1730</v>
      </c>
      <c r="C1649" s="109" t="s">
        <v>97</v>
      </c>
      <c r="D1649">
        <v>33</v>
      </c>
      <c r="E1649">
        <v>2</v>
      </c>
      <c r="F1649" t="s">
        <v>1599</v>
      </c>
      <c r="G1649">
        <v>2041.21999999999</v>
      </c>
      <c r="H1649">
        <v>22</v>
      </c>
      <c r="I1649" t="s">
        <v>1782</v>
      </c>
      <c r="J1649" t="s">
        <v>1605</v>
      </c>
      <c r="K1649">
        <v>2</v>
      </c>
      <c r="L1649">
        <v>76.930000000000007</v>
      </c>
    </row>
    <row r="1650" spans="1:12" x14ac:dyDescent="0.3">
      <c r="A1650">
        <v>21443</v>
      </c>
      <c r="B1650" s="109" t="s">
        <v>1730</v>
      </c>
      <c r="C1650" s="109" t="s">
        <v>97</v>
      </c>
      <c r="D1650">
        <v>195</v>
      </c>
      <c r="E1650">
        <v>1</v>
      </c>
      <c r="F1650" t="s">
        <v>215</v>
      </c>
      <c r="G1650">
        <v>2592.77</v>
      </c>
      <c r="H1650">
        <v>22</v>
      </c>
      <c r="I1650" t="s">
        <v>1782</v>
      </c>
      <c r="J1650" t="s">
        <v>1606</v>
      </c>
      <c r="K1650">
        <v>3</v>
      </c>
      <c r="L1650">
        <v>127.27000000000001</v>
      </c>
    </row>
    <row r="1651" spans="1:12" x14ac:dyDescent="0.3">
      <c r="A1651">
        <v>21552</v>
      </c>
      <c r="B1651" s="109" t="s">
        <v>1616</v>
      </c>
      <c r="C1651" s="109" t="s">
        <v>97</v>
      </c>
      <c r="D1651">
        <v>90</v>
      </c>
      <c r="E1651">
        <v>2</v>
      </c>
      <c r="F1651" t="s">
        <v>1599</v>
      </c>
      <c r="G1651">
        <v>3210.29</v>
      </c>
      <c r="H1651">
        <v>22</v>
      </c>
      <c r="I1651" t="s">
        <v>1782</v>
      </c>
      <c r="J1651" t="s">
        <v>1601</v>
      </c>
      <c r="K1651">
        <v>4</v>
      </c>
      <c r="L1651">
        <v>166.86</v>
      </c>
    </row>
    <row r="1652" spans="1:12" x14ac:dyDescent="0.3">
      <c r="A1652">
        <v>21625</v>
      </c>
      <c r="B1652" s="109" t="s">
        <v>1616</v>
      </c>
      <c r="C1652" s="109" t="s">
        <v>97</v>
      </c>
      <c r="D1652">
        <v>149</v>
      </c>
      <c r="E1652">
        <v>2</v>
      </c>
      <c r="F1652" t="s">
        <v>1599</v>
      </c>
      <c r="G1652">
        <v>2594.5699999999902</v>
      </c>
      <c r="H1652">
        <v>22</v>
      </c>
      <c r="I1652" t="s">
        <v>1782</v>
      </c>
      <c r="J1652" t="s">
        <v>1603</v>
      </c>
      <c r="K1652">
        <v>1</v>
      </c>
      <c r="L1652">
        <v>50.34</v>
      </c>
    </row>
    <row r="1653" spans="1:12" x14ac:dyDescent="0.3">
      <c r="A1653">
        <v>21694</v>
      </c>
      <c r="B1653" s="109" t="s">
        <v>1616</v>
      </c>
      <c r="C1653" s="109" t="s">
        <v>97</v>
      </c>
      <c r="D1653">
        <v>168</v>
      </c>
      <c r="E1653">
        <v>2</v>
      </c>
      <c r="F1653" t="s">
        <v>1599</v>
      </c>
      <c r="G1653">
        <v>2785.79</v>
      </c>
      <c r="H1653">
        <v>22</v>
      </c>
      <c r="I1653" t="s">
        <v>1782</v>
      </c>
      <c r="J1653" t="s">
        <v>1605</v>
      </c>
      <c r="K1653">
        <v>2</v>
      </c>
      <c r="L1653">
        <v>59.89</v>
      </c>
    </row>
    <row r="1654" spans="1:12" x14ac:dyDescent="0.3">
      <c r="A1654">
        <v>21704</v>
      </c>
      <c r="B1654" s="109" t="s">
        <v>1616</v>
      </c>
      <c r="C1654" s="109" t="s">
        <v>97</v>
      </c>
      <c r="D1654">
        <v>78</v>
      </c>
      <c r="E1654">
        <v>1</v>
      </c>
      <c r="F1654" t="s">
        <v>215</v>
      </c>
      <c r="G1654">
        <v>3396.95</v>
      </c>
      <c r="H1654">
        <v>22</v>
      </c>
      <c r="I1654" t="s">
        <v>1782</v>
      </c>
      <c r="J1654" t="s">
        <v>1605</v>
      </c>
      <c r="K1654">
        <v>2</v>
      </c>
      <c r="L1654">
        <v>94.56</v>
      </c>
    </row>
    <row r="1655" spans="1:12" x14ac:dyDescent="0.3">
      <c r="A1655">
        <v>21715</v>
      </c>
      <c r="B1655" s="109" t="s">
        <v>1777</v>
      </c>
      <c r="C1655" s="109" t="s">
        <v>97</v>
      </c>
      <c r="D1655">
        <v>35</v>
      </c>
      <c r="E1655">
        <v>1</v>
      </c>
      <c r="F1655" t="s">
        <v>215</v>
      </c>
      <c r="G1655">
        <v>3303.7</v>
      </c>
      <c r="H1655">
        <v>22</v>
      </c>
      <c r="I1655" t="s">
        <v>1782</v>
      </c>
      <c r="J1655" t="s">
        <v>1601</v>
      </c>
      <c r="K1655">
        <v>4</v>
      </c>
      <c r="L1655">
        <v>172.71</v>
      </c>
    </row>
    <row r="1656" spans="1:12" x14ac:dyDescent="0.3">
      <c r="A1656">
        <v>21742</v>
      </c>
      <c r="B1656" s="109" t="s">
        <v>1777</v>
      </c>
      <c r="C1656" s="109" t="s">
        <v>97</v>
      </c>
      <c r="D1656">
        <v>61</v>
      </c>
      <c r="E1656">
        <v>2</v>
      </c>
      <c r="F1656" t="s">
        <v>1599</v>
      </c>
      <c r="G1656">
        <v>2928.83</v>
      </c>
      <c r="H1656">
        <v>22</v>
      </c>
      <c r="I1656" t="s">
        <v>1782</v>
      </c>
      <c r="J1656" t="s">
        <v>1603</v>
      </c>
      <c r="K1656">
        <v>1</v>
      </c>
      <c r="L1656">
        <v>21.83</v>
      </c>
    </row>
    <row r="1657" spans="1:12" x14ac:dyDescent="0.3">
      <c r="A1657">
        <v>21826</v>
      </c>
      <c r="B1657" s="109" t="s">
        <v>1777</v>
      </c>
      <c r="C1657" s="109" t="s">
        <v>97</v>
      </c>
      <c r="D1657">
        <v>4</v>
      </c>
      <c r="E1657">
        <v>2</v>
      </c>
      <c r="F1657" t="s">
        <v>1599</v>
      </c>
      <c r="G1657">
        <v>2970.49999999999</v>
      </c>
      <c r="H1657">
        <v>22</v>
      </c>
      <c r="I1657" t="s">
        <v>1782</v>
      </c>
      <c r="J1657" t="s">
        <v>1603</v>
      </c>
      <c r="K1657">
        <v>1</v>
      </c>
      <c r="L1657">
        <v>26.8</v>
      </c>
    </row>
    <row r="1658" spans="1:12" x14ac:dyDescent="0.3">
      <c r="A1658">
        <v>21849</v>
      </c>
      <c r="B1658" s="109" t="s">
        <v>1777</v>
      </c>
      <c r="C1658" s="109" t="s">
        <v>97</v>
      </c>
      <c r="D1658">
        <v>37</v>
      </c>
      <c r="E1658">
        <v>1</v>
      </c>
      <c r="F1658" t="s">
        <v>215</v>
      </c>
      <c r="G1658">
        <v>4418.24</v>
      </c>
      <c r="H1658">
        <v>22</v>
      </c>
      <c r="I1658" t="s">
        <v>1782</v>
      </c>
      <c r="J1658" t="s">
        <v>1605</v>
      </c>
      <c r="K1658">
        <v>2</v>
      </c>
      <c r="L1658">
        <v>72.17</v>
      </c>
    </row>
    <row r="1659" spans="1:12" x14ac:dyDescent="0.3">
      <c r="A1659">
        <v>21900</v>
      </c>
      <c r="B1659" s="109" t="s">
        <v>1777</v>
      </c>
      <c r="C1659" s="109" t="s">
        <v>97</v>
      </c>
      <c r="D1659">
        <v>125</v>
      </c>
      <c r="E1659">
        <v>1</v>
      </c>
      <c r="F1659" t="s">
        <v>215</v>
      </c>
      <c r="G1659">
        <v>2689.59</v>
      </c>
      <c r="H1659">
        <v>22</v>
      </c>
      <c r="I1659" t="s">
        <v>1782</v>
      </c>
      <c r="J1659" t="s">
        <v>1605</v>
      </c>
      <c r="K1659">
        <v>2</v>
      </c>
      <c r="L1659">
        <v>76.33</v>
      </c>
    </row>
    <row r="1660" spans="1:12" x14ac:dyDescent="0.3">
      <c r="A1660">
        <v>21964</v>
      </c>
      <c r="B1660" s="109" t="s">
        <v>1777</v>
      </c>
      <c r="C1660" s="109" t="s">
        <v>97</v>
      </c>
      <c r="D1660">
        <v>88</v>
      </c>
      <c r="E1660">
        <v>2</v>
      </c>
      <c r="F1660" t="s">
        <v>1599</v>
      </c>
      <c r="G1660">
        <v>2659.22</v>
      </c>
      <c r="H1660">
        <v>22</v>
      </c>
      <c r="I1660" t="s">
        <v>1782</v>
      </c>
      <c r="J1660" t="s">
        <v>1606</v>
      </c>
      <c r="K1660">
        <v>3</v>
      </c>
      <c r="L1660">
        <v>70.25</v>
      </c>
    </row>
    <row r="1661" spans="1:12" x14ac:dyDescent="0.3">
      <c r="A1661">
        <v>21976</v>
      </c>
      <c r="B1661" s="109" t="s">
        <v>1731</v>
      </c>
      <c r="C1661" s="109" t="s">
        <v>97</v>
      </c>
      <c r="D1661">
        <v>77</v>
      </c>
      <c r="E1661">
        <v>1</v>
      </c>
      <c r="F1661" t="s">
        <v>215</v>
      </c>
      <c r="G1661">
        <v>2285.7599999999902</v>
      </c>
      <c r="H1661">
        <v>22</v>
      </c>
      <c r="I1661" t="s">
        <v>1782</v>
      </c>
      <c r="J1661" t="s">
        <v>1603</v>
      </c>
      <c r="K1661">
        <v>1</v>
      </c>
      <c r="L1661">
        <v>45.06</v>
      </c>
    </row>
    <row r="1662" spans="1:12" x14ac:dyDescent="0.3">
      <c r="A1662">
        <v>21999</v>
      </c>
      <c r="B1662" s="109" t="s">
        <v>1731</v>
      </c>
      <c r="C1662" s="109" t="s">
        <v>97</v>
      </c>
      <c r="D1662">
        <v>177</v>
      </c>
      <c r="E1662">
        <v>2</v>
      </c>
      <c r="F1662" t="s">
        <v>1599</v>
      </c>
      <c r="G1662">
        <v>2497.4499999999898</v>
      </c>
      <c r="H1662">
        <v>22</v>
      </c>
      <c r="I1662" t="s">
        <v>1782</v>
      </c>
      <c r="J1662" t="s">
        <v>1605</v>
      </c>
      <c r="K1662">
        <v>2</v>
      </c>
      <c r="L1662">
        <v>59.680000000000007</v>
      </c>
    </row>
    <row r="1663" spans="1:12" x14ac:dyDescent="0.3">
      <c r="A1663">
        <v>22051</v>
      </c>
      <c r="B1663" s="109" t="s">
        <v>1731</v>
      </c>
      <c r="C1663" s="109" t="s">
        <v>97</v>
      </c>
      <c r="D1663">
        <v>47</v>
      </c>
      <c r="E1663">
        <v>2</v>
      </c>
      <c r="F1663" t="s">
        <v>1599</v>
      </c>
      <c r="G1663">
        <v>1836.15</v>
      </c>
      <c r="H1663">
        <v>22</v>
      </c>
      <c r="I1663" t="s">
        <v>1782</v>
      </c>
      <c r="J1663" t="s">
        <v>1603</v>
      </c>
      <c r="K1663">
        <v>1</v>
      </c>
      <c r="L1663">
        <v>50.34</v>
      </c>
    </row>
    <row r="1664" spans="1:12" x14ac:dyDescent="0.3">
      <c r="A1664">
        <v>22064</v>
      </c>
      <c r="B1664" s="109" t="s">
        <v>1731</v>
      </c>
      <c r="C1664" s="109" t="s">
        <v>97</v>
      </c>
      <c r="D1664">
        <v>177</v>
      </c>
      <c r="E1664">
        <v>2</v>
      </c>
      <c r="F1664" t="s">
        <v>1599</v>
      </c>
      <c r="G1664">
        <v>2497.4499999999898</v>
      </c>
      <c r="H1664">
        <v>22</v>
      </c>
      <c r="I1664" t="s">
        <v>1782</v>
      </c>
      <c r="J1664" t="s">
        <v>1623</v>
      </c>
      <c r="K1664">
        <v>5</v>
      </c>
      <c r="L1664">
        <v>246.5</v>
      </c>
    </row>
    <row r="1665" spans="1:12" x14ac:dyDescent="0.3">
      <c r="A1665">
        <v>22068</v>
      </c>
      <c r="B1665" s="109" t="s">
        <v>1731</v>
      </c>
      <c r="C1665" s="109" t="s">
        <v>97</v>
      </c>
      <c r="D1665">
        <v>120</v>
      </c>
      <c r="E1665">
        <v>2</v>
      </c>
      <c r="F1665" t="s">
        <v>1599</v>
      </c>
      <c r="G1665">
        <v>2565.61</v>
      </c>
      <c r="H1665">
        <v>22</v>
      </c>
      <c r="I1665" t="s">
        <v>1782</v>
      </c>
      <c r="J1665" t="s">
        <v>1605</v>
      </c>
      <c r="K1665">
        <v>2</v>
      </c>
      <c r="L1665">
        <v>64.36</v>
      </c>
    </row>
    <row r="1666" spans="1:12" x14ac:dyDescent="0.3">
      <c r="A1666">
        <v>22239</v>
      </c>
      <c r="B1666" s="109" t="s">
        <v>1617</v>
      </c>
      <c r="C1666" s="109" t="s">
        <v>97</v>
      </c>
      <c r="D1666">
        <v>68</v>
      </c>
      <c r="E1666">
        <v>1</v>
      </c>
      <c r="F1666" t="s">
        <v>215</v>
      </c>
      <c r="G1666">
        <v>2286.5299999999902</v>
      </c>
      <c r="H1666">
        <v>22</v>
      </c>
      <c r="I1666" t="s">
        <v>1782</v>
      </c>
      <c r="J1666" t="s">
        <v>1601</v>
      </c>
      <c r="K1666">
        <v>4</v>
      </c>
      <c r="L1666">
        <v>177.01000000000002</v>
      </c>
    </row>
    <row r="1667" spans="1:12" x14ac:dyDescent="0.3">
      <c r="A1667">
        <v>22244</v>
      </c>
      <c r="B1667" s="109" t="s">
        <v>1617</v>
      </c>
      <c r="C1667" s="109" t="s">
        <v>97</v>
      </c>
      <c r="D1667">
        <v>79</v>
      </c>
      <c r="E1667">
        <v>1</v>
      </c>
      <c r="F1667" t="s">
        <v>215</v>
      </c>
      <c r="G1667">
        <v>3197.95999999999</v>
      </c>
      <c r="H1667">
        <v>22</v>
      </c>
      <c r="I1667" t="s">
        <v>1782</v>
      </c>
      <c r="J1667" t="s">
        <v>1601</v>
      </c>
      <c r="K1667">
        <v>4</v>
      </c>
      <c r="L1667">
        <v>255.22</v>
      </c>
    </row>
    <row r="1668" spans="1:12" x14ac:dyDescent="0.3">
      <c r="A1668">
        <v>22258</v>
      </c>
      <c r="B1668" s="109" t="s">
        <v>1617</v>
      </c>
      <c r="C1668" s="109" t="s">
        <v>97</v>
      </c>
      <c r="D1668">
        <v>130</v>
      </c>
      <c r="E1668">
        <v>2</v>
      </c>
      <c r="F1668" t="s">
        <v>1599</v>
      </c>
      <c r="G1668">
        <v>2503.4299999999998</v>
      </c>
      <c r="H1668">
        <v>22</v>
      </c>
      <c r="I1668" t="s">
        <v>1782</v>
      </c>
      <c r="J1668" t="s">
        <v>1601</v>
      </c>
      <c r="K1668">
        <v>4</v>
      </c>
      <c r="L1668">
        <v>108.10000000000001</v>
      </c>
    </row>
    <row r="1669" spans="1:12" x14ac:dyDescent="0.3">
      <c r="A1669">
        <v>22296</v>
      </c>
      <c r="B1669" s="109" t="s">
        <v>1617</v>
      </c>
      <c r="C1669" s="109" t="s">
        <v>97</v>
      </c>
      <c r="D1669">
        <v>168</v>
      </c>
      <c r="E1669">
        <v>2</v>
      </c>
      <c r="F1669" t="s">
        <v>1599</v>
      </c>
      <c r="G1669">
        <v>2785.79</v>
      </c>
      <c r="H1669">
        <v>22</v>
      </c>
      <c r="I1669" t="s">
        <v>1782</v>
      </c>
      <c r="J1669" t="s">
        <v>1603</v>
      </c>
      <c r="K1669">
        <v>1</v>
      </c>
      <c r="L1669">
        <v>45.06</v>
      </c>
    </row>
    <row r="1670" spans="1:12" x14ac:dyDescent="0.3">
      <c r="A1670">
        <v>22349</v>
      </c>
      <c r="B1670" s="109" t="s">
        <v>1617</v>
      </c>
      <c r="C1670" s="109" t="s">
        <v>97</v>
      </c>
      <c r="D1670">
        <v>97</v>
      </c>
      <c r="E1670">
        <v>1</v>
      </c>
      <c r="F1670" t="s">
        <v>215</v>
      </c>
      <c r="G1670">
        <v>2931.14</v>
      </c>
      <c r="H1670">
        <v>22</v>
      </c>
      <c r="I1670" t="s">
        <v>1782</v>
      </c>
      <c r="J1670" t="s">
        <v>1601</v>
      </c>
      <c r="K1670">
        <v>4</v>
      </c>
      <c r="L1670">
        <v>231.31</v>
      </c>
    </row>
    <row r="1671" spans="1:12" x14ac:dyDescent="0.3">
      <c r="A1671">
        <v>22398</v>
      </c>
      <c r="B1671" s="109" t="s">
        <v>1617</v>
      </c>
      <c r="C1671" s="109" t="s">
        <v>97</v>
      </c>
      <c r="D1671">
        <v>40</v>
      </c>
      <c r="E1671">
        <v>2</v>
      </c>
      <c r="F1671" t="s">
        <v>1599</v>
      </c>
      <c r="G1671">
        <v>2330.2599999999902</v>
      </c>
      <c r="H1671">
        <v>22</v>
      </c>
      <c r="I1671" t="s">
        <v>1782</v>
      </c>
      <c r="J1671" t="s">
        <v>1603</v>
      </c>
      <c r="K1671">
        <v>1</v>
      </c>
      <c r="L1671">
        <v>79.91</v>
      </c>
    </row>
    <row r="1672" spans="1:12" x14ac:dyDescent="0.3">
      <c r="A1672">
        <v>22484</v>
      </c>
      <c r="B1672" s="109" t="s">
        <v>1617</v>
      </c>
      <c r="C1672" s="109" t="s">
        <v>97</v>
      </c>
      <c r="D1672">
        <v>53</v>
      </c>
      <c r="E1672">
        <v>2</v>
      </c>
      <c r="F1672" t="s">
        <v>1599</v>
      </c>
      <c r="G1672">
        <v>2456.64</v>
      </c>
      <c r="H1672">
        <v>22</v>
      </c>
      <c r="I1672" t="s">
        <v>1782</v>
      </c>
      <c r="J1672" t="s">
        <v>1606</v>
      </c>
      <c r="K1672">
        <v>3</v>
      </c>
      <c r="L1672">
        <v>156.84</v>
      </c>
    </row>
    <row r="1673" spans="1:12" x14ac:dyDescent="0.3">
      <c r="A1673">
        <v>22489</v>
      </c>
      <c r="B1673" s="109" t="s">
        <v>1618</v>
      </c>
      <c r="C1673" s="109" t="s">
        <v>97</v>
      </c>
      <c r="D1673">
        <v>81</v>
      </c>
      <c r="E1673">
        <v>1</v>
      </c>
      <c r="F1673" t="s">
        <v>215</v>
      </c>
      <c r="G1673">
        <v>2735.3999999999901</v>
      </c>
      <c r="H1673">
        <v>22</v>
      </c>
      <c r="I1673" t="s">
        <v>1782</v>
      </c>
      <c r="J1673" t="s">
        <v>1603</v>
      </c>
      <c r="K1673">
        <v>1</v>
      </c>
      <c r="L1673">
        <v>33.090000000000003</v>
      </c>
    </row>
    <row r="1674" spans="1:12" x14ac:dyDescent="0.3">
      <c r="A1674">
        <v>22516</v>
      </c>
      <c r="B1674" s="109" t="s">
        <v>1618</v>
      </c>
      <c r="C1674" s="109" t="s">
        <v>97</v>
      </c>
      <c r="D1674">
        <v>158</v>
      </c>
      <c r="E1674">
        <v>1</v>
      </c>
      <c r="F1674" t="s">
        <v>215</v>
      </c>
      <c r="G1674">
        <v>3177.49</v>
      </c>
      <c r="H1674">
        <v>22</v>
      </c>
      <c r="I1674" t="s">
        <v>1782</v>
      </c>
      <c r="J1674" t="s">
        <v>1605</v>
      </c>
      <c r="K1674">
        <v>2</v>
      </c>
      <c r="L1674">
        <v>89.28</v>
      </c>
    </row>
    <row r="1675" spans="1:12" x14ac:dyDescent="0.3">
      <c r="A1675">
        <v>22706</v>
      </c>
      <c r="B1675" s="109" t="s">
        <v>1618</v>
      </c>
      <c r="C1675" s="109" t="s">
        <v>97</v>
      </c>
      <c r="D1675">
        <v>43</v>
      </c>
      <c r="E1675">
        <v>2</v>
      </c>
      <c r="F1675" t="s">
        <v>1599</v>
      </c>
      <c r="G1675">
        <v>2667.38</v>
      </c>
      <c r="H1675">
        <v>22</v>
      </c>
      <c r="I1675" t="s">
        <v>1782</v>
      </c>
      <c r="J1675" t="s">
        <v>1605</v>
      </c>
      <c r="K1675">
        <v>2</v>
      </c>
      <c r="L1675">
        <v>53.099999999999994</v>
      </c>
    </row>
    <row r="1676" spans="1:12" x14ac:dyDescent="0.3">
      <c r="A1676">
        <v>22742</v>
      </c>
      <c r="B1676" s="109" t="s">
        <v>1619</v>
      </c>
      <c r="C1676" s="109" t="s">
        <v>97</v>
      </c>
      <c r="D1676">
        <v>162</v>
      </c>
      <c r="E1676">
        <v>1</v>
      </c>
      <c r="F1676" t="s">
        <v>215</v>
      </c>
      <c r="G1676">
        <v>2190.64</v>
      </c>
      <c r="H1676">
        <v>22</v>
      </c>
      <c r="I1676" t="s">
        <v>1782</v>
      </c>
      <c r="J1676" t="s">
        <v>1605</v>
      </c>
      <c r="K1676">
        <v>2</v>
      </c>
      <c r="L1676">
        <v>48.42</v>
      </c>
    </row>
    <row r="1677" spans="1:12" x14ac:dyDescent="0.3">
      <c r="A1677">
        <v>22747</v>
      </c>
      <c r="B1677" s="109" t="s">
        <v>1619</v>
      </c>
      <c r="C1677" s="109" t="s">
        <v>97</v>
      </c>
      <c r="D1677">
        <v>105</v>
      </c>
      <c r="E1677">
        <v>2</v>
      </c>
      <c r="F1677" t="s">
        <v>1599</v>
      </c>
      <c r="G1677">
        <v>1868.73</v>
      </c>
      <c r="H1677">
        <v>22</v>
      </c>
      <c r="I1677" t="s">
        <v>1782</v>
      </c>
      <c r="J1677" t="s">
        <v>1601</v>
      </c>
      <c r="K1677">
        <v>4</v>
      </c>
      <c r="L1677">
        <v>153.78</v>
      </c>
    </row>
    <row r="1678" spans="1:12" x14ac:dyDescent="0.3">
      <c r="A1678">
        <v>22751</v>
      </c>
      <c r="B1678" s="109" t="s">
        <v>1619</v>
      </c>
      <c r="C1678" s="109" t="s">
        <v>97</v>
      </c>
      <c r="D1678">
        <v>87</v>
      </c>
      <c r="E1678">
        <v>1</v>
      </c>
      <c r="F1678" t="s">
        <v>215</v>
      </c>
      <c r="G1678">
        <v>3121.9099999999899</v>
      </c>
      <c r="H1678">
        <v>22</v>
      </c>
      <c r="I1678" t="s">
        <v>1782</v>
      </c>
      <c r="J1678" t="s">
        <v>1601</v>
      </c>
      <c r="K1678">
        <v>4</v>
      </c>
      <c r="L1678">
        <v>154.49</v>
      </c>
    </row>
    <row r="1679" spans="1:12" x14ac:dyDescent="0.3">
      <c r="A1679">
        <v>22775</v>
      </c>
      <c r="B1679" s="109" t="s">
        <v>1619</v>
      </c>
      <c r="C1679" s="109" t="s">
        <v>97</v>
      </c>
      <c r="D1679">
        <v>141</v>
      </c>
      <c r="E1679">
        <v>2</v>
      </c>
      <c r="F1679" t="s">
        <v>1599</v>
      </c>
      <c r="G1679">
        <v>2888.96</v>
      </c>
      <c r="H1679">
        <v>22</v>
      </c>
      <c r="I1679" t="s">
        <v>1782</v>
      </c>
      <c r="J1679" t="s">
        <v>1603</v>
      </c>
      <c r="K1679">
        <v>1</v>
      </c>
      <c r="L1679">
        <v>79.91</v>
      </c>
    </row>
    <row r="1680" spans="1:12" x14ac:dyDescent="0.3">
      <c r="A1680">
        <v>22811</v>
      </c>
      <c r="B1680" s="109" t="s">
        <v>1619</v>
      </c>
      <c r="C1680" s="109" t="s">
        <v>97</v>
      </c>
      <c r="D1680">
        <v>31</v>
      </c>
      <c r="E1680">
        <v>2</v>
      </c>
      <c r="F1680" t="s">
        <v>1599</v>
      </c>
      <c r="G1680">
        <v>3095.33</v>
      </c>
      <c r="H1680">
        <v>22</v>
      </c>
      <c r="I1680" t="s">
        <v>1782</v>
      </c>
      <c r="J1680" t="s">
        <v>1623</v>
      </c>
      <c r="K1680">
        <v>5</v>
      </c>
      <c r="L1680">
        <v>179.76999999999998</v>
      </c>
    </row>
    <row r="1681" spans="1:12" x14ac:dyDescent="0.3">
      <c r="A1681">
        <v>22816</v>
      </c>
      <c r="B1681" s="109" t="s">
        <v>1619</v>
      </c>
      <c r="C1681" s="109" t="s">
        <v>97</v>
      </c>
      <c r="D1681">
        <v>63</v>
      </c>
      <c r="E1681">
        <v>1</v>
      </c>
      <c r="F1681" t="s">
        <v>215</v>
      </c>
      <c r="G1681">
        <v>2982.45</v>
      </c>
      <c r="H1681">
        <v>22</v>
      </c>
      <c r="I1681" t="s">
        <v>1782</v>
      </c>
      <c r="J1681" t="s">
        <v>1605</v>
      </c>
      <c r="K1681">
        <v>2</v>
      </c>
      <c r="L1681">
        <v>106.5</v>
      </c>
    </row>
    <row r="1682" spans="1:12" x14ac:dyDescent="0.3">
      <c r="A1682">
        <v>22825</v>
      </c>
      <c r="B1682" s="109" t="s">
        <v>1619</v>
      </c>
      <c r="C1682" s="109" t="s">
        <v>97</v>
      </c>
      <c r="D1682">
        <v>109</v>
      </c>
      <c r="E1682">
        <v>1</v>
      </c>
      <c r="F1682" t="s">
        <v>215</v>
      </c>
      <c r="G1682">
        <v>3385.06</v>
      </c>
      <c r="H1682">
        <v>22</v>
      </c>
      <c r="I1682" t="s">
        <v>1782</v>
      </c>
      <c r="J1682" t="s">
        <v>1603</v>
      </c>
      <c r="K1682">
        <v>1</v>
      </c>
      <c r="L1682">
        <v>45.06</v>
      </c>
    </row>
    <row r="1683" spans="1:12" x14ac:dyDescent="0.3">
      <c r="A1683">
        <v>22835</v>
      </c>
      <c r="B1683" s="109" t="s">
        <v>1619</v>
      </c>
      <c r="C1683" s="109" t="s">
        <v>97</v>
      </c>
      <c r="D1683">
        <v>168</v>
      </c>
      <c r="E1683">
        <v>2</v>
      </c>
      <c r="F1683" t="s">
        <v>1599</v>
      </c>
      <c r="G1683">
        <v>2785.79</v>
      </c>
      <c r="H1683">
        <v>22</v>
      </c>
      <c r="I1683" t="s">
        <v>1782</v>
      </c>
      <c r="J1683" t="s">
        <v>1605</v>
      </c>
      <c r="K1683">
        <v>2</v>
      </c>
      <c r="L1683">
        <v>85.28</v>
      </c>
    </row>
    <row r="1684" spans="1:12" x14ac:dyDescent="0.3">
      <c r="A1684">
        <v>22917</v>
      </c>
      <c r="B1684" s="109" t="s">
        <v>1619</v>
      </c>
      <c r="C1684" s="109" t="s">
        <v>97</v>
      </c>
      <c r="D1684">
        <v>172</v>
      </c>
      <c r="E1684">
        <v>1</v>
      </c>
      <c r="F1684" t="s">
        <v>215</v>
      </c>
      <c r="G1684">
        <v>2363.5100000000002</v>
      </c>
      <c r="H1684">
        <v>22</v>
      </c>
      <c r="I1684" t="s">
        <v>1782</v>
      </c>
      <c r="J1684" t="s">
        <v>1603</v>
      </c>
      <c r="K1684">
        <v>1</v>
      </c>
      <c r="L1684">
        <v>50.34</v>
      </c>
    </row>
    <row r="1685" spans="1:12" x14ac:dyDescent="0.3">
      <c r="A1685">
        <v>22955</v>
      </c>
      <c r="B1685" s="109" t="s">
        <v>1619</v>
      </c>
      <c r="C1685" s="109" t="s">
        <v>97</v>
      </c>
      <c r="D1685">
        <v>3</v>
      </c>
      <c r="E1685">
        <v>1</v>
      </c>
      <c r="F1685" t="s">
        <v>215</v>
      </c>
      <c r="G1685">
        <v>2054.9499999999998</v>
      </c>
      <c r="H1685">
        <v>22</v>
      </c>
      <c r="I1685" t="s">
        <v>1782</v>
      </c>
      <c r="J1685" t="s">
        <v>1603</v>
      </c>
      <c r="K1685">
        <v>1</v>
      </c>
      <c r="L1685">
        <v>31.27</v>
      </c>
    </row>
    <row r="1686" spans="1:12" x14ac:dyDescent="0.3">
      <c r="A1686">
        <v>23072</v>
      </c>
      <c r="B1686" s="109" t="s">
        <v>1620</v>
      </c>
      <c r="C1686" s="109" t="s">
        <v>97</v>
      </c>
      <c r="D1686">
        <v>55</v>
      </c>
      <c r="E1686">
        <v>1</v>
      </c>
      <c r="F1686" t="s">
        <v>215</v>
      </c>
      <c r="G1686">
        <v>2500.6099999999901</v>
      </c>
      <c r="H1686">
        <v>22</v>
      </c>
      <c r="I1686" t="s">
        <v>1782</v>
      </c>
      <c r="J1686" t="s">
        <v>1605</v>
      </c>
      <c r="K1686">
        <v>2</v>
      </c>
      <c r="L1686">
        <v>84.44</v>
      </c>
    </row>
    <row r="1687" spans="1:12" x14ac:dyDescent="0.3">
      <c r="A1687">
        <v>23081</v>
      </c>
      <c r="B1687" s="109" t="s">
        <v>1620</v>
      </c>
      <c r="C1687" s="109" t="s">
        <v>97</v>
      </c>
      <c r="D1687">
        <v>131</v>
      </c>
      <c r="E1687">
        <v>1</v>
      </c>
      <c r="F1687" t="s">
        <v>215</v>
      </c>
      <c r="G1687">
        <v>2850.7</v>
      </c>
      <c r="H1687">
        <v>22</v>
      </c>
      <c r="I1687" t="s">
        <v>1782</v>
      </c>
      <c r="J1687" t="s">
        <v>1605</v>
      </c>
      <c r="K1687">
        <v>2</v>
      </c>
      <c r="L1687">
        <v>88.44</v>
      </c>
    </row>
    <row r="1688" spans="1:12" x14ac:dyDescent="0.3">
      <c r="A1688">
        <v>23111</v>
      </c>
      <c r="B1688" s="109" t="s">
        <v>1620</v>
      </c>
      <c r="C1688" s="109" t="s">
        <v>97</v>
      </c>
      <c r="D1688">
        <v>49</v>
      </c>
      <c r="E1688">
        <v>1</v>
      </c>
      <c r="F1688" t="s">
        <v>215</v>
      </c>
      <c r="G1688">
        <v>2693.59</v>
      </c>
      <c r="H1688">
        <v>22</v>
      </c>
      <c r="I1688" t="s">
        <v>1782</v>
      </c>
      <c r="J1688" t="s">
        <v>1605</v>
      </c>
      <c r="K1688">
        <v>2</v>
      </c>
      <c r="L1688">
        <v>75.489999999999995</v>
      </c>
    </row>
    <row r="1689" spans="1:12" x14ac:dyDescent="0.3">
      <c r="A1689">
        <v>23142</v>
      </c>
      <c r="B1689" s="109" t="s">
        <v>1620</v>
      </c>
      <c r="C1689" s="109" t="s">
        <v>97</v>
      </c>
      <c r="D1689">
        <v>38</v>
      </c>
      <c r="E1689">
        <v>2</v>
      </c>
      <c r="F1689" t="s">
        <v>1599</v>
      </c>
      <c r="G1689">
        <v>2634.7399999999898</v>
      </c>
      <c r="H1689">
        <v>22</v>
      </c>
      <c r="I1689" t="s">
        <v>1782</v>
      </c>
      <c r="J1689" t="s">
        <v>1605</v>
      </c>
      <c r="K1689">
        <v>2</v>
      </c>
      <c r="L1689">
        <v>73.31</v>
      </c>
    </row>
    <row r="1690" spans="1:12" x14ac:dyDescent="0.3">
      <c r="A1690">
        <v>23153</v>
      </c>
      <c r="B1690" s="109" t="s">
        <v>1620</v>
      </c>
      <c r="C1690" s="109" t="s">
        <v>97</v>
      </c>
      <c r="D1690">
        <v>7</v>
      </c>
      <c r="E1690">
        <v>2</v>
      </c>
      <c r="F1690" t="s">
        <v>1599</v>
      </c>
      <c r="G1690">
        <v>2981.51999999999</v>
      </c>
      <c r="H1690">
        <v>22</v>
      </c>
      <c r="I1690" t="s">
        <v>1782</v>
      </c>
      <c r="J1690" t="s">
        <v>1601</v>
      </c>
      <c r="K1690">
        <v>4</v>
      </c>
      <c r="L1690">
        <v>152.17000000000002</v>
      </c>
    </row>
    <row r="1691" spans="1:12" x14ac:dyDescent="0.3">
      <c r="A1691">
        <v>23178</v>
      </c>
      <c r="B1691" s="109" t="s">
        <v>1620</v>
      </c>
      <c r="C1691" s="109" t="s">
        <v>97</v>
      </c>
      <c r="D1691">
        <v>135</v>
      </c>
      <c r="E1691">
        <v>2</v>
      </c>
      <c r="F1691" t="s">
        <v>1599</v>
      </c>
      <c r="G1691">
        <v>2277.89</v>
      </c>
      <c r="H1691">
        <v>22</v>
      </c>
      <c r="I1691" t="s">
        <v>1782</v>
      </c>
      <c r="J1691" t="s">
        <v>1605</v>
      </c>
      <c r="K1691">
        <v>2</v>
      </c>
      <c r="L1691">
        <v>124.13</v>
      </c>
    </row>
    <row r="1692" spans="1:12" x14ac:dyDescent="0.3">
      <c r="A1692">
        <v>23186</v>
      </c>
      <c r="B1692" s="109" t="s">
        <v>1621</v>
      </c>
      <c r="C1692" s="109" t="s">
        <v>97</v>
      </c>
      <c r="D1692">
        <v>72</v>
      </c>
      <c r="E1692">
        <v>2</v>
      </c>
      <c r="F1692" t="s">
        <v>1599</v>
      </c>
      <c r="G1692">
        <v>2365.24999999999</v>
      </c>
      <c r="H1692">
        <v>22</v>
      </c>
      <c r="I1692" t="s">
        <v>1782</v>
      </c>
      <c r="J1692" t="s">
        <v>1623</v>
      </c>
      <c r="K1692">
        <v>5</v>
      </c>
      <c r="L1692">
        <v>199.14000000000001</v>
      </c>
    </row>
    <row r="1693" spans="1:12" x14ac:dyDescent="0.3">
      <c r="A1693">
        <v>23309</v>
      </c>
      <c r="B1693" s="109" t="s">
        <v>1621</v>
      </c>
      <c r="C1693" s="109" t="s">
        <v>97</v>
      </c>
      <c r="D1693">
        <v>189</v>
      </c>
      <c r="E1693">
        <v>1</v>
      </c>
      <c r="F1693" t="s">
        <v>215</v>
      </c>
      <c r="G1693">
        <v>3063.68</v>
      </c>
      <c r="H1693">
        <v>22</v>
      </c>
      <c r="I1693" t="s">
        <v>1782</v>
      </c>
      <c r="J1693" t="s">
        <v>1606</v>
      </c>
      <c r="K1693">
        <v>3</v>
      </c>
      <c r="L1693">
        <v>93.61</v>
      </c>
    </row>
    <row r="1694" spans="1:12" x14ac:dyDescent="0.3">
      <c r="A1694">
        <v>23322</v>
      </c>
      <c r="B1694" s="109" t="s">
        <v>1621</v>
      </c>
      <c r="C1694" s="109" t="s">
        <v>97</v>
      </c>
      <c r="D1694">
        <v>132</v>
      </c>
      <c r="E1694">
        <v>1</v>
      </c>
      <c r="F1694" t="s">
        <v>215</v>
      </c>
      <c r="G1694">
        <v>3104.14</v>
      </c>
      <c r="H1694">
        <v>22</v>
      </c>
      <c r="I1694" t="s">
        <v>1782</v>
      </c>
      <c r="J1694" t="s">
        <v>1605</v>
      </c>
      <c r="K1694">
        <v>2</v>
      </c>
      <c r="L1694">
        <v>64.36</v>
      </c>
    </row>
    <row r="1695" spans="1:12" x14ac:dyDescent="0.3">
      <c r="A1695">
        <v>23402</v>
      </c>
      <c r="B1695" s="109" t="s">
        <v>1621</v>
      </c>
      <c r="C1695" s="109" t="s">
        <v>97</v>
      </c>
      <c r="D1695">
        <v>168</v>
      </c>
      <c r="E1695">
        <v>2</v>
      </c>
      <c r="F1695" t="s">
        <v>1599</v>
      </c>
      <c r="G1695">
        <v>2785.79</v>
      </c>
      <c r="H1695">
        <v>22</v>
      </c>
      <c r="I1695" t="s">
        <v>1782</v>
      </c>
      <c r="J1695" t="s">
        <v>1606</v>
      </c>
      <c r="K1695">
        <v>3</v>
      </c>
      <c r="L1695">
        <v>150.72</v>
      </c>
    </row>
    <row r="1696" spans="1:12" x14ac:dyDescent="0.3">
      <c r="A1696">
        <v>23441</v>
      </c>
      <c r="B1696" s="109" t="s">
        <v>1622</v>
      </c>
      <c r="C1696" s="109" t="s">
        <v>97</v>
      </c>
      <c r="D1696">
        <v>134</v>
      </c>
      <c r="E1696">
        <v>2</v>
      </c>
      <c r="F1696" t="s">
        <v>1599</v>
      </c>
      <c r="G1696">
        <v>3404.45999999999</v>
      </c>
      <c r="H1696">
        <v>22</v>
      </c>
      <c r="I1696" t="s">
        <v>1782</v>
      </c>
      <c r="J1696" t="s">
        <v>1601</v>
      </c>
      <c r="K1696">
        <v>4</v>
      </c>
      <c r="L1696">
        <v>186.94</v>
      </c>
    </row>
    <row r="1697" spans="1:12" x14ac:dyDescent="0.3">
      <c r="A1697">
        <v>23507</v>
      </c>
      <c r="B1697" s="109" t="s">
        <v>1622</v>
      </c>
      <c r="C1697" s="109" t="s">
        <v>97</v>
      </c>
      <c r="D1697">
        <v>65</v>
      </c>
      <c r="E1697">
        <v>2</v>
      </c>
      <c r="F1697" t="s">
        <v>1599</v>
      </c>
      <c r="G1697">
        <v>2807.0899999999901</v>
      </c>
      <c r="H1697">
        <v>22</v>
      </c>
      <c r="I1697" t="s">
        <v>1782</v>
      </c>
      <c r="J1697" t="s">
        <v>1601</v>
      </c>
      <c r="K1697">
        <v>4</v>
      </c>
      <c r="L1697">
        <v>125.73</v>
      </c>
    </row>
    <row r="1698" spans="1:12" x14ac:dyDescent="0.3">
      <c r="A1698">
        <v>23525</v>
      </c>
      <c r="B1698" s="109" t="s">
        <v>1622</v>
      </c>
      <c r="C1698" s="109" t="s">
        <v>97</v>
      </c>
      <c r="D1698">
        <v>22</v>
      </c>
      <c r="E1698">
        <v>2</v>
      </c>
      <c r="F1698" t="s">
        <v>1599</v>
      </c>
      <c r="G1698">
        <v>3533.5299999999902</v>
      </c>
      <c r="H1698">
        <v>22</v>
      </c>
      <c r="I1698" t="s">
        <v>1782</v>
      </c>
      <c r="J1698" t="s">
        <v>1603</v>
      </c>
      <c r="K1698">
        <v>1</v>
      </c>
      <c r="L1698">
        <v>40.22</v>
      </c>
    </row>
    <row r="1699" spans="1:12" x14ac:dyDescent="0.3">
      <c r="A1699">
        <v>23532</v>
      </c>
      <c r="B1699" s="109" t="s">
        <v>1622</v>
      </c>
      <c r="C1699" s="109" t="s">
        <v>97</v>
      </c>
      <c r="D1699">
        <v>180</v>
      </c>
      <c r="E1699">
        <v>1</v>
      </c>
      <c r="F1699" t="s">
        <v>215</v>
      </c>
      <c r="G1699">
        <v>2710.77</v>
      </c>
      <c r="H1699">
        <v>22</v>
      </c>
      <c r="I1699" t="s">
        <v>1782</v>
      </c>
      <c r="J1699" t="s">
        <v>1605</v>
      </c>
      <c r="K1699">
        <v>2</v>
      </c>
      <c r="L1699">
        <v>53.18</v>
      </c>
    </row>
    <row r="1700" spans="1:12" x14ac:dyDescent="0.3">
      <c r="A1700">
        <v>23569</v>
      </c>
      <c r="B1700" s="109" t="s">
        <v>1622</v>
      </c>
      <c r="C1700" s="109" t="s">
        <v>97</v>
      </c>
      <c r="D1700">
        <v>58</v>
      </c>
      <c r="E1700">
        <v>2</v>
      </c>
      <c r="F1700" t="s">
        <v>1599</v>
      </c>
      <c r="G1700">
        <v>2980.8799999999901</v>
      </c>
      <c r="H1700">
        <v>22</v>
      </c>
      <c r="I1700" t="s">
        <v>1782</v>
      </c>
      <c r="J1700" t="s">
        <v>1623</v>
      </c>
      <c r="K1700">
        <v>5</v>
      </c>
      <c r="L1700">
        <v>181.72</v>
      </c>
    </row>
    <row r="1701" spans="1:12" x14ac:dyDescent="0.3">
      <c r="A1701">
        <v>23583</v>
      </c>
      <c r="B1701" s="109" t="s">
        <v>1622</v>
      </c>
      <c r="C1701" s="109" t="s">
        <v>97</v>
      </c>
      <c r="D1701">
        <v>51</v>
      </c>
      <c r="E1701">
        <v>1</v>
      </c>
      <c r="F1701" t="s">
        <v>215</v>
      </c>
      <c r="G1701">
        <v>3918.9199999999901</v>
      </c>
      <c r="H1701">
        <v>22</v>
      </c>
      <c r="I1701" t="s">
        <v>1782</v>
      </c>
      <c r="J1701" t="s">
        <v>1603</v>
      </c>
      <c r="K1701">
        <v>1</v>
      </c>
      <c r="L1701">
        <v>26.59</v>
      </c>
    </row>
    <row r="1702" spans="1:12" x14ac:dyDescent="0.3">
      <c r="A1702">
        <v>23631</v>
      </c>
      <c r="B1702" s="109" t="s">
        <v>1622</v>
      </c>
      <c r="C1702" s="109" t="s">
        <v>97</v>
      </c>
      <c r="D1702">
        <v>172</v>
      </c>
      <c r="E1702">
        <v>1</v>
      </c>
      <c r="F1702" t="s">
        <v>215</v>
      </c>
      <c r="G1702">
        <v>2363.5100000000002</v>
      </c>
      <c r="H1702">
        <v>22</v>
      </c>
      <c r="I1702" t="s">
        <v>1782</v>
      </c>
      <c r="J1702" t="s">
        <v>1603</v>
      </c>
      <c r="K1702">
        <v>1</v>
      </c>
      <c r="L1702">
        <v>44.22</v>
      </c>
    </row>
    <row r="1703" spans="1:12" x14ac:dyDescent="0.3">
      <c r="A1703">
        <v>23773</v>
      </c>
      <c r="B1703" s="109" t="s">
        <v>1732</v>
      </c>
      <c r="C1703" s="109" t="s">
        <v>97</v>
      </c>
      <c r="D1703">
        <v>144</v>
      </c>
      <c r="E1703">
        <v>1</v>
      </c>
      <c r="F1703" t="s">
        <v>215</v>
      </c>
      <c r="G1703">
        <v>2504.1999999999998</v>
      </c>
      <c r="H1703">
        <v>22</v>
      </c>
      <c r="I1703" t="s">
        <v>1782</v>
      </c>
      <c r="J1703" t="s">
        <v>1603</v>
      </c>
      <c r="K1703">
        <v>1</v>
      </c>
      <c r="L1703">
        <v>26.59</v>
      </c>
    </row>
    <row r="1704" spans="1:12" x14ac:dyDescent="0.3">
      <c r="A1704">
        <v>23795</v>
      </c>
      <c r="B1704" s="109" t="s">
        <v>1732</v>
      </c>
      <c r="C1704" s="109" t="s">
        <v>97</v>
      </c>
      <c r="D1704">
        <v>167</v>
      </c>
      <c r="E1704">
        <v>2</v>
      </c>
      <c r="F1704" t="s">
        <v>1599</v>
      </c>
      <c r="G1704">
        <v>2609.11</v>
      </c>
      <c r="H1704">
        <v>22</v>
      </c>
      <c r="I1704" t="s">
        <v>1782</v>
      </c>
      <c r="J1704" t="s">
        <v>1606</v>
      </c>
      <c r="K1704">
        <v>3</v>
      </c>
      <c r="L1704">
        <v>116.08</v>
      </c>
    </row>
    <row r="1705" spans="1:12" x14ac:dyDescent="0.3">
      <c r="A1705">
        <v>23802</v>
      </c>
      <c r="B1705" s="109" t="s">
        <v>1732</v>
      </c>
      <c r="C1705" s="109" t="s">
        <v>97</v>
      </c>
      <c r="D1705">
        <v>22</v>
      </c>
      <c r="E1705">
        <v>2</v>
      </c>
      <c r="F1705" t="s">
        <v>1599</v>
      </c>
      <c r="G1705">
        <v>3533.5299999999902</v>
      </c>
      <c r="H1705">
        <v>22</v>
      </c>
      <c r="I1705" t="s">
        <v>1782</v>
      </c>
      <c r="J1705" t="s">
        <v>1603</v>
      </c>
      <c r="K1705">
        <v>1</v>
      </c>
      <c r="L1705">
        <v>79.91</v>
      </c>
    </row>
    <row r="1706" spans="1:12" x14ac:dyDescent="0.3">
      <c r="A1706">
        <v>23871</v>
      </c>
      <c r="B1706" s="109" t="s">
        <v>1732</v>
      </c>
      <c r="C1706" s="109" t="s">
        <v>97</v>
      </c>
      <c r="D1706">
        <v>184</v>
      </c>
      <c r="E1706">
        <v>2</v>
      </c>
      <c r="F1706" t="s">
        <v>1599</v>
      </c>
      <c r="G1706">
        <v>2442.0100000000002</v>
      </c>
      <c r="H1706">
        <v>22</v>
      </c>
      <c r="I1706" t="s">
        <v>1782</v>
      </c>
      <c r="J1706" t="s">
        <v>1603</v>
      </c>
      <c r="K1706">
        <v>1</v>
      </c>
      <c r="L1706">
        <v>45.06</v>
      </c>
    </row>
    <row r="1707" spans="1:12" x14ac:dyDescent="0.3">
      <c r="A1707">
        <v>23880</v>
      </c>
      <c r="B1707" s="109" t="s">
        <v>1732</v>
      </c>
      <c r="C1707" s="109" t="s">
        <v>97</v>
      </c>
      <c r="D1707">
        <v>39</v>
      </c>
      <c r="E1707">
        <v>1</v>
      </c>
      <c r="F1707" t="s">
        <v>215</v>
      </c>
      <c r="G1707">
        <v>3322.9899999999898</v>
      </c>
      <c r="H1707">
        <v>22</v>
      </c>
      <c r="I1707" t="s">
        <v>1782</v>
      </c>
      <c r="J1707" t="s">
        <v>1623</v>
      </c>
      <c r="K1707">
        <v>5</v>
      </c>
      <c r="L1707">
        <v>190.87</v>
      </c>
    </row>
    <row r="1708" spans="1:12" x14ac:dyDescent="0.3">
      <c r="A1708">
        <v>23888</v>
      </c>
      <c r="B1708" s="109" t="s">
        <v>1624</v>
      </c>
      <c r="C1708" s="109" t="s">
        <v>97</v>
      </c>
      <c r="D1708">
        <v>99</v>
      </c>
      <c r="E1708">
        <v>1</v>
      </c>
      <c r="F1708" t="s">
        <v>215</v>
      </c>
      <c r="G1708">
        <v>2845.08</v>
      </c>
      <c r="H1708">
        <v>22</v>
      </c>
      <c r="I1708" t="s">
        <v>1782</v>
      </c>
      <c r="J1708" t="s">
        <v>1603</v>
      </c>
      <c r="K1708">
        <v>1</v>
      </c>
      <c r="L1708">
        <v>45.06</v>
      </c>
    </row>
    <row r="1709" spans="1:12" x14ac:dyDescent="0.3">
      <c r="A1709">
        <v>23940</v>
      </c>
      <c r="B1709" s="109" t="s">
        <v>1624</v>
      </c>
      <c r="C1709" s="109" t="s">
        <v>97</v>
      </c>
      <c r="D1709">
        <v>29</v>
      </c>
      <c r="E1709">
        <v>2</v>
      </c>
      <c r="F1709" t="s">
        <v>1599</v>
      </c>
      <c r="G1709">
        <v>3063.5699999999902</v>
      </c>
      <c r="H1709">
        <v>22</v>
      </c>
      <c r="I1709" t="s">
        <v>1782</v>
      </c>
      <c r="J1709" t="s">
        <v>1605</v>
      </c>
      <c r="K1709">
        <v>2</v>
      </c>
      <c r="L1709">
        <v>59.89</v>
      </c>
    </row>
    <row r="1710" spans="1:12" x14ac:dyDescent="0.3">
      <c r="A1710">
        <v>24010</v>
      </c>
      <c r="B1710" s="109" t="s">
        <v>1778</v>
      </c>
      <c r="C1710" s="109" t="s">
        <v>97</v>
      </c>
      <c r="D1710">
        <v>171</v>
      </c>
      <c r="E1710">
        <v>2</v>
      </c>
      <c r="F1710" t="s">
        <v>1599</v>
      </c>
      <c r="G1710">
        <v>3485.06</v>
      </c>
      <c r="H1710">
        <v>22</v>
      </c>
      <c r="I1710" t="s">
        <v>1782</v>
      </c>
      <c r="J1710" t="s">
        <v>1603</v>
      </c>
      <c r="K1710">
        <v>1</v>
      </c>
      <c r="L1710">
        <v>44.22</v>
      </c>
    </row>
    <row r="1711" spans="1:12" x14ac:dyDescent="0.3">
      <c r="A1711">
        <v>24018</v>
      </c>
      <c r="B1711" s="109" t="s">
        <v>1778</v>
      </c>
      <c r="C1711" s="109" t="s">
        <v>97</v>
      </c>
      <c r="D1711">
        <v>58</v>
      </c>
      <c r="E1711">
        <v>2</v>
      </c>
      <c r="F1711" t="s">
        <v>1599</v>
      </c>
      <c r="G1711">
        <v>2980.8799999999901</v>
      </c>
      <c r="H1711">
        <v>22</v>
      </c>
      <c r="I1711" t="s">
        <v>1782</v>
      </c>
      <c r="J1711" t="s">
        <v>1605</v>
      </c>
      <c r="K1711">
        <v>2</v>
      </c>
      <c r="L1711">
        <v>43.66</v>
      </c>
    </row>
    <row r="1712" spans="1:12" x14ac:dyDescent="0.3">
      <c r="A1712">
        <v>24056</v>
      </c>
      <c r="B1712" s="109" t="s">
        <v>1778</v>
      </c>
      <c r="C1712" s="109" t="s">
        <v>97</v>
      </c>
      <c r="D1712">
        <v>94</v>
      </c>
      <c r="E1712">
        <v>1</v>
      </c>
      <c r="F1712" t="s">
        <v>215</v>
      </c>
      <c r="G1712">
        <v>2209.74999999999</v>
      </c>
      <c r="H1712">
        <v>22</v>
      </c>
      <c r="I1712" t="s">
        <v>1782</v>
      </c>
      <c r="J1712" t="s">
        <v>1603</v>
      </c>
      <c r="K1712">
        <v>1</v>
      </c>
      <c r="L1712">
        <v>50.34</v>
      </c>
    </row>
    <row r="1713" spans="1:12" x14ac:dyDescent="0.3">
      <c r="A1713">
        <v>24068</v>
      </c>
      <c r="B1713" s="109" t="s">
        <v>1778</v>
      </c>
      <c r="C1713" s="109" t="s">
        <v>97</v>
      </c>
      <c r="D1713">
        <v>24</v>
      </c>
      <c r="E1713">
        <v>2</v>
      </c>
      <c r="F1713" t="s">
        <v>1599</v>
      </c>
      <c r="G1713">
        <v>2885.92</v>
      </c>
      <c r="H1713">
        <v>22</v>
      </c>
      <c r="I1713" t="s">
        <v>1782</v>
      </c>
      <c r="J1713" t="s">
        <v>1603</v>
      </c>
      <c r="K1713">
        <v>1</v>
      </c>
      <c r="L1713">
        <v>26.59</v>
      </c>
    </row>
    <row r="1714" spans="1:12" x14ac:dyDescent="0.3">
      <c r="A1714">
        <v>24074</v>
      </c>
      <c r="B1714" s="109" t="s">
        <v>1778</v>
      </c>
      <c r="C1714" s="109" t="s">
        <v>97</v>
      </c>
      <c r="D1714">
        <v>185</v>
      </c>
      <c r="E1714">
        <v>1</v>
      </c>
      <c r="F1714" t="s">
        <v>215</v>
      </c>
      <c r="G1714">
        <v>2395.81</v>
      </c>
      <c r="H1714">
        <v>22</v>
      </c>
      <c r="I1714" t="s">
        <v>1782</v>
      </c>
      <c r="J1714" t="s">
        <v>1603</v>
      </c>
      <c r="K1714">
        <v>1</v>
      </c>
      <c r="L1714">
        <v>79.91</v>
      </c>
    </row>
    <row r="1715" spans="1:12" x14ac:dyDescent="0.3">
      <c r="A1715">
        <v>24157</v>
      </c>
      <c r="B1715" s="109" t="s">
        <v>1625</v>
      </c>
      <c r="C1715" s="109" t="s">
        <v>97</v>
      </c>
      <c r="D1715">
        <v>112</v>
      </c>
      <c r="E1715">
        <v>2</v>
      </c>
      <c r="F1715" t="s">
        <v>1599</v>
      </c>
      <c r="G1715">
        <v>2059.8399999999901</v>
      </c>
      <c r="H1715">
        <v>22</v>
      </c>
      <c r="I1715" t="s">
        <v>1782</v>
      </c>
      <c r="J1715" t="s">
        <v>1601</v>
      </c>
      <c r="K1715">
        <v>4</v>
      </c>
      <c r="L1715">
        <v>154.92000000000002</v>
      </c>
    </row>
    <row r="1716" spans="1:12" x14ac:dyDescent="0.3">
      <c r="A1716">
        <v>24287</v>
      </c>
      <c r="B1716" s="109" t="s">
        <v>1625</v>
      </c>
      <c r="C1716" s="109" t="s">
        <v>97</v>
      </c>
      <c r="D1716">
        <v>108</v>
      </c>
      <c r="E1716">
        <v>2</v>
      </c>
      <c r="F1716" t="s">
        <v>1599</v>
      </c>
      <c r="G1716">
        <v>3114.84</v>
      </c>
      <c r="H1716">
        <v>22</v>
      </c>
      <c r="I1716" t="s">
        <v>1782</v>
      </c>
      <c r="J1716" t="s">
        <v>1601</v>
      </c>
      <c r="K1716">
        <v>4</v>
      </c>
      <c r="L1716">
        <v>139.68</v>
      </c>
    </row>
    <row r="1717" spans="1:12" x14ac:dyDescent="0.3">
      <c r="A1717">
        <v>24334</v>
      </c>
      <c r="B1717" s="109" t="s">
        <v>1625</v>
      </c>
      <c r="C1717" s="109" t="s">
        <v>97</v>
      </c>
      <c r="D1717">
        <v>38</v>
      </c>
      <c r="E1717">
        <v>2</v>
      </c>
      <c r="F1717" t="s">
        <v>1599</v>
      </c>
      <c r="G1717">
        <v>2634.7399999999898</v>
      </c>
      <c r="H1717">
        <v>22</v>
      </c>
      <c r="I1717" t="s">
        <v>1782</v>
      </c>
      <c r="J1717" t="s">
        <v>1606</v>
      </c>
      <c r="K1717">
        <v>3</v>
      </c>
      <c r="L1717">
        <v>151.77000000000001</v>
      </c>
    </row>
    <row r="1718" spans="1:12" x14ac:dyDescent="0.3">
      <c r="A1718">
        <v>24355</v>
      </c>
      <c r="B1718" s="109" t="s">
        <v>1626</v>
      </c>
      <c r="C1718" s="109" t="s">
        <v>97</v>
      </c>
      <c r="D1718">
        <v>35</v>
      </c>
      <c r="E1718">
        <v>1</v>
      </c>
      <c r="F1718" t="s">
        <v>215</v>
      </c>
      <c r="G1718">
        <v>3303.7</v>
      </c>
      <c r="H1718">
        <v>22</v>
      </c>
      <c r="I1718" t="s">
        <v>1782</v>
      </c>
      <c r="J1718" t="s">
        <v>1605</v>
      </c>
      <c r="K1718">
        <v>2</v>
      </c>
      <c r="L1718">
        <v>113</v>
      </c>
    </row>
    <row r="1719" spans="1:12" x14ac:dyDescent="0.3">
      <c r="A1719">
        <v>24358</v>
      </c>
      <c r="B1719" s="109" t="s">
        <v>1626</v>
      </c>
      <c r="C1719" s="109" t="s">
        <v>97</v>
      </c>
      <c r="D1719">
        <v>60</v>
      </c>
      <c r="E1719">
        <v>1</v>
      </c>
      <c r="F1719" t="s">
        <v>215</v>
      </c>
      <c r="G1719">
        <v>1042.27</v>
      </c>
      <c r="H1719">
        <v>22</v>
      </c>
      <c r="I1719" t="s">
        <v>1782</v>
      </c>
      <c r="J1719" t="s">
        <v>1623</v>
      </c>
      <c r="K1719">
        <v>5</v>
      </c>
      <c r="L1719">
        <v>222.07000000000002</v>
      </c>
    </row>
    <row r="1720" spans="1:12" x14ac:dyDescent="0.3">
      <c r="A1720">
        <v>24362</v>
      </c>
      <c r="B1720" s="109" t="s">
        <v>1626</v>
      </c>
      <c r="C1720" s="109" t="s">
        <v>97</v>
      </c>
      <c r="D1720">
        <v>23</v>
      </c>
      <c r="E1720">
        <v>2</v>
      </c>
      <c r="F1720" t="s">
        <v>1599</v>
      </c>
      <c r="G1720">
        <v>2834.16</v>
      </c>
      <c r="H1720">
        <v>22</v>
      </c>
      <c r="I1720" t="s">
        <v>1782</v>
      </c>
      <c r="J1720" t="s">
        <v>1623</v>
      </c>
      <c r="K1720">
        <v>5</v>
      </c>
      <c r="L1720">
        <v>152.53</v>
      </c>
    </row>
    <row r="1721" spans="1:12" x14ac:dyDescent="0.3">
      <c r="A1721">
        <v>24468</v>
      </c>
      <c r="B1721" s="109" t="s">
        <v>1626</v>
      </c>
      <c r="C1721" s="109" t="s">
        <v>97</v>
      </c>
      <c r="D1721">
        <v>176</v>
      </c>
      <c r="E1721">
        <v>2</v>
      </c>
      <c r="F1721" t="s">
        <v>1599</v>
      </c>
      <c r="G1721">
        <v>2225.54</v>
      </c>
      <c r="H1721">
        <v>22</v>
      </c>
      <c r="I1721" t="s">
        <v>1782</v>
      </c>
      <c r="J1721" t="s">
        <v>1605</v>
      </c>
      <c r="K1721">
        <v>2</v>
      </c>
      <c r="L1721">
        <v>59.680000000000007</v>
      </c>
    </row>
    <row r="1722" spans="1:12" x14ac:dyDescent="0.3">
      <c r="A1722">
        <v>24493</v>
      </c>
      <c r="B1722" s="109" t="s">
        <v>1626</v>
      </c>
      <c r="C1722" s="109" t="s">
        <v>97</v>
      </c>
      <c r="D1722">
        <v>89</v>
      </c>
      <c r="E1722">
        <v>2</v>
      </c>
      <c r="F1722" t="s">
        <v>1599</v>
      </c>
      <c r="G1722">
        <v>3800.56</v>
      </c>
      <c r="H1722">
        <v>22</v>
      </c>
      <c r="I1722" t="s">
        <v>1782</v>
      </c>
      <c r="J1722" t="s">
        <v>1603</v>
      </c>
      <c r="K1722">
        <v>1</v>
      </c>
      <c r="L1722">
        <v>21.83</v>
      </c>
    </row>
    <row r="1723" spans="1:12" x14ac:dyDescent="0.3">
      <c r="A1723">
        <v>24531</v>
      </c>
      <c r="B1723" s="109" t="s">
        <v>1626</v>
      </c>
      <c r="C1723" s="109" t="s">
        <v>97</v>
      </c>
      <c r="D1723">
        <v>93</v>
      </c>
      <c r="E1723">
        <v>1</v>
      </c>
      <c r="F1723" t="s">
        <v>215</v>
      </c>
      <c r="G1723">
        <v>2470.89</v>
      </c>
      <c r="H1723">
        <v>22</v>
      </c>
      <c r="I1723" t="s">
        <v>1782</v>
      </c>
      <c r="J1723" t="s">
        <v>1605</v>
      </c>
      <c r="K1723">
        <v>2</v>
      </c>
      <c r="L1723">
        <v>106.5</v>
      </c>
    </row>
    <row r="1724" spans="1:12" x14ac:dyDescent="0.3">
      <c r="A1724">
        <v>24536</v>
      </c>
      <c r="B1724" s="109" t="s">
        <v>1627</v>
      </c>
      <c r="C1724" s="109" t="s">
        <v>97</v>
      </c>
      <c r="D1724">
        <v>182</v>
      </c>
      <c r="E1724">
        <v>1</v>
      </c>
      <c r="F1724" t="s">
        <v>215</v>
      </c>
      <c r="G1724">
        <v>2271.7600000000002</v>
      </c>
      <c r="H1724">
        <v>22</v>
      </c>
      <c r="I1724" t="s">
        <v>1782</v>
      </c>
      <c r="J1724" t="s">
        <v>1603</v>
      </c>
      <c r="K1724">
        <v>1</v>
      </c>
      <c r="L1724">
        <v>21.83</v>
      </c>
    </row>
    <row r="1725" spans="1:12" x14ac:dyDescent="0.3">
      <c r="A1725">
        <v>24552</v>
      </c>
      <c r="B1725" s="109" t="s">
        <v>1627</v>
      </c>
      <c r="C1725" s="109" t="s">
        <v>97</v>
      </c>
      <c r="D1725">
        <v>84</v>
      </c>
      <c r="E1725">
        <v>2</v>
      </c>
      <c r="F1725" t="s">
        <v>1599</v>
      </c>
      <c r="G1725">
        <v>1766.1699999999901</v>
      </c>
      <c r="H1725">
        <v>22</v>
      </c>
      <c r="I1725" t="s">
        <v>1782</v>
      </c>
      <c r="J1725" t="s">
        <v>1603</v>
      </c>
      <c r="K1725">
        <v>1</v>
      </c>
      <c r="L1725">
        <v>44.22</v>
      </c>
    </row>
    <row r="1726" spans="1:12" x14ac:dyDescent="0.3">
      <c r="A1726">
        <v>24668</v>
      </c>
      <c r="B1726" s="109" t="s">
        <v>1627</v>
      </c>
      <c r="C1726" s="109" t="s">
        <v>97</v>
      </c>
      <c r="D1726">
        <v>148</v>
      </c>
      <c r="E1726">
        <v>1</v>
      </c>
      <c r="F1726" t="s">
        <v>215</v>
      </c>
      <c r="G1726">
        <v>2738.99</v>
      </c>
      <c r="H1726">
        <v>22</v>
      </c>
      <c r="I1726" t="s">
        <v>1782</v>
      </c>
      <c r="J1726" t="s">
        <v>1606</v>
      </c>
      <c r="K1726">
        <v>3</v>
      </c>
      <c r="L1726">
        <v>102.28999999999999</v>
      </c>
    </row>
    <row r="1727" spans="1:12" x14ac:dyDescent="0.3">
      <c r="A1727">
        <v>24806</v>
      </c>
      <c r="B1727" s="109" t="s">
        <v>1627</v>
      </c>
      <c r="C1727" s="109" t="s">
        <v>97</v>
      </c>
      <c r="D1727">
        <v>123</v>
      </c>
      <c r="E1727">
        <v>2</v>
      </c>
      <c r="F1727" t="s">
        <v>1599</v>
      </c>
      <c r="G1727">
        <v>2813.95</v>
      </c>
      <c r="H1727">
        <v>22</v>
      </c>
      <c r="I1727" t="s">
        <v>1782</v>
      </c>
      <c r="J1727" t="s">
        <v>1606</v>
      </c>
      <c r="K1727">
        <v>3</v>
      </c>
      <c r="L1727">
        <v>81.510000000000005</v>
      </c>
    </row>
    <row r="1728" spans="1:12" x14ac:dyDescent="0.3">
      <c r="A1728">
        <v>24819</v>
      </c>
      <c r="B1728" s="109" t="s">
        <v>1627</v>
      </c>
      <c r="C1728" s="109" t="s">
        <v>97</v>
      </c>
      <c r="D1728">
        <v>93</v>
      </c>
      <c r="E1728">
        <v>1</v>
      </c>
      <c r="F1728" t="s">
        <v>215</v>
      </c>
      <c r="G1728">
        <v>2470.89</v>
      </c>
      <c r="H1728">
        <v>22</v>
      </c>
      <c r="I1728" t="s">
        <v>1782</v>
      </c>
      <c r="J1728" t="s">
        <v>1606</v>
      </c>
      <c r="K1728">
        <v>3</v>
      </c>
      <c r="L1728">
        <v>126.67</v>
      </c>
    </row>
    <row r="1729" spans="1:12" x14ac:dyDescent="0.3">
      <c r="A1729">
        <v>24847</v>
      </c>
      <c r="B1729" s="109" t="s">
        <v>1627</v>
      </c>
      <c r="C1729" s="109" t="s">
        <v>97</v>
      </c>
      <c r="D1729">
        <v>91</v>
      </c>
      <c r="E1729">
        <v>1</v>
      </c>
      <c r="F1729" t="s">
        <v>215</v>
      </c>
      <c r="G1729">
        <v>3648.07</v>
      </c>
      <c r="H1729">
        <v>22</v>
      </c>
      <c r="I1729" t="s">
        <v>1782</v>
      </c>
      <c r="J1729" t="s">
        <v>1605</v>
      </c>
      <c r="K1729">
        <v>2</v>
      </c>
      <c r="L1729">
        <v>54.92</v>
      </c>
    </row>
    <row r="1730" spans="1:12" x14ac:dyDescent="0.3">
      <c r="A1730">
        <v>24855</v>
      </c>
      <c r="B1730" s="109" t="s">
        <v>1627</v>
      </c>
      <c r="C1730" s="109" t="s">
        <v>97</v>
      </c>
      <c r="D1730">
        <v>187</v>
      </c>
      <c r="E1730">
        <v>1</v>
      </c>
      <c r="F1730" t="s">
        <v>215</v>
      </c>
      <c r="G1730">
        <v>2831.08</v>
      </c>
      <c r="H1730">
        <v>22</v>
      </c>
      <c r="I1730" t="s">
        <v>1782</v>
      </c>
      <c r="J1730" t="s">
        <v>1601</v>
      </c>
      <c r="K1730">
        <v>4</v>
      </c>
      <c r="L1730">
        <v>152.09</v>
      </c>
    </row>
    <row r="1731" spans="1:12" x14ac:dyDescent="0.3">
      <c r="A1731">
        <v>24952</v>
      </c>
      <c r="B1731" s="109" t="s">
        <v>1627</v>
      </c>
      <c r="C1731" s="109" t="s">
        <v>97</v>
      </c>
      <c r="D1731">
        <v>122</v>
      </c>
      <c r="E1731">
        <v>2</v>
      </c>
      <c r="F1731" t="s">
        <v>1599</v>
      </c>
      <c r="G1731">
        <v>2615.06</v>
      </c>
      <c r="H1731">
        <v>22</v>
      </c>
      <c r="I1731" t="s">
        <v>1782</v>
      </c>
      <c r="J1731" t="s">
        <v>1603</v>
      </c>
      <c r="K1731">
        <v>1</v>
      </c>
      <c r="L1731">
        <v>26.59</v>
      </c>
    </row>
    <row r="1732" spans="1:12" x14ac:dyDescent="0.3">
      <c r="A1732">
        <v>25051</v>
      </c>
      <c r="B1732" s="109" t="s">
        <v>1627</v>
      </c>
      <c r="C1732" s="109" t="s">
        <v>97</v>
      </c>
      <c r="D1732">
        <v>116</v>
      </c>
      <c r="E1732">
        <v>2</v>
      </c>
      <c r="F1732" t="s">
        <v>1599</v>
      </c>
      <c r="G1732">
        <v>3700.99</v>
      </c>
      <c r="H1732">
        <v>22</v>
      </c>
      <c r="I1732" t="s">
        <v>1782</v>
      </c>
      <c r="J1732" t="s">
        <v>1605</v>
      </c>
      <c r="K1732">
        <v>2</v>
      </c>
      <c r="L1732">
        <v>94.56</v>
      </c>
    </row>
    <row r="1733" spans="1:12" x14ac:dyDescent="0.3">
      <c r="A1733">
        <v>25077</v>
      </c>
      <c r="B1733" s="109" t="s">
        <v>1766</v>
      </c>
      <c r="C1733" s="109" t="s">
        <v>98</v>
      </c>
      <c r="D1733">
        <v>154</v>
      </c>
      <c r="E1733">
        <v>1</v>
      </c>
      <c r="F1733" t="s">
        <v>215</v>
      </c>
      <c r="G1733">
        <v>1976.4399999999901</v>
      </c>
      <c r="H1733">
        <v>22</v>
      </c>
      <c r="I1733" t="s">
        <v>1782</v>
      </c>
      <c r="J1733" t="s">
        <v>1605</v>
      </c>
      <c r="K1733">
        <v>2</v>
      </c>
      <c r="L1733">
        <v>89.28</v>
      </c>
    </row>
    <row r="1734" spans="1:12" x14ac:dyDescent="0.3">
      <c r="A1734">
        <v>25115</v>
      </c>
      <c r="B1734" s="109" t="s">
        <v>1766</v>
      </c>
      <c r="C1734" s="109" t="s">
        <v>98</v>
      </c>
      <c r="D1734">
        <v>177</v>
      </c>
      <c r="E1734">
        <v>2</v>
      </c>
      <c r="F1734" t="s">
        <v>1599</v>
      </c>
      <c r="G1734">
        <v>2497.4499999999898</v>
      </c>
      <c r="H1734">
        <v>22</v>
      </c>
      <c r="I1734" t="s">
        <v>1782</v>
      </c>
      <c r="J1734" t="s">
        <v>1603</v>
      </c>
      <c r="K1734">
        <v>1</v>
      </c>
      <c r="L1734">
        <v>31.27</v>
      </c>
    </row>
    <row r="1735" spans="1:12" x14ac:dyDescent="0.3">
      <c r="A1735">
        <v>25135</v>
      </c>
      <c r="B1735" s="109" t="s">
        <v>1779</v>
      </c>
      <c r="C1735" s="109" t="s">
        <v>98</v>
      </c>
      <c r="D1735">
        <v>146</v>
      </c>
      <c r="E1735">
        <v>2</v>
      </c>
      <c r="F1735" t="s">
        <v>1599</v>
      </c>
      <c r="G1735">
        <v>2817.9299999999898</v>
      </c>
      <c r="H1735">
        <v>22</v>
      </c>
      <c r="I1735" t="s">
        <v>1782</v>
      </c>
      <c r="J1735" t="s">
        <v>1603</v>
      </c>
      <c r="K1735">
        <v>1</v>
      </c>
      <c r="L1735">
        <v>45.06</v>
      </c>
    </row>
    <row r="1736" spans="1:12" x14ac:dyDescent="0.3">
      <c r="A1736">
        <v>25147</v>
      </c>
      <c r="B1736" s="109" t="s">
        <v>1779</v>
      </c>
      <c r="C1736" s="109" t="s">
        <v>98</v>
      </c>
      <c r="D1736">
        <v>52</v>
      </c>
      <c r="E1736">
        <v>1</v>
      </c>
      <c r="F1736" t="s">
        <v>215</v>
      </c>
      <c r="G1736">
        <v>3124.69</v>
      </c>
      <c r="H1736">
        <v>22</v>
      </c>
      <c r="I1736" t="s">
        <v>1782</v>
      </c>
      <c r="J1736" t="s">
        <v>1601</v>
      </c>
      <c r="K1736">
        <v>4</v>
      </c>
      <c r="L1736">
        <v>198.28</v>
      </c>
    </row>
    <row r="1737" spans="1:12" x14ac:dyDescent="0.3">
      <c r="A1737">
        <v>25166</v>
      </c>
      <c r="B1737" s="109" t="s">
        <v>1779</v>
      </c>
      <c r="C1737" s="109" t="s">
        <v>98</v>
      </c>
      <c r="D1737">
        <v>157</v>
      </c>
      <c r="E1737">
        <v>2</v>
      </c>
      <c r="F1737" t="s">
        <v>1599</v>
      </c>
      <c r="G1737">
        <v>3052.95</v>
      </c>
      <c r="H1737">
        <v>22</v>
      </c>
      <c r="I1737" t="s">
        <v>1782</v>
      </c>
      <c r="J1737" t="s">
        <v>1606</v>
      </c>
      <c r="K1737">
        <v>3</v>
      </c>
      <c r="L1737">
        <v>121.99000000000001</v>
      </c>
    </row>
    <row r="1738" spans="1:12" x14ac:dyDescent="0.3">
      <c r="A1738">
        <v>25189</v>
      </c>
      <c r="B1738" s="109" t="s">
        <v>1779</v>
      </c>
      <c r="C1738" s="109" t="s">
        <v>98</v>
      </c>
      <c r="D1738">
        <v>185</v>
      </c>
      <c r="E1738">
        <v>1</v>
      </c>
      <c r="F1738" t="s">
        <v>215</v>
      </c>
      <c r="G1738">
        <v>2395.81</v>
      </c>
      <c r="H1738">
        <v>22</v>
      </c>
      <c r="I1738" t="s">
        <v>1782</v>
      </c>
      <c r="J1738" t="s">
        <v>1603</v>
      </c>
      <c r="K1738">
        <v>1</v>
      </c>
      <c r="L1738">
        <v>40.22</v>
      </c>
    </row>
    <row r="1739" spans="1:12" x14ac:dyDescent="0.3">
      <c r="A1739">
        <v>25192</v>
      </c>
      <c r="B1739" s="109" t="s">
        <v>1779</v>
      </c>
      <c r="C1739" s="109" t="s">
        <v>98</v>
      </c>
      <c r="D1739">
        <v>37</v>
      </c>
      <c r="E1739">
        <v>1</v>
      </c>
      <c r="F1739" t="s">
        <v>215</v>
      </c>
      <c r="G1739">
        <v>4418.24</v>
      </c>
      <c r="H1739">
        <v>22</v>
      </c>
      <c r="I1739" t="s">
        <v>1782</v>
      </c>
      <c r="J1739" t="s">
        <v>1606</v>
      </c>
      <c r="K1739">
        <v>3</v>
      </c>
      <c r="L1739">
        <v>111.24000000000001</v>
      </c>
    </row>
    <row r="1740" spans="1:12" x14ac:dyDescent="0.3">
      <c r="A1740">
        <v>25204</v>
      </c>
      <c r="B1740" s="109" t="s">
        <v>1779</v>
      </c>
      <c r="C1740" s="109" t="s">
        <v>98</v>
      </c>
      <c r="D1740">
        <v>111</v>
      </c>
      <c r="E1740">
        <v>2</v>
      </c>
      <c r="F1740" t="s">
        <v>1599</v>
      </c>
      <c r="G1740">
        <v>1920.94999999999</v>
      </c>
      <c r="H1740">
        <v>22</v>
      </c>
      <c r="I1740" t="s">
        <v>1782</v>
      </c>
      <c r="J1740" t="s">
        <v>1605</v>
      </c>
      <c r="K1740">
        <v>2</v>
      </c>
      <c r="L1740">
        <v>106.5</v>
      </c>
    </row>
    <row r="1741" spans="1:12" x14ac:dyDescent="0.3">
      <c r="A1741">
        <v>25214</v>
      </c>
      <c r="B1741" s="109" t="s">
        <v>1779</v>
      </c>
      <c r="C1741" s="109" t="s">
        <v>98</v>
      </c>
      <c r="D1741">
        <v>84</v>
      </c>
      <c r="E1741">
        <v>2</v>
      </c>
      <c r="F1741" t="s">
        <v>1599</v>
      </c>
      <c r="G1741">
        <v>1766.1699999999901</v>
      </c>
      <c r="H1741">
        <v>22</v>
      </c>
      <c r="I1741" t="s">
        <v>1782</v>
      </c>
      <c r="J1741" t="s">
        <v>1603</v>
      </c>
      <c r="K1741">
        <v>1</v>
      </c>
      <c r="L1741">
        <v>50.34</v>
      </c>
    </row>
    <row r="1742" spans="1:12" x14ac:dyDescent="0.3">
      <c r="A1742">
        <v>25229</v>
      </c>
      <c r="B1742" s="109" t="s">
        <v>1628</v>
      </c>
      <c r="C1742" s="109" t="s">
        <v>98</v>
      </c>
      <c r="D1742">
        <v>79</v>
      </c>
      <c r="E1742">
        <v>1</v>
      </c>
      <c r="F1742" t="s">
        <v>215</v>
      </c>
      <c r="G1742">
        <v>3197.95999999999</v>
      </c>
      <c r="H1742">
        <v>22</v>
      </c>
      <c r="I1742" t="s">
        <v>1782</v>
      </c>
      <c r="J1742" t="s">
        <v>1603</v>
      </c>
      <c r="K1742">
        <v>1</v>
      </c>
      <c r="L1742">
        <v>44.22</v>
      </c>
    </row>
    <row r="1743" spans="1:12" x14ac:dyDescent="0.3">
      <c r="A1743">
        <v>25345</v>
      </c>
      <c r="B1743" s="109" t="s">
        <v>1628</v>
      </c>
      <c r="C1743" s="109" t="s">
        <v>98</v>
      </c>
      <c r="D1743">
        <v>169</v>
      </c>
      <c r="E1743">
        <v>1</v>
      </c>
      <c r="F1743" t="s">
        <v>215</v>
      </c>
      <c r="G1743">
        <v>2720.42</v>
      </c>
      <c r="H1743">
        <v>22</v>
      </c>
      <c r="I1743" t="s">
        <v>1782</v>
      </c>
      <c r="J1743" t="s">
        <v>1605</v>
      </c>
      <c r="K1743">
        <v>2</v>
      </c>
      <c r="L1743">
        <v>57.86</v>
      </c>
    </row>
    <row r="1744" spans="1:12" x14ac:dyDescent="0.3">
      <c r="A1744">
        <v>25436</v>
      </c>
      <c r="B1744" s="109" t="s">
        <v>1628</v>
      </c>
      <c r="C1744" s="109" t="s">
        <v>98</v>
      </c>
      <c r="D1744">
        <v>111</v>
      </c>
      <c r="E1744">
        <v>2</v>
      </c>
      <c r="F1744" t="s">
        <v>1599</v>
      </c>
      <c r="G1744">
        <v>1920.94999999999</v>
      </c>
      <c r="H1744">
        <v>22</v>
      </c>
      <c r="I1744" t="s">
        <v>1782</v>
      </c>
      <c r="J1744" t="s">
        <v>1606</v>
      </c>
      <c r="K1744">
        <v>3</v>
      </c>
      <c r="L1744">
        <v>160.35</v>
      </c>
    </row>
    <row r="1745" spans="1:12" x14ac:dyDescent="0.3">
      <c r="A1745">
        <v>25457</v>
      </c>
      <c r="B1745" s="109" t="s">
        <v>1628</v>
      </c>
      <c r="C1745" s="109" t="s">
        <v>98</v>
      </c>
      <c r="D1745">
        <v>36</v>
      </c>
      <c r="E1745">
        <v>2</v>
      </c>
      <c r="F1745" t="s">
        <v>1599</v>
      </c>
      <c r="G1745">
        <v>2310.81</v>
      </c>
      <c r="H1745">
        <v>22</v>
      </c>
      <c r="I1745" t="s">
        <v>1782</v>
      </c>
      <c r="J1745" t="s">
        <v>1605</v>
      </c>
      <c r="K1745">
        <v>2</v>
      </c>
      <c r="L1745">
        <v>59.89</v>
      </c>
    </row>
    <row r="1746" spans="1:12" x14ac:dyDescent="0.3">
      <c r="A1746">
        <v>25471</v>
      </c>
      <c r="B1746" s="109" t="s">
        <v>1628</v>
      </c>
      <c r="C1746" s="109" t="s">
        <v>98</v>
      </c>
      <c r="D1746">
        <v>132</v>
      </c>
      <c r="E1746">
        <v>1</v>
      </c>
      <c r="F1746" t="s">
        <v>215</v>
      </c>
      <c r="G1746">
        <v>3104.14</v>
      </c>
      <c r="H1746">
        <v>22</v>
      </c>
      <c r="I1746" t="s">
        <v>1782</v>
      </c>
      <c r="J1746" t="s">
        <v>1605</v>
      </c>
      <c r="K1746">
        <v>2</v>
      </c>
      <c r="L1746">
        <v>54.92</v>
      </c>
    </row>
    <row r="1747" spans="1:12" x14ac:dyDescent="0.3">
      <c r="A1747">
        <v>25473</v>
      </c>
      <c r="B1747" s="109" t="s">
        <v>1629</v>
      </c>
      <c r="C1747" s="109" t="s">
        <v>98</v>
      </c>
      <c r="D1747">
        <v>100</v>
      </c>
      <c r="E1747">
        <v>1</v>
      </c>
      <c r="F1747" t="s">
        <v>215</v>
      </c>
      <c r="G1747">
        <v>3062.92</v>
      </c>
      <c r="H1747">
        <v>22</v>
      </c>
      <c r="I1747" t="s">
        <v>1782</v>
      </c>
      <c r="J1747" t="s">
        <v>1605</v>
      </c>
      <c r="K1747">
        <v>2</v>
      </c>
      <c r="L1747">
        <v>124.13</v>
      </c>
    </row>
    <row r="1748" spans="1:12" x14ac:dyDescent="0.3">
      <c r="A1748">
        <v>25485</v>
      </c>
      <c r="B1748" s="109" t="s">
        <v>1629</v>
      </c>
      <c r="C1748" s="109" t="s">
        <v>98</v>
      </c>
      <c r="D1748">
        <v>177</v>
      </c>
      <c r="E1748">
        <v>2</v>
      </c>
      <c r="F1748" t="s">
        <v>1599</v>
      </c>
      <c r="G1748">
        <v>2497.4499999999898</v>
      </c>
      <c r="H1748">
        <v>22</v>
      </c>
      <c r="I1748" t="s">
        <v>1782</v>
      </c>
      <c r="J1748" t="s">
        <v>1605</v>
      </c>
      <c r="K1748">
        <v>2</v>
      </c>
      <c r="L1748">
        <v>71.650000000000006</v>
      </c>
    </row>
    <row r="1749" spans="1:12" x14ac:dyDescent="0.3">
      <c r="A1749">
        <v>25503</v>
      </c>
      <c r="B1749" s="109" t="s">
        <v>1629</v>
      </c>
      <c r="C1749" s="109" t="s">
        <v>98</v>
      </c>
      <c r="D1749">
        <v>49</v>
      </c>
      <c r="E1749">
        <v>1</v>
      </c>
      <c r="F1749" t="s">
        <v>215</v>
      </c>
      <c r="G1749">
        <v>2693.59</v>
      </c>
      <c r="H1749">
        <v>22</v>
      </c>
      <c r="I1749" t="s">
        <v>1782</v>
      </c>
      <c r="J1749" t="s">
        <v>1605</v>
      </c>
      <c r="K1749">
        <v>2</v>
      </c>
      <c r="L1749">
        <v>59.89</v>
      </c>
    </row>
    <row r="1750" spans="1:12" x14ac:dyDescent="0.3">
      <c r="A1750">
        <v>25582</v>
      </c>
      <c r="B1750" s="109" t="s">
        <v>1629</v>
      </c>
      <c r="C1750" s="109" t="s">
        <v>98</v>
      </c>
      <c r="D1750">
        <v>143</v>
      </c>
      <c r="E1750">
        <v>1</v>
      </c>
      <c r="F1750" t="s">
        <v>215</v>
      </c>
      <c r="G1750">
        <v>2571.33</v>
      </c>
      <c r="H1750">
        <v>22</v>
      </c>
      <c r="I1750" t="s">
        <v>1782</v>
      </c>
      <c r="J1750" t="s">
        <v>1603</v>
      </c>
      <c r="K1750">
        <v>1</v>
      </c>
      <c r="L1750">
        <v>79.91</v>
      </c>
    </row>
    <row r="1751" spans="1:12" x14ac:dyDescent="0.3">
      <c r="A1751">
        <v>25614</v>
      </c>
      <c r="B1751" s="109" t="s">
        <v>1733</v>
      </c>
      <c r="C1751" s="109" t="s">
        <v>98</v>
      </c>
      <c r="D1751">
        <v>16</v>
      </c>
      <c r="E1751">
        <v>2</v>
      </c>
      <c r="F1751" t="s">
        <v>1599</v>
      </c>
      <c r="G1751">
        <v>3561.98</v>
      </c>
      <c r="H1751">
        <v>22</v>
      </c>
      <c r="I1751" t="s">
        <v>1782</v>
      </c>
      <c r="J1751" t="s">
        <v>1601</v>
      </c>
      <c r="K1751">
        <v>4</v>
      </c>
      <c r="L1751">
        <v>126.49000000000001</v>
      </c>
    </row>
    <row r="1752" spans="1:12" x14ac:dyDescent="0.3">
      <c r="A1752">
        <v>25633</v>
      </c>
      <c r="B1752" s="109" t="s">
        <v>1733</v>
      </c>
      <c r="C1752" s="109" t="s">
        <v>98</v>
      </c>
      <c r="D1752">
        <v>133</v>
      </c>
      <c r="E1752">
        <v>2</v>
      </c>
      <c r="F1752" t="s">
        <v>1599</v>
      </c>
      <c r="G1752">
        <v>2821.9199999999901</v>
      </c>
      <c r="H1752">
        <v>22</v>
      </c>
      <c r="I1752" t="s">
        <v>1782</v>
      </c>
      <c r="J1752" t="s">
        <v>1605</v>
      </c>
      <c r="K1752">
        <v>2</v>
      </c>
      <c r="L1752">
        <v>57.86</v>
      </c>
    </row>
    <row r="1753" spans="1:12" x14ac:dyDescent="0.3">
      <c r="A1753">
        <v>25678</v>
      </c>
      <c r="B1753" s="109" t="s">
        <v>1733</v>
      </c>
      <c r="C1753" s="109" t="s">
        <v>98</v>
      </c>
      <c r="D1753">
        <v>181</v>
      </c>
      <c r="E1753">
        <v>1</v>
      </c>
      <c r="F1753" t="s">
        <v>215</v>
      </c>
      <c r="G1753">
        <v>2605.3199999999902</v>
      </c>
      <c r="H1753">
        <v>22</v>
      </c>
      <c r="I1753" t="s">
        <v>1782</v>
      </c>
      <c r="J1753" t="s">
        <v>1623</v>
      </c>
      <c r="K1753">
        <v>5</v>
      </c>
      <c r="L1753">
        <v>247.60999999999999</v>
      </c>
    </row>
    <row r="1754" spans="1:12" x14ac:dyDescent="0.3">
      <c r="A1754">
        <v>25752</v>
      </c>
      <c r="B1754" s="109" t="s">
        <v>1733</v>
      </c>
      <c r="C1754" s="109" t="s">
        <v>98</v>
      </c>
      <c r="D1754">
        <v>163</v>
      </c>
      <c r="E1754">
        <v>2</v>
      </c>
      <c r="F1754" t="s">
        <v>1599</v>
      </c>
      <c r="G1754">
        <v>1789.1199999999899</v>
      </c>
      <c r="H1754">
        <v>22</v>
      </c>
      <c r="I1754" t="s">
        <v>1782</v>
      </c>
      <c r="J1754" t="s">
        <v>1605</v>
      </c>
      <c r="K1754">
        <v>2</v>
      </c>
      <c r="L1754">
        <v>72.17</v>
      </c>
    </row>
    <row r="1755" spans="1:12" x14ac:dyDescent="0.3">
      <c r="A1755">
        <v>25780</v>
      </c>
      <c r="B1755" s="109" t="s">
        <v>1630</v>
      </c>
      <c r="C1755" s="109" t="s">
        <v>98</v>
      </c>
      <c r="D1755">
        <v>76</v>
      </c>
      <c r="E1755">
        <v>2</v>
      </c>
      <c r="F1755" t="s">
        <v>1599</v>
      </c>
      <c r="G1755">
        <v>2110.5</v>
      </c>
      <c r="H1755">
        <v>22</v>
      </c>
      <c r="I1755" t="s">
        <v>1782</v>
      </c>
      <c r="J1755" t="s">
        <v>1606</v>
      </c>
      <c r="K1755">
        <v>3</v>
      </c>
      <c r="L1755">
        <v>98.76</v>
      </c>
    </row>
    <row r="1756" spans="1:12" x14ac:dyDescent="0.3">
      <c r="A1756">
        <v>25817</v>
      </c>
      <c r="B1756" s="109" t="s">
        <v>1630</v>
      </c>
      <c r="C1756" s="109" t="s">
        <v>98</v>
      </c>
      <c r="D1756">
        <v>146</v>
      </c>
      <c r="E1756">
        <v>2</v>
      </c>
      <c r="F1756" t="s">
        <v>1599</v>
      </c>
      <c r="G1756">
        <v>2817.9299999999898</v>
      </c>
      <c r="H1756">
        <v>22</v>
      </c>
      <c r="I1756" t="s">
        <v>1782</v>
      </c>
      <c r="J1756" t="s">
        <v>1601</v>
      </c>
      <c r="K1756">
        <v>4</v>
      </c>
      <c r="L1756">
        <v>245.1</v>
      </c>
    </row>
    <row r="1757" spans="1:12" x14ac:dyDescent="0.3">
      <c r="A1757">
        <v>25841</v>
      </c>
      <c r="B1757" s="109" t="s">
        <v>1630</v>
      </c>
      <c r="C1757" s="109" t="s">
        <v>98</v>
      </c>
      <c r="D1757">
        <v>147</v>
      </c>
      <c r="E1757">
        <v>1</v>
      </c>
      <c r="F1757" t="s">
        <v>215</v>
      </c>
      <c r="G1757">
        <v>3101.0099999999902</v>
      </c>
      <c r="H1757">
        <v>22</v>
      </c>
      <c r="I1757" t="s">
        <v>1782</v>
      </c>
      <c r="J1757" t="s">
        <v>1603</v>
      </c>
      <c r="K1757">
        <v>1</v>
      </c>
      <c r="L1757">
        <v>45.06</v>
      </c>
    </row>
    <row r="1758" spans="1:12" x14ac:dyDescent="0.3">
      <c r="A1758">
        <v>25853</v>
      </c>
      <c r="B1758" s="109" t="s">
        <v>1630</v>
      </c>
      <c r="C1758" s="109" t="s">
        <v>98</v>
      </c>
      <c r="D1758">
        <v>45</v>
      </c>
      <c r="E1758">
        <v>1</v>
      </c>
      <c r="F1758" t="s">
        <v>215</v>
      </c>
      <c r="G1758">
        <v>3423.77</v>
      </c>
      <c r="H1758">
        <v>22</v>
      </c>
      <c r="I1758" t="s">
        <v>1782</v>
      </c>
      <c r="J1758" t="s">
        <v>1603</v>
      </c>
      <c r="K1758">
        <v>1</v>
      </c>
      <c r="L1758">
        <v>45.06</v>
      </c>
    </row>
    <row r="1759" spans="1:12" x14ac:dyDescent="0.3">
      <c r="A1759">
        <v>25894</v>
      </c>
      <c r="B1759" s="109" t="s">
        <v>1630</v>
      </c>
      <c r="C1759" s="109" t="s">
        <v>98</v>
      </c>
      <c r="D1759">
        <v>121</v>
      </c>
      <c r="E1759">
        <v>2</v>
      </c>
      <c r="F1759" t="s">
        <v>1599</v>
      </c>
      <c r="G1759">
        <v>2061.75</v>
      </c>
      <c r="H1759">
        <v>22</v>
      </c>
      <c r="I1759" t="s">
        <v>1782</v>
      </c>
      <c r="J1759" t="s">
        <v>1605</v>
      </c>
      <c r="K1759">
        <v>2</v>
      </c>
      <c r="L1759">
        <v>57.86</v>
      </c>
    </row>
    <row r="1760" spans="1:12" x14ac:dyDescent="0.3">
      <c r="A1760">
        <v>25923</v>
      </c>
      <c r="B1760" s="109" t="s">
        <v>1630</v>
      </c>
      <c r="C1760" s="109" t="s">
        <v>98</v>
      </c>
      <c r="D1760">
        <v>113</v>
      </c>
      <c r="E1760">
        <v>2</v>
      </c>
      <c r="F1760" t="s">
        <v>1599</v>
      </c>
      <c r="G1760">
        <v>2622.93</v>
      </c>
      <c r="H1760">
        <v>22</v>
      </c>
      <c r="I1760" t="s">
        <v>1782</v>
      </c>
      <c r="J1760" t="s">
        <v>1601</v>
      </c>
      <c r="K1760">
        <v>4</v>
      </c>
      <c r="L1760">
        <v>141.54</v>
      </c>
    </row>
    <row r="1761" spans="1:12" x14ac:dyDescent="0.3">
      <c r="A1761">
        <v>26023</v>
      </c>
      <c r="B1761" s="109" t="s">
        <v>1734</v>
      </c>
      <c r="C1761" s="109" t="s">
        <v>98</v>
      </c>
      <c r="D1761">
        <v>54</v>
      </c>
      <c r="E1761">
        <v>1</v>
      </c>
      <c r="F1761" t="s">
        <v>215</v>
      </c>
      <c r="G1761">
        <v>2839.4099999999899</v>
      </c>
      <c r="H1761">
        <v>22</v>
      </c>
      <c r="I1761" t="s">
        <v>1782</v>
      </c>
      <c r="J1761" t="s">
        <v>1606</v>
      </c>
      <c r="K1761">
        <v>3</v>
      </c>
      <c r="L1761">
        <v>103.94</v>
      </c>
    </row>
    <row r="1762" spans="1:12" x14ac:dyDescent="0.3">
      <c r="A1762">
        <v>26115</v>
      </c>
      <c r="B1762" s="109" t="s">
        <v>1734</v>
      </c>
      <c r="C1762" s="109" t="s">
        <v>98</v>
      </c>
      <c r="D1762">
        <v>65</v>
      </c>
      <c r="E1762">
        <v>2</v>
      </c>
      <c r="F1762" t="s">
        <v>1599</v>
      </c>
      <c r="G1762">
        <v>2807.0899999999901</v>
      </c>
      <c r="H1762">
        <v>22</v>
      </c>
      <c r="I1762" t="s">
        <v>1782</v>
      </c>
      <c r="J1762" t="s">
        <v>1601</v>
      </c>
      <c r="K1762">
        <v>4</v>
      </c>
      <c r="L1762">
        <v>120.49000000000001</v>
      </c>
    </row>
    <row r="1763" spans="1:12" x14ac:dyDescent="0.3">
      <c r="A1763">
        <v>26130</v>
      </c>
      <c r="B1763" s="109" t="s">
        <v>1734</v>
      </c>
      <c r="C1763" s="109" t="s">
        <v>98</v>
      </c>
      <c r="D1763">
        <v>136</v>
      </c>
      <c r="E1763">
        <v>1</v>
      </c>
      <c r="F1763" t="s">
        <v>215</v>
      </c>
      <c r="G1763">
        <v>2856.3799999999901</v>
      </c>
      <c r="H1763">
        <v>22</v>
      </c>
      <c r="I1763" t="s">
        <v>1782</v>
      </c>
      <c r="J1763" t="s">
        <v>1606</v>
      </c>
      <c r="K1763">
        <v>3</v>
      </c>
      <c r="L1763">
        <v>65.489999999999995</v>
      </c>
    </row>
    <row r="1764" spans="1:12" x14ac:dyDescent="0.3">
      <c r="A1764">
        <v>26176</v>
      </c>
      <c r="B1764" s="109" t="s">
        <v>1734</v>
      </c>
      <c r="C1764" s="109" t="s">
        <v>98</v>
      </c>
      <c r="D1764">
        <v>83</v>
      </c>
      <c r="E1764">
        <v>1</v>
      </c>
      <c r="F1764" t="s">
        <v>215</v>
      </c>
      <c r="G1764">
        <v>2399.3200000000002</v>
      </c>
      <c r="H1764">
        <v>22</v>
      </c>
      <c r="I1764" t="s">
        <v>1782</v>
      </c>
      <c r="J1764" t="s">
        <v>1603</v>
      </c>
      <c r="K1764">
        <v>1</v>
      </c>
      <c r="L1764">
        <v>31.27</v>
      </c>
    </row>
    <row r="1765" spans="1:12" x14ac:dyDescent="0.3">
      <c r="A1765">
        <v>26266</v>
      </c>
      <c r="B1765" s="109" t="s">
        <v>1734</v>
      </c>
      <c r="C1765" s="109" t="s">
        <v>98</v>
      </c>
      <c r="D1765">
        <v>40</v>
      </c>
      <c r="E1765">
        <v>2</v>
      </c>
      <c r="F1765" t="s">
        <v>1599</v>
      </c>
      <c r="G1765">
        <v>2330.2599999999902</v>
      </c>
      <c r="H1765">
        <v>22</v>
      </c>
      <c r="I1765" t="s">
        <v>1782</v>
      </c>
      <c r="J1765" t="s">
        <v>1606</v>
      </c>
      <c r="K1765">
        <v>3</v>
      </c>
      <c r="L1765">
        <v>129.5</v>
      </c>
    </row>
    <row r="1766" spans="1:12" x14ac:dyDescent="0.3">
      <c r="A1766">
        <v>26353</v>
      </c>
      <c r="B1766" s="109" t="s">
        <v>1734</v>
      </c>
      <c r="C1766" s="109" t="s">
        <v>98</v>
      </c>
      <c r="D1766">
        <v>131</v>
      </c>
      <c r="E1766">
        <v>1</v>
      </c>
      <c r="F1766" t="s">
        <v>215</v>
      </c>
      <c r="G1766">
        <v>2850.7</v>
      </c>
      <c r="H1766">
        <v>22</v>
      </c>
      <c r="I1766" t="s">
        <v>1782</v>
      </c>
      <c r="J1766" t="s">
        <v>1605</v>
      </c>
      <c r="K1766">
        <v>2</v>
      </c>
      <c r="L1766">
        <v>85.28</v>
      </c>
    </row>
    <row r="1767" spans="1:12" x14ac:dyDescent="0.3">
      <c r="A1767">
        <v>26354</v>
      </c>
      <c r="B1767" s="109" t="s">
        <v>1734</v>
      </c>
      <c r="C1767" s="109" t="s">
        <v>98</v>
      </c>
      <c r="D1767">
        <v>92</v>
      </c>
      <c r="E1767">
        <v>2</v>
      </c>
      <c r="F1767" t="s">
        <v>1599</v>
      </c>
      <c r="G1767">
        <v>2439.3200000000002</v>
      </c>
      <c r="H1767">
        <v>22</v>
      </c>
      <c r="I1767" t="s">
        <v>1782</v>
      </c>
      <c r="J1767" t="s">
        <v>1603</v>
      </c>
      <c r="K1767">
        <v>1</v>
      </c>
      <c r="L1767">
        <v>79.91</v>
      </c>
    </row>
    <row r="1768" spans="1:12" x14ac:dyDescent="0.3">
      <c r="A1768">
        <v>26442</v>
      </c>
      <c r="B1768" s="109" t="s">
        <v>1631</v>
      </c>
      <c r="C1768" s="109" t="s">
        <v>98</v>
      </c>
      <c r="D1768">
        <v>159</v>
      </c>
      <c r="E1768">
        <v>1</v>
      </c>
      <c r="F1768" t="s">
        <v>215</v>
      </c>
      <c r="G1768">
        <v>1764.94</v>
      </c>
      <c r="H1768">
        <v>22</v>
      </c>
      <c r="I1768" t="s">
        <v>1782</v>
      </c>
      <c r="J1768" t="s">
        <v>1603</v>
      </c>
      <c r="K1768">
        <v>1</v>
      </c>
      <c r="L1768">
        <v>50.34</v>
      </c>
    </row>
    <row r="1769" spans="1:12" x14ac:dyDescent="0.3">
      <c r="A1769">
        <v>26476</v>
      </c>
      <c r="B1769" s="109" t="s">
        <v>1631</v>
      </c>
      <c r="C1769" s="109" t="s">
        <v>98</v>
      </c>
      <c r="D1769">
        <v>99</v>
      </c>
      <c r="E1769">
        <v>1</v>
      </c>
      <c r="F1769" t="s">
        <v>215</v>
      </c>
      <c r="G1769">
        <v>2845.08</v>
      </c>
      <c r="H1769">
        <v>22</v>
      </c>
      <c r="I1769" t="s">
        <v>1782</v>
      </c>
      <c r="J1769" t="s">
        <v>1605</v>
      </c>
      <c r="K1769">
        <v>2</v>
      </c>
      <c r="L1769">
        <v>77.31</v>
      </c>
    </row>
    <row r="1770" spans="1:12" x14ac:dyDescent="0.3">
      <c r="A1770">
        <v>26562</v>
      </c>
      <c r="B1770" s="109" t="s">
        <v>1631</v>
      </c>
      <c r="C1770" s="109" t="s">
        <v>98</v>
      </c>
      <c r="D1770">
        <v>134</v>
      </c>
      <c r="E1770">
        <v>2</v>
      </c>
      <c r="F1770" t="s">
        <v>1599</v>
      </c>
      <c r="G1770">
        <v>3404.45999999999</v>
      </c>
      <c r="H1770">
        <v>22</v>
      </c>
      <c r="I1770" t="s">
        <v>1782</v>
      </c>
      <c r="J1770" t="s">
        <v>1603</v>
      </c>
      <c r="K1770">
        <v>1</v>
      </c>
      <c r="L1770">
        <v>21.83</v>
      </c>
    </row>
    <row r="1771" spans="1:12" x14ac:dyDescent="0.3">
      <c r="A1771">
        <v>26566</v>
      </c>
      <c r="B1771" s="109" t="s">
        <v>1631</v>
      </c>
      <c r="C1771" s="109" t="s">
        <v>98</v>
      </c>
      <c r="D1771">
        <v>150</v>
      </c>
      <c r="E1771">
        <v>2</v>
      </c>
      <c r="F1771" t="s">
        <v>1599</v>
      </c>
      <c r="G1771">
        <v>1820.95</v>
      </c>
      <c r="H1771">
        <v>22</v>
      </c>
      <c r="I1771" t="s">
        <v>1782</v>
      </c>
      <c r="J1771" t="s">
        <v>1605</v>
      </c>
      <c r="K1771">
        <v>2</v>
      </c>
      <c r="L1771">
        <v>66.180000000000007</v>
      </c>
    </row>
    <row r="1772" spans="1:12" x14ac:dyDescent="0.3">
      <c r="A1772">
        <v>26568</v>
      </c>
      <c r="B1772" s="109" t="s">
        <v>1631</v>
      </c>
      <c r="C1772" s="109" t="s">
        <v>98</v>
      </c>
      <c r="D1772">
        <v>183</v>
      </c>
      <c r="E1772">
        <v>1</v>
      </c>
      <c r="F1772" t="s">
        <v>215</v>
      </c>
      <c r="G1772">
        <v>2236.1199999999899</v>
      </c>
      <c r="H1772">
        <v>22</v>
      </c>
      <c r="I1772" t="s">
        <v>1782</v>
      </c>
      <c r="J1772" t="s">
        <v>1605</v>
      </c>
      <c r="K1772">
        <v>2</v>
      </c>
      <c r="L1772">
        <v>53.6</v>
      </c>
    </row>
    <row r="1773" spans="1:12" x14ac:dyDescent="0.3">
      <c r="A1773">
        <v>26606</v>
      </c>
      <c r="B1773" s="109" t="s">
        <v>1632</v>
      </c>
      <c r="C1773" s="109" t="s">
        <v>98</v>
      </c>
      <c r="D1773">
        <v>175</v>
      </c>
      <c r="E1773">
        <v>2</v>
      </c>
      <c r="F1773" t="s">
        <v>1599</v>
      </c>
      <c r="G1773">
        <v>2284.36</v>
      </c>
      <c r="H1773">
        <v>22</v>
      </c>
      <c r="I1773" t="s">
        <v>1782</v>
      </c>
      <c r="J1773" t="s">
        <v>1606</v>
      </c>
      <c r="K1773">
        <v>3</v>
      </c>
      <c r="L1773">
        <v>151.56</v>
      </c>
    </row>
    <row r="1774" spans="1:12" x14ac:dyDescent="0.3">
      <c r="A1774">
        <v>26643</v>
      </c>
      <c r="B1774" s="109" t="s">
        <v>1632</v>
      </c>
      <c r="C1774" s="109" t="s">
        <v>98</v>
      </c>
      <c r="D1774">
        <v>167</v>
      </c>
      <c r="E1774">
        <v>2</v>
      </c>
      <c r="F1774" t="s">
        <v>1599</v>
      </c>
      <c r="G1774">
        <v>2609.11</v>
      </c>
      <c r="H1774">
        <v>22</v>
      </c>
      <c r="I1774" t="s">
        <v>1782</v>
      </c>
      <c r="J1774" t="s">
        <v>1605</v>
      </c>
      <c r="K1774">
        <v>2</v>
      </c>
      <c r="L1774">
        <v>95.4</v>
      </c>
    </row>
    <row r="1775" spans="1:12" x14ac:dyDescent="0.3">
      <c r="A1775">
        <v>26740</v>
      </c>
      <c r="B1775" s="109" t="s">
        <v>1632</v>
      </c>
      <c r="C1775" s="109" t="s">
        <v>98</v>
      </c>
      <c r="D1775">
        <v>160</v>
      </c>
      <c r="E1775">
        <v>2</v>
      </c>
      <c r="F1775" t="s">
        <v>1599</v>
      </c>
      <c r="G1775">
        <v>2700.9699999999898</v>
      </c>
      <c r="H1775">
        <v>22</v>
      </c>
      <c r="I1775" t="s">
        <v>1782</v>
      </c>
      <c r="J1775" t="s">
        <v>1601</v>
      </c>
      <c r="K1775">
        <v>4</v>
      </c>
      <c r="L1775">
        <v>178.56</v>
      </c>
    </row>
    <row r="1776" spans="1:12" x14ac:dyDescent="0.3">
      <c r="A1776">
        <v>26756</v>
      </c>
      <c r="B1776" s="109" t="s">
        <v>1632</v>
      </c>
      <c r="C1776" s="109" t="s">
        <v>98</v>
      </c>
      <c r="D1776">
        <v>126</v>
      </c>
      <c r="E1776">
        <v>1</v>
      </c>
      <c r="F1776" t="s">
        <v>215</v>
      </c>
      <c r="G1776">
        <v>2676.98</v>
      </c>
      <c r="H1776">
        <v>22</v>
      </c>
      <c r="I1776" t="s">
        <v>1782</v>
      </c>
      <c r="J1776" t="s">
        <v>1606</v>
      </c>
      <c r="K1776">
        <v>3</v>
      </c>
      <c r="L1776">
        <v>165.19</v>
      </c>
    </row>
    <row r="1777" spans="1:12" x14ac:dyDescent="0.3">
      <c r="A1777">
        <v>26766</v>
      </c>
      <c r="B1777" s="109" t="s">
        <v>1632</v>
      </c>
      <c r="C1777" s="109" t="s">
        <v>98</v>
      </c>
      <c r="D1777">
        <v>92</v>
      </c>
      <c r="E1777">
        <v>2</v>
      </c>
      <c r="F1777" t="s">
        <v>1599</v>
      </c>
      <c r="G1777">
        <v>2439.3200000000002</v>
      </c>
      <c r="H1777">
        <v>22</v>
      </c>
      <c r="I1777" t="s">
        <v>1782</v>
      </c>
      <c r="J1777" t="s">
        <v>1603</v>
      </c>
      <c r="K1777">
        <v>1</v>
      </c>
      <c r="L1777">
        <v>45.06</v>
      </c>
    </row>
    <row r="1778" spans="1:12" x14ac:dyDescent="0.3">
      <c r="A1778">
        <v>26780</v>
      </c>
      <c r="B1778" s="109" t="s">
        <v>1633</v>
      </c>
      <c r="C1778" s="109" t="s">
        <v>98</v>
      </c>
      <c r="D1778">
        <v>12</v>
      </c>
      <c r="E1778">
        <v>1</v>
      </c>
      <c r="F1778" t="s">
        <v>215</v>
      </c>
      <c r="G1778">
        <v>2031.76</v>
      </c>
      <c r="H1778">
        <v>22</v>
      </c>
      <c r="I1778" t="s">
        <v>1782</v>
      </c>
      <c r="J1778" t="s">
        <v>1623</v>
      </c>
      <c r="K1778">
        <v>5</v>
      </c>
      <c r="L1778">
        <v>200.03000000000003</v>
      </c>
    </row>
    <row r="1779" spans="1:12" x14ac:dyDescent="0.3">
      <c r="A1779">
        <v>26911</v>
      </c>
      <c r="B1779" s="109" t="s">
        <v>1633</v>
      </c>
      <c r="C1779" s="109" t="s">
        <v>98</v>
      </c>
      <c r="D1779">
        <v>58</v>
      </c>
      <c r="E1779">
        <v>2</v>
      </c>
      <c r="F1779" t="s">
        <v>1599</v>
      </c>
      <c r="G1779">
        <v>2980.8799999999901</v>
      </c>
      <c r="H1779">
        <v>22</v>
      </c>
      <c r="I1779" t="s">
        <v>1782</v>
      </c>
      <c r="J1779" t="s">
        <v>1605</v>
      </c>
      <c r="K1779">
        <v>2</v>
      </c>
      <c r="L1779">
        <v>59.680000000000007</v>
      </c>
    </row>
    <row r="1780" spans="1:12" x14ac:dyDescent="0.3">
      <c r="A1780">
        <v>26970</v>
      </c>
      <c r="B1780" s="109" t="s">
        <v>1633</v>
      </c>
      <c r="C1780" s="109" t="s">
        <v>98</v>
      </c>
      <c r="D1780">
        <v>158</v>
      </c>
      <c r="E1780">
        <v>1</v>
      </c>
      <c r="F1780" t="s">
        <v>215</v>
      </c>
      <c r="G1780">
        <v>3177.49</v>
      </c>
      <c r="H1780">
        <v>22</v>
      </c>
      <c r="I1780" t="s">
        <v>1782</v>
      </c>
      <c r="J1780" t="s">
        <v>1603</v>
      </c>
      <c r="K1780">
        <v>1</v>
      </c>
      <c r="L1780">
        <v>31.27</v>
      </c>
    </row>
    <row r="1781" spans="1:12" x14ac:dyDescent="0.3">
      <c r="A1781">
        <v>26983</v>
      </c>
      <c r="B1781" s="109" t="s">
        <v>1633</v>
      </c>
      <c r="C1781" s="109" t="s">
        <v>98</v>
      </c>
      <c r="D1781">
        <v>112</v>
      </c>
      <c r="E1781">
        <v>2</v>
      </c>
      <c r="F1781" t="s">
        <v>1599</v>
      </c>
      <c r="G1781">
        <v>2059.8399999999901</v>
      </c>
      <c r="H1781">
        <v>22</v>
      </c>
      <c r="I1781" t="s">
        <v>1782</v>
      </c>
      <c r="J1781" t="s">
        <v>1606</v>
      </c>
      <c r="K1781">
        <v>3</v>
      </c>
      <c r="L1781">
        <v>128.32999999999998</v>
      </c>
    </row>
    <row r="1782" spans="1:12" x14ac:dyDescent="0.3">
      <c r="A1782">
        <v>26988</v>
      </c>
      <c r="B1782" s="109" t="s">
        <v>1633</v>
      </c>
      <c r="C1782" s="109" t="s">
        <v>98</v>
      </c>
      <c r="D1782">
        <v>143</v>
      </c>
      <c r="E1782">
        <v>1</v>
      </c>
      <c r="F1782" t="s">
        <v>215</v>
      </c>
      <c r="G1782">
        <v>2571.33</v>
      </c>
      <c r="H1782">
        <v>22</v>
      </c>
      <c r="I1782" t="s">
        <v>1782</v>
      </c>
      <c r="J1782" t="s">
        <v>1603</v>
      </c>
      <c r="K1782">
        <v>1</v>
      </c>
      <c r="L1782">
        <v>31.27</v>
      </c>
    </row>
    <row r="1783" spans="1:12" x14ac:dyDescent="0.3">
      <c r="A1783">
        <v>26996</v>
      </c>
      <c r="B1783" s="109" t="s">
        <v>1633</v>
      </c>
      <c r="C1783" s="109" t="s">
        <v>98</v>
      </c>
      <c r="D1783">
        <v>176</v>
      </c>
      <c r="E1783">
        <v>2</v>
      </c>
      <c r="F1783" t="s">
        <v>1599</v>
      </c>
      <c r="G1783">
        <v>2225.54</v>
      </c>
      <c r="H1783">
        <v>22</v>
      </c>
      <c r="I1783" t="s">
        <v>1782</v>
      </c>
      <c r="J1783" t="s">
        <v>1603</v>
      </c>
      <c r="K1783">
        <v>1</v>
      </c>
      <c r="L1783">
        <v>26.59</v>
      </c>
    </row>
    <row r="1784" spans="1:12" x14ac:dyDescent="0.3">
      <c r="A1784">
        <v>27026</v>
      </c>
      <c r="B1784" s="109" t="s">
        <v>1633</v>
      </c>
      <c r="C1784" s="109" t="s">
        <v>98</v>
      </c>
      <c r="D1784">
        <v>60</v>
      </c>
      <c r="E1784">
        <v>1</v>
      </c>
      <c r="F1784" t="s">
        <v>215</v>
      </c>
      <c r="G1784">
        <v>1042.27</v>
      </c>
      <c r="H1784">
        <v>22</v>
      </c>
      <c r="I1784" t="s">
        <v>1782</v>
      </c>
      <c r="J1784" t="s">
        <v>1606</v>
      </c>
      <c r="K1784">
        <v>3</v>
      </c>
      <c r="L1784">
        <v>102.08</v>
      </c>
    </row>
    <row r="1785" spans="1:12" x14ac:dyDescent="0.3">
      <c r="A1785">
        <v>27065</v>
      </c>
      <c r="B1785" s="109" t="s">
        <v>1633</v>
      </c>
      <c r="C1785" s="109" t="s">
        <v>98</v>
      </c>
      <c r="D1785">
        <v>43</v>
      </c>
      <c r="E1785">
        <v>2</v>
      </c>
      <c r="F1785" t="s">
        <v>1599</v>
      </c>
      <c r="G1785">
        <v>2667.38</v>
      </c>
      <c r="H1785">
        <v>22</v>
      </c>
      <c r="I1785" t="s">
        <v>1782</v>
      </c>
      <c r="J1785" t="s">
        <v>1606</v>
      </c>
      <c r="K1785">
        <v>3</v>
      </c>
      <c r="L1785">
        <v>93.69</v>
      </c>
    </row>
    <row r="1786" spans="1:12" x14ac:dyDescent="0.3">
      <c r="A1786">
        <v>27097</v>
      </c>
      <c r="B1786" s="109" t="s">
        <v>1634</v>
      </c>
      <c r="C1786" s="109" t="s">
        <v>98</v>
      </c>
      <c r="D1786">
        <v>135</v>
      </c>
      <c r="E1786">
        <v>2</v>
      </c>
      <c r="F1786" t="s">
        <v>1599</v>
      </c>
      <c r="G1786">
        <v>2277.89</v>
      </c>
      <c r="H1786">
        <v>22</v>
      </c>
      <c r="I1786" t="s">
        <v>1782</v>
      </c>
      <c r="J1786" t="s">
        <v>1603</v>
      </c>
      <c r="K1786">
        <v>1</v>
      </c>
      <c r="L1786">
        <v>33.090000000000003</v>
      </c>
    </row>
    <row r="1787" spans="1:12" x14ac:dyDescent="0.3">
      <c r="A1787">
        <v>27109</v>
      </c>
      <c r="B1787" s="109" t="s">
        <v>1634</v>
      </c>
      <c r="C1787" s="109" t="s">
        <v>98</v>
      </c>
      <c r="D1787">
        <v>157</v>
      </c>
      <c r="E1787">
        <v>2</v>
      </c>
      <c r="F1787" t="s">
        <v>1599</v>
      </c>
      <c r="G1787">
        <v>3052.95</v>
      </c>
      <c r="H1787">
        <v>22</v>
      </c>
      <c r="I1787" t="s">
        <v>1782</v>
      </c>
      <c r="J1787" t="s">
        <v>1606</v>
      </c>
      <c r="K1787">
        <v>3</v>
      </c>
      <c r="L1787">
        <v>122.51</v>
      </c>
    </row>
    <row r="1788" spans="1:12" x14ac:dyDescent="0.3">
      <c r="A1788">
        <v>27110</v>
      </c>
      <c r="B1788" s="109" t="s">
        <v>1634</v>
      </c>
      <c r="C1788" s="109" t="s">
        <v>98</v>
      </c>
      <c r="D1788">
        <v>6</v>
      </c>
      <c r="E1788">
        <v>1</v>
      </c>
      <c r="F1788" t="s">
        <v>215</v>
      </c>
      <c r="G1788">
        <v>2272.54</v>
      </c>
      <c r="H1788">
        <v>22</v>
      </c>
      <c r="I1788" t="s">
        <v>1782</v>
      </c>
      <c r="J1788" t="s">
        <v>1605</v>
      </c>
      <c r="K1788">
        <v>2</v>
      </c>
      <c r="L1788">
        <v>89.28</v>
      </c>
    </row>
    <row r="1789" spans="1:12" x14ac:dyDescent="0.3">
      <c r="A1789">
        <v>27152</v>
      </c>
      <c r="B1789" s="109" t="s">
        <v>1634</v>
      </c>
      <c r="C1789" s="109" t="s">
        <v>98</v>
      </c>
      <c r="D1789">
        <v>102</v>
      </c>
      <c r="E1789">
        <v>2</v>
      </c>
      <c r="F1789" t="s">
        <v>1599</v>
      </c>
      <c r="G1789">
        <v>3813.69</v>
      </c>
      <c r="H1789">
        <v>22</v>
      </c>
      <c r="I1789" t="s">
        <v>1782</v>
      </c>
      <c r="J1789" t="s">
        <v>1606</v>
      </c>
      <c r="K1789">
        <v>3</v>
      </c>
      <c r="L1789">
        <v>98.76</v>
      </c>
    </row>
    <row r="1790" spans="1:12" x14ac:dyDescent="0.3">
      <c r="A1790">
        <v>27160</v>
      </c>
      <c r="B1790" s="109" t="s">
        <v>1634</v>
      </c>
      <c r="C1790" s="109" t="s">
        <v>98</v>
      </c>
      <c r="D1790">
        <v>117</v>
      </c>
      <c r="E1790">
        <v>2</v>
      </c>
      <c r="F1790" t="s">
        <v>1599</v>
      </c>
      <c r="G1790">
        <v>2634.1899999999901</v>
      </c>
      <c r="H1790">
        <v>22</v>
      </c>
      <c r="I1790" t="s">
        <v>1782</v>
      </c>
      <c r="J1790" t="s">
        <v>1606</v>
      </c>
      <c r="K1790">
        <v>3</v>
      </c>
      <c r="L1790">
        <v>157.05000000000001</v>
      </c>
    </row>
    <row r="1791" spans="1:12" x14ac:dyDescent="0.3">
      <c r="A1791">
        <v>27168</v>
      </c>
      <c r="B1791" s="109" t="s">
        <v>1634</v>
      </c>
      <c r="C1791" s="109" t="s">
        <v>98</v>
      </c>
      <c r="D1791">
        <v>175</v>
      </c>
      <c r="E1791">
        <v>2</v>
      </c>
      <c r="F1791" t="s">
        <v>1599</v>
      </c>
      <c r="G1791">
        <v>2284.36</v>
      </c>
      <c r="H1791">
        <v>22</v>
      </c>
      <c r="I1791" t="s">
        <v>1782</v>
      </c>
      <c r="J1791" t="s">
        <v>1603</v>
      </c>
      <c r="K1791">
        <v>1</v>
      </c>
      <c r="L1791">
        <v>50.34</v>
      </c>
    </row>
    <row r="1792" spans="1:12" x14ac:dyDescent="0.3">
      <c r="A1792">
        <v>27201</v>
      </c>
      <c r="B1792" s="109" t="s">
        <v>1634</v>
      </c>
      <c r="C1792" s="109" t="s">
        <v>98</v>
      </c>
      <c r="D1792">
        <v>155</v>
      </c>
      <c r="E1792">
        <v>1</v>
      </c>
      <c r="F1792" t="s">
        <v>215</v>
      </c>
      <c r="G1792">
        <v>2346.25</v>
      </c>
      <c r="H1792">
        <v>22</v>
      </c>
      <c r="I1792" t="s">
        <v>1782</v>
      </c>
      <c r="J1792" t="s">
        <v>1603</v>
      </c>
      <c r="K1792">
        <v>1</v>
      </c>
      <c r="L1792">
        <v>31.27</v>
      </c>
    </row>
    <row r="1793" spans="1:12" x14ac:dyDescent="0.3">
      <c r="A1793">
        <v>27287</v>
      </c>
      <c r="B1793" s="109" t="s">
        <v>1635</v>
      </c>
      <c r="C1793" s="109" t="s">
        <v>98</v>
      </c>
      <c r="D1793">
        <v>35</v>
      </c>
      <c r="E1793">
        <v>1</v>
      </c>
      <c r="F1793" t="s">
        <v>215</v>
      </c>
      <c r="G1793">
        <v>3303.7</v>
      </c>
      <c r="H1793">
        <v>22</v>
      </c>
      <c r="I1793" t="s">
        <v>1782</v>
      </c>
      <c r="J1793" t="s">
        <v>1603</v>
      </c>
      <c r="K1793">
        <v>1</v>
      </c>
      <c r="L1793">
        <v>50.34</v>
      </c>
    </row>
    <row r="1794" spans="1:12" x14ac:dyDescent="0.3">
      <c r="A1794">
        <v>27387</v>
      </c>
      <c r="B1794" s="109" t="s">
        <v>1635</v>
      </c>
      <c r="C1794" s="109" t="s">
        <v>98</v>
      </c>
      <c r="D1794">
        <v>138</v>
      </c>
      <c r="E1794">
        <v>2</v>
      </c>
      <c r="F1794" t="s">
        <v>1599</v>
      </c>
      <c r="G1794">
        <v>2949.71</v>
      </c>
      <c r="H1794">
        <v>22</v>
      </c>
      <c r="I1794" t="s">
        <v>1782</v>
      </c>
      <c r="J1794" t="s">
        <v>1601</v>
      </c>
      <c r="K1794">
        <v>4</v>
      </c>
      <c r="L1794">
        <v>132.1</v>
      </c>
    </row>
    <row r="1795" spans="1:12" x14ac:dyDescent="0.3">
      <c r="A1795">
        <v>27406</v>
      </c>
      <c r="B1795" s="109" t="s">
        <v>1635</v>
      </c>
      <c r="C1795" s="109" t="s">
        <v>98</v>
      </c>
      <c r="D1795">
        <v>58</v>
      </c>
      <c r="E1795">
        <v>2</v>
      </c>
      <c r="F1795" t="s">
        <v>1599</v>
      </c>
      <c r="G1795">
        <v>2980.8799999999901</v>
      </c>
      <c r="H1795">
        <v>22</v>
      </c>
      <c r="I1795" t="s">
        <v>1782</v>
      </c>
      <c r="J1795" t="s">
        <v>1605</v>
      </c>
      <c r="K1795">
        <v>2</v>
      </c>
      <c r="L1795">
        <v>106.71</v>
      </c>
    </row>
    <row r="1796" spans="1:12" x14ac:dyDescent="0.3">
      <c r="A1796">
        <v>27500</v>
      </c>
      <c r="B1796" s="109" t="s">
        <v>1635</v>
      </c>
      <c r="C1796" s="109" t="s">
        <v>98</v>
      </c>
      <c r="D1796">
        <v>103</v>
      </c>
      <c r="E1796">
        <v>1</v>
      </c>
      <c r="F1796" t="s">
        <v>215</v>
      </c>
      <c r="G1796">
        <v>2155.51999999999</v>
      </c>
      <c r="H1796">
        <v>22</v>
      </c>
      <c r="I1796" t="s">
        <v>1782</v>
      </c>
      <c r="J1796" t="s">
        <v>1605</v>
      </c>
      <c r="K1796">
        <v>2</v>
      </c>
      <c r="L1796">
        <v>57.86</v>
      </c>
    </row>
    <row r="1797" spans="1:12" x14ac:dyDescent="0.3">
      <c r="A1797">
        <v>27530</v>
      </c>
      <c r="B1797" s="109" t="s">
        <v>1635</v>
      </c>
      <c r="C1797" s="109" t="s">
        <v>98</v>
      </c>
      <c r="D1797">
        <v>163</v>
      </c>
      <c r="E1797">
        <v>2</v>
      </c>
      <c r="F1797" t="s">
        <v>1599</v>
      </c>
      <c r="G1797">
        <v>1789.1199999999899</v>
      </c>
      <c r="H1797">
        <v>22</v>
      </c>
      <c r="I1797" t="s">
        <v>1782</v>
      </c>
      <c r="J1797" t="s">
        <v>1605</v>
      </c>
      <c r="K1797">
        <v>2</v>
      </c>
      <c r="L1797">
        <v>101.74</v>
      </c>
    </row>
    <row r="1798" spans="1:12" x14ac:dyDescent="0.3">
      <c r="A1798">
        <v>27573</v>
      </c>
      <c r="B1798" s="109" t="s">
        <v>1636</v>
      </c>
      <c r="C1798" s="109" t="s">
        <v>98</v>
      </c>
      <c r="D1798">
        <v>23</v>
      </c>
      <c r="E1798">
        <v>2</v>
      </c>
      <c r="F1798" t="s">
        <v>1599</v>
      </c>
      <c r="G1798">
        <v>2834.16</v>
      </c>
      <c r="H1798">
        <v>22</v>
      </c>
      <c r="I1798" t="s">
        <v>1782</v>
      </c>
      <c r="J1798" t="s">
        <v>1603</v>
      </c>
      <c r="K1798">
        <v>1</v>
      </c>
      <c r="L1798">
        <v>26.59</v>
      </c>
    </row>
    <row r="1799" spans="1:12" x14ac:dyDescent="0.3">
      <c r="A1799">
        <v>27634</v>
      </c>
      <c r="B1799" s="109" t="s">
        <v>1636</v>
      </c>
      <c r="C1799" s="109" t="s">
        <v>98</v>
      </c>
      <c r="D1799">
        <v>123</v>
      </c>
      <c r="E1799">
        <v>2</v>
      </c>
      <c r="F1799" t="s">
        <v>1599</v>
      </c>
      <c r="G1799">
        <v>2813.95</v>
      </c>
      <c r="H1799">
        <v>22</v>
      </c>
      <c r="I1799" t="s">
        <v>1782</v>
      </c>
      <c r="J1799" t="s">
        <v>1605</v>
      </c>
      <c r="K1799">
        <v>2</v>
      </c>
      <c r="L1799">
        <v>106.5</v>
      </c>
    </row>
    <row r="1800" spans="1:12" x14ac:dyDescent="0.3">
      <c r="A1800">
        <v>27748</v>
      </c>
      <c r="B1800" s="109" t="s">
        <v>1636</v>
      </c>
      <c r="C1800" s="109" t="s">
        <v>98</v>
      </c>
      <c r="D1800">
        <v>146</v>
      </c>
      <c r="E1800">
        <v>2</v>
      </c>
      <c r="F1800" t="s">
        <v>1599</v>
      </c>
      <c r="G1800">
        <v>2817.9299999999898</v>
      </c>
      <c r="H1800">
        <v>22</v>
      </c>
      <c r="I1800" t="s">
        <v>1782</v>
      </c>
      <c r="J1800" t="s">
        <v>1606</v>
      </c>
      <c r="K1800">
        <v>3</v>
      </c>
      <c r="L1800">
        <v>93.4</v>
      </c>
    </row>
    <row r="1801" spans="1:12" x14ac:dyDescent="0.3">
      <c r="A1801">
        <v>27764</v>
      </c>
      <c r="B1801" s="109" t="s">
        <v>1636</v>
      </c>
      <c r="C1801" s="109" t="s">
        <v>98</v>
      </c>
      <c r="D1801">
        <v>156</v>
      </c>
      <c r="E1801">
        <v>1</v>
      </c>
      <c r="F1801" t="s">
        <v>215</v>
      </c>
      <c r="G1801">
        <v>2314.1499999999901</v>
      </c>
      <c r="H1801">
        <v>22</v>
      </c>
      <c r="I1801" t="s">
        <v>1782</v>
      </c>
      <c r="J1801" t="s">
        <v>1606</v>
      </c>
      <c r="K1801">
        <v>3</v>
      </c>
      <c r="L1801">
        <v>164.35</v>
      </c>
    </row>
    <row r="1802" spans="1:12" x14ac:dyDescent="0.3">
      <c r="A1802">
        <v>27797</v>
      </c>
      <c r="B1802" s="109" t="s">
        <v>1636</v>
      </c>
      <c r="C1802" s="109" t="s">
        <v>98</v>
      </c>
      <c r="D1802">
        <v>101</v>
      </c>
      <c r="E1802">
        <v>1</v>
      </c>
      <c r="F1802" t="s">
        <v>215</v>
      </c>
      <c r="G1802">
        <v>2561.19</v>
      </c>
      <c r="H1802">
        <v>22</v>
      </c>
      <c r="I1802" t="s">
        <v>1782</v>
      </c>
      <c r="J1802" t="s">
        <v>1606</v>
      </c>
      <c r="K1802">
        <v>3</v>
      </c>
      <c r="L1802">
        <v>74.929999999999993</v>
      </c>
    </row>
    <row r="1803" spans="1:12" x14ac:dyDescent="0.3">
      <c r="A1803">
        <v>27805</v>
      </c>
      <c r="B1803" s="109" t="s">
        <v>1636</v>
      </c>
      <c r="C1803" s="109" t="s">
        <v>98</v>
      </c>
      <c r="D1803">
        <v>59</v>
      </c>
      <c r="E1803">
        <v>1</v>
      </c>
      <c r="F1803" t="s">
        <v>215</v>
      </c>
      <c r="G1803">
        <v>2942.33</v>
      </c>
      <c r="H1803">
        <v>22</v>
      </c>
      <c r="I1803" t="s">
        <v>1782</v>
      </c>
      <c r="J1803" t="s">
        <v>1606</v>
      </c>
      <c r="K1803">
        <v>3</v>
      </c>
      <c r="L1803">
        <v>110.23</v>
      </c>
    </row>
    <row r="1804" spans="1:12" x14ac:dyDescent="0.3">
      <c r="A1804">
        <v>27824</v>
      </c>
      <c r="B1804" s="109" t="s">
        <v>1637</v>
      </c>
      <c r="C1804" s="109" t="s">
        <v>98</v>
      </c>
      <c r="D1804">
        <v>104</v>
      </c>
      <c r="E1804">
        <v>2</v>
      </c>
      <c r="F1804" t="s">
        <v>1599</v>
      </c>
      <c r="G1804">
        <v>3273.06</v>
      </c>
      <c r="H1804">
        <v>22</v>
      </c>
      <c r="I1804" t="s">
        <v>1782</v>
      </c>
      <c r="J1804" t="s">
        <v>1603</v>
      </c>
      <c r="K1804">
        <v>1</v>
      </c>
      <c r="L1804">
        <v>26.59</v>
      </c>
    </row>
    <row r="1805" spans="1:12" x14ac:dyDescent="0.3">
      <c r="A1805">
        <v>27826</v>
      </c>
      <c r="B1805" s="109" t="s">
        <v>1637</v>
      </c>
      <c r="C1805" s="109" t="s">
        <v>98</v>
      </c>
      <c r="D1805">
        <v>132</v>
      </c>
      <c r="E1805">
        <v>1</v>
      </c>
      <c r="F1805" t="s">
        <v>215</v>
      </c>
      <c r="G1805">
        <v>3104.14</v>
      </c>
      <c r="H1805">
        <v>22</v>
      </c>
      <c r="I1805" t="s">
        <v>1782</v>
      </c>
      <c r="J1805" t="s">
        <v>1603</v>
      </c>
      <c r="K1805">
        <v>1</v>
      </c>
      <c r="L1805">
        <v>79.91</v>
      </c>
    </row>
    <row r="1806" spans="1:12" x14ac:dyDescent="0.3">
      <c r="A1806">
        <v>27872</v>
      </c>
      <c r="B1806" s="109" t="s">
        <v>1637</v>
      </c>
      <c r="C1806" s="109" t="s">
        <v>98</v>
      </c>
      <c r="D1806">
        <v>91</v>
      </c>
      <c r="E1806">
        <v>1</v>
      </c>
      <c r="F1806" t="s">
        <v>215</v>
      </c>
      <c r="G1806">
        <v>3648.07</v>
      </c>
      <c r="H1806">
        <v>22</v>
      </c>
      <c r="I1806" t="s">
        <v>1782</v>
      </c>
      <c r="J1806" t="s">
        <v>1601</v>
      </c>
      <c r="K1806">
        <v>4</v>
      </c>
      <c r="L1806">
        <v>130.24</v>
      </c>
    </row>
    <row r="1807" spans="1:12" x14ac:dyDescent="0.3">
      <c r="A1807">
        <v>27882</v>
      </c>
      <c r="B1807" s="109" t="s">
        <v>1637</v>
      </c>
      <c r="C1807" s="109" t="s">
        <v>98</v>
      </c>
      <c r="D1807">
        <v>160</v>
      </c>
      <c r="E1807">
        <v>2</v>
      </c>
      <c r="F1807" t="s">
        <v>1599</v>
      </c>
      <c r="G1807">
        <v>2700.9699999999898</v>
      </c>
      <c r="H1807">
        <v>22</v>
      </c>
      <c r="I1807" t="s">
        <v>1782</v>
      </c>
      <c r="J1807" t="s">
        <v>1606</v>
      </c>
      <c r="K1807">
        <v>3</v>
      </c>
      <c r="L1807">
        <v>191.08999999999997</v>
      </c>
    </row>
    <row r="1808" spans="1:12" x14ac:dyDescent="0.3">
      <c r="A1808">
        <v>27927</v>
      </c>
      <c r="B1808" s="109" t="s">
        <v>1637</v>
      </c>
      <c r="C1808" s="109" t="s">
        <v>98</v>
      </c>
      <c r="D1808">
        <v>91</v>
      </c>
      <c r="E1808">
        <v>1</v>
      </c>
      <c r="F1808" t="s">
        <v>215</v>
      </c>
      <c r="G1808">
        <v>3648.07</v>
      </c>
      <c r="H1808">
        <v>22</v>
      </c>
      <c r="I1808" t="s">
        <v>1782</v>
      </c>
      <c r="J1808" t="s">
        <v>1601</v>
      </c>
      <c r="K1808">
        <v>4</v>
      </c>
      <c r="L1808">
        <v>164.57</v>
      </c>
    </row>
    <row r="1809" spans="1:12" x14ac:dyDescent="0.3">
      <c r="A1809">
        <v>27998</v>
      </c>
      <c r="B1809" s="109" t="s">
        <v>1638</v>
      </c>
      <c r="C1809" s="109" t="s">
        <v>98</v>
      </c>
      <c r="D1809">
        <v>83</v>
      </c>
      <c r="E1809">
        <v>1</v>
      </c>
      <c r="F1809" t="s">
        <v>215</v>
      </c>
      <c r="G1809">
        <v>2399.3200000000002</v>
      </c>
      <c r="H1809">
        <v>22</v>
      </c>
      <c r="I1809" t="s">
        <v>1782</v>
      </c>
      <c r="J1809" t="s">
        <v>1603</v>
      </c>
      <c r="K1809">
        <v>1</v>
      </c>
      <c r="L1809">
        <v>26.8</v>
      </c>
    </row>
    <row r="1810" spans="1:12" x14ac:dyDescent="0.3">
      <c r="A1810">
        <v>28044</v>
      </c>
      <c r="B1810" s="109" t="s">
        <v>1638</v>
      </c>
      <c r="C1810" s="109" t="s">
        <v>98</v>
      </c>
      <c r="D1810">
        <v>6</v>
      </c>
      <c r="E1810">
        <v>1</v>
      </c>
      <c r="F1810" t="s">
        <v>215</v>
      </c>
      <c r="G1810">
        <v>2272.54</v>
      </c>
      <c r="H1810">
        <v>22</v>
      </c>
      <c r="I1810" t="s">
        <v>1782</v>
      </c>
      <c r="J1810" t="s">
        <v>1601</v>
      </c>
      <c r="K1810">
        <v>4</v>
      </c>
      <c r="L1810">
        <v>128.66999999999999</v>
      </c>
    </row>
    <row r="1811" spans="1:12" x14ac:dyDescent="0.3">
      <c r="A1811">
        <v>28049</v>
      </c>
      <c r="B1811" s="109" t="s">
        <v>1638</v>
      </c>
      <c r="C1811" s="109" t="s">
        <v>98</v>
      </c>
      <c r="D1811">
        <v>101</v>
      </c>
      <c r="E1811">
        <v>1</v>
      </c>
      <c r="F1811" t="s">
        <v>215</v>
      </c>
      <c r="G1811">
        <v>2561.19</v>
      </c>
      <c r="H1811">
        <v>22</v>
      </c>
      <c r="I1811" t="s">
        <v>1782</v>
      </c>
      <c r="J1811" t="s">
        <v>1603</v>
      </c>
      <c r="K1811">
        <v>1</v>
      </c>
      <c r="L1811">
        <v>44.22</v>
      </c>
    </row>
    <row r="1812" spans="1:12" x14ac:dyDescent="0.3">
      <c r="A1812">
        <v>28055</v>
      </c>
      <c r="B1812" s="109" t="s">
        <v>1638</v>
      </c>
      <c r="C1812" s="109" t="s">
        <v>98</v>
      </c>
      <c r="D1812">
        <v>135</v>
      </c>
      <c r="E1812">
        <v>2</v>
      </c>
      <c r="F1812" t="s">
        <v>1599</v>
      </c>
      <c r="G1812">
        <v>2277.89</v>
      </c>
      <c r="H1812">
        <v>22</v>
      </c>
      <c r="I1812" t="s">
        <v>1782</v>
      </c>
      <c r="J1812" t="s">
        <v>1605</v>
      </c>
      <c r="K1812">
        <v>2</v>
      </c>
      <c r="L1812">
        <v>43.66</v>
      </c>
    </row>
    <row r="1813" spans="1:12" x14ac:dyDescent="0.3">
      <c r="A1813">
        <v>28062</v>
      </c>
      <c r="B1813" s="109" t="s">
        <v>1639</v>
      </c>
      <c r="C1813" s="109" t="s">
        <v>98</v>
      </c>
      <c r="D1813">
        <v>184</v>
      </c>
      <c r="E1813">
        <v>2</v>
      </c>
      <c r="F1813" t="s">
        <v>1599</v>
      </c>
      <c r="G1813">
        <v>2442.0100000000002</v>
      </c>
      <c r="H1813">
        <v>22</v>
      </c>
      <c r="I1813" t="s">
        <v>1782</v>
      </c>
      <c r="J1813" t="s">
        <v>1606</v>
      </c>
      <c r="K1813">
        <v>3</v>
      </c>
      <c r="L1813">
        <v>191.08999999999997</v>
      </c>
    </row>
    <row r="1814" spans="1:12" x14ac:dyDescent="0.3">
      <c r="A1814">
        <v>28072</v>
      </c>
      <c r="B1814" s="109" t="s">
        <v>1639</v>
      </c>
      <c r="C1814" s="109" t="s">
        <v>98</v>
      </c>
      <c r="D1814">
        <v>34</v>
      </c>
      <c r="E1814">
        <v>2</v>
      </c>
      <c r="F1814" t="s">
        <v>1599</v>
      </c>
      <c r="G1814">
        <v>2657.8899999999899</v>
      </c>
      <c r="H1814">
        <v>22</v>
      </c>
      <c r="I1814" t="s">
        <v>1782</v>
      </c>
      <c r="J1814" t="s">
        <v>1606</v>
      </c>
      <c r="K1814">
        <v>3</v>
      </c>
      <c r="L1814">
        <v>91.16</v>
      </c>
    </row>
    <row r="1815" spans="1:12" x14ac:dyDescent="0.3">
      <c r="A1815">
        <v>28134</v>
      </c>
      <c r="B1815" s="109" t="s">
        <v>1639</v>
      </c>
      <c r="C1815" s="109" t="s">
        <v>98</v>
      </c>
      <c r="D1815">
        <v>178</v>
      </c>
      <c r="E1815">
        <v>1</v>
      </c>
      <c r="F1815" t="s">
        <v>215</v>
      </c>
      <c r="G1815">
        <v>2320.21</v>
      </c>
      <c r="H1815">
        <v>22</v>
      </c>
      <c r="I1815" t="s">
        <v>1782</v>
      </c>
      <c r="J1815" t="s">
        <v>1605</v>
      </c>
      <c r="K1815">
        <v>2</v>
      </c>
      <c r="L1815">
        <v>67.02</v>
      </c>
    </row>
    <row r="1816" spans="1:12" x14ac:dyDescent="0.3">
      <c r="A1816">
        <v>28161</v>
      </c>
      <c r="B1816" s="109" t="s">
        <v>1639</v>
      </c>
      <c r="C1816" s="109" t="s">
        <v>98</v>
      </c>
      <c r="D1816">
        <v>43</v>
      </c>
      <c r="E1816">
        <v>2</v>
      </c>
      <c r="F1816" t="s">
        <v>1599</v>
      </c>
      <c r="G1816">
        <v>2667.38</v>
      </c>
      <c r="H1816">
        <v>22</v>
      </c>
      <c r="I1816" t="s">
        <v>1782</v>
      </c>
      <c r="J1816" t="s">
        <v>1606</v>
      </c>
      <c r="K1816">
        <v>3</v>
      </c>
      <c r="L1816">
        <v>128.54</v>
      </c>
    </row>
    <row r="1817" spans="1:12" x14ac:dyDescent="0.3">
      <c r="A1817">
        <v>28232</v>
      </c>
      <c r="B1817" s="109" t="s">
        <v>1639</v>
      </c>
      <c r="C1817" s="109" t="s">
        <v>98</v>
      </c>
      <c r="D1817">
        <v>181</v>
      </c>
      <c r="E1817">
        <v>1</v>
      </c>
      <c r="F1817" t="s">
        <v>215</v>
      </c>
      <c r="G1817">
        <v>2605.3199999999902</v>
      </c>
      <c r="H1817">
        <v>22</v>
      </c>
      <c r="I1817" t="s">
        <v>1782</v>
      </c>
      <c r="J1817" t="s">
        <v>1606</v>
      </c>
      <c r="K1817">
        <v>3</v>
      </c>
      <c r="L1817">
        <v>107.11</v>
      </c>
    </row>
    <row r="1818" spans="1:12" x14ac:dyDescent="0.3">
      <c r="A1818">
        <v>28246</v>
      </c>
      <c r="B1818" s="109" t="s">
        <v>1639</v>
      </c>
      <c r="C1818" s="109" t="s">
        <v>98</v>
      </c>
      <c r="D1818">
        <v>170</v>
      </c>
      <c r="E1818">
        <v>2</v>
      </c>
      <c r="F1818" t="s">
        <v>1599</v>
      </c>
      <c r="G1818">
        <v>2340.7799999999902</v>
      </c>
      <c r="H1818">
        <v>22</v>
      </c>
      <c r="I1818" t="s">
        <v>1782</v>
      </c>
      <c r="J1818" t="s">
        <v>1601</v>
      </c>
      <c r="K1818">
        <v>4</v>
      </c>
      <c r="L1818">
        <v>124.25</v>
      </c>
    </row>
    <row r="1819" spans="1:12" x14ac:dyDescent="0.3">
      <c r="A1819">
        <v>28262</v>
      </c>
      <c r="B1819" s="109" t="s">
        <v>1640</v>
      </c>
      <c r="C1819" s="109" t="s">
        <v>98</v>
      </c>
      <c r="D1819">
        <v>72</v>
      </c>
      <c r="E1819">
        <v>2</v>
      </c>
      <c r="F1819" t="s">
        <v>1599</v>
      </c>
      <c r="G1819">
        <v>2365.24999999999</v>
      </c>
      <c r="H1819">
        <v>22</v>
      </c>
      <c r="I1819" t="s">
        <v>1782</v>
      </c>
      <c r="J1819" t="s">
        <v>1623</v>
      </c>
      <c r="K1819">
        <v>5</v>
      </c>
      <c r="L1819">
        <v>230.39999999999998</v>
      </c>
    </row>
    <row r="1820" spans="1:12" x14ac:dyDescent="0.3">
      <c r="A1820">
        <v>28268</v>
      </c>
      <c r="B1820" s="109" t="s">
        <v>1640</v>
      </c>
      <c r="C1820" s="109" t="s">
        <v>98</v>
      </c>
      <c r="D1820">
        <v>51</v>
      </c>
      <c r="E1820">
        <v>1</v>
      </c>
      <c r="F1820" t="s">
        <v>215</v>
      </c>
      <c r="G1820">
        <v>3918.9199999999901</v>
      </c>
      <c r="H1820">
        <v>22</v>
      </c>
      <c r="I1820" t="s">
        <v>1782</v>
      </c>
      <c r="J1820" t="s">
        <v>1605</v>
      </c>
      <c r="K1820">
        <v>2</v>
      </c>
      <c r="L1820">
        <v>83.43</v>
      </c>
    </row>
    <row r="1821" spans="1:12" x14ac:dyDescent="0.3">
      <c r="A1821">
        <v>28280</v>
      </c>
      <c r="B1821" s="109" t="s">
        <v>1641</v>
      </c>
      <c r="C1821" s="109" t="s">
        <v>98</v>
      </c>
      <c r="D1821">
        <v>60</v>
      </c>
      <c r="E1821">
        <v>1</v>
      </c>
      <c r="F1821" t="s">
        <v>215</v>
      </c>
      <c r="G1821">
        <v>1042.27</v>
      </c>
      <c r="H1821">
        <v>22</v>
      </c>
      <c r="I1821" t="s">
        <v>1782</v>
      </c>
      <c r="J1821" t="s">
        <v>1605</v>
      </c>
      <c r="K1821">
        <v>2</v>
      </c>
      <c r="L1821">
        <v>101.74</v>
      </c>
    </row>
    <row r="1822" spans="1:12" x14ac:dyDescent="0.3">
      <c r="A1822">
        <v>28283</v>
      </c>
      <c r="B1822" s="109" t="s">
        <v>1641</v>
      </c>
      <c r="C1822" s="109" t="s">
        <v>98</v>
      </c>
      <c r="D1822">
        <v>195</v>
      </c>
      <c r="E1822">
        <v>1</v>
      </c>
      <c r="F1822" t="s">
        <v>215</v>
      </c>
      <c r="G1822">
        <v>2592.77</v>
      </c>
      <c r="H1822">
        <v>22</v>
      </c>
      <c r="I1822" t="s">
        <v>1782</v>
      </c>
      <c r="J1822" t="s">
        <v>1605</v>
      </c>
      <c r="K1822">
        <v>2</v>
      </c>
      <c r="L1822">
        <v>71.86</v>
      </c>
    </row>
    <row r="1823" spans="1:12" x14ac:dyDescent="0.3">
      <c r="A1823">
        <v>28292</v>
      </c>
      <c r="B1823" s="109" t="s">
        <v>1641</v>
      </c>
      <c r="C1823" s="109" t="s">
        <v>98</v>
      </c>
      <c r="D1823">
        <v>54</v>
      </c>
      <c r="E1823">
        <v>1</v>
      </c>
      <c r="F1823" t="s">
        <v>215</v>
      </c>
      <c r="G1823">
        <v>2839.4099999999899</v>
      </c>
      <c r="H1823">
        <v>22</v>
      </c>
      <c r="I1823" t="s">
        <v>1782</v>
      </c>
      <c r="J1823" t="s">
        <v>1605</v>
      </c>
      <c r="K1823">
        <v>2</v>
      </c>
      <c r="L1823">
        <v>48.42</v>
      </c>
    </row>
    <row r="1824" spans="1:12" x14ac:dyDescent="0.3">
      <c r="A1824">
        <v>28313</v>
      </c>
      <c r="B1824" s="109" t="s">
        <v>1641</v>
      </c>
      <c r="C1824" s="109" t="s">
        <v>98</v>
      </c>
      <c r="D1824">
        <v>144</v>
      </c>
      <c r="E1824">
        <v>1</v>
      </c>
      <c r="F1824" t="s">
        <v>215</v>
      </c>
      <c r="G1824">
        <v>2504.1999999999998</v>
      </c>
      <c r="H1824">
        <v>22</v>
      </c>
      <c r="I1824" t="s">
        <v>1782</v>
      </c>
      <c r="J1824" t="s">
        <v>1601</v>
      </c>
      <c r="K1824">
        <v>4</v>
      </c>
      <c r="L1824">
        <v>168.71</v>
      </c>
    </row>
    <row r="1825" spans="1:12" x14ac:dyDescent="0.3">
      <c r="A1825">
        <v>28341</v>
      </c>
      <c r="B1825" s="109" t="s">
        <v>1641</v>
      </c>
      <c r="C1825" s="109" t="s">
        <v>98</v>
      </c>
      <c r="D1825">
        <v>79</v>
      </c>
      <c r="E1825">
        <v>1</v>
      </c>
      <c r="F1825" t="s">
        <v>215</v>
      </c>
      <c r="G1825">
        <v>3197.95999999999</v>
      </c>
      <c r="H1825">
        <v>22</v>
      </c>
      <c r="I1825" t="s">
        <v>1782</v>
      </c>
      <c r="J1825" t="s">
        <v>1606</v>
      </c>
      <c r="K1825">
        <v>3</v>
      </c>
      <c r="L1825">
        <v>103.13</v>
      </c>
    </row>
    <row r="1826" spans="1:12" x14ac:dyDescent="0.3">
      <c r="A1826">
        <v>28345</v>
      </c>
      <c r="B1826" s="109" t="s">
        <v>1735</v>
      </c>
      <c r="C1826" s="109" t="s">
        <v>98</v>
      </c>
      <c r="D1826">
        <v>106</v>
      </c>
      <c r="E1826">
        <v>1</v>
      </c>
      <c r="F1826" t="s">
        <v>215</v>
      </c>
      <c r="G1826">
        <v>2859.99999999999</v>
      </c>
      <c r="H1826">
        <v>22</v>
      </c>
      <c r="I1826" t="s">
        <v>1782</v>
      </c>
      <c r="J1826" t="s">
        <v>1606</v>
      </c>
      <c r="K1826">
        <v>3</v>
      </c>
      <c r="L1826">
        <v>161.52000000000001</v>
      </c>
    </row>
    <row r="1827" spans="1:12" x14ac:dyDescent="0.3">
      <c r="A1827">
        <v>28363</v>
      </c>
      <c r="B1827" s="109" t="s">
        <v>1735</v>
      </c>
      <c r="C1827" s="109" t="s">
        <v>98</v>
      </c>
      <c r="D1827">
        <v>6</v>
      </c>
      <c r="E1827">
        <v>1</v>
      </c>
      <c r="F1827" t="s">
        <v>215</v>
      </c>
      <c r="G1827">
        <v>2272.54</v>
      </c>
      <c r="H1827">
        <v>22</v>
      </c>
      <c r="I1827" t="s">
        <v>1782</v>
      </c>
      <c r="J1827" t="s">
        <v>1601</v>
      </c>
      <c r="K1827">
        <v>4</v>
      </c>
      <c r="L1827">
        <v>154.49</v>
      </c>
    </row>
    <row r="1828" spans="1:12" x14ac:dyDescent="0.3">
      <c r="A1828">
        <v>28372</v>
      </c>
      <c r="B1828" s="109" t="s">
        <v>1735</v>
      </c>
      <c r="C1828" s="109" t="s">
        <v>98</v>
      </c>
      <c r="D1828">
        <v>7</v>
      </c>
      <c r="E1828">
        <v>2</v>
      </c>
      <c r="F1828" t="s">
        <v>1599</v>
      </c>
      <c r="G1828">
        <v>2981.51999999999</v>
      </c>
      <c r="H1828">
        <v>22</v>
      </c>
      <c r="I1828" t="s">
        <v>1782</v>
      </c>
      <c r="J1828" t="s">
        <v>1601</v>
      </c>
      <c r="K1828">
        <v>4</v>
      </c>
      <c r="L1828">
        <v>191.99</v>
      </c>
    </row>
    <row r="1829" spans="1:12" x14ac:dyDescent="0.3">
      <c r="A1829">
        <v>28433</v>
      </c>
      <c r="B1829" s="109" t="s">
        <v>1735</v>
      </c>
      <c r="C1829" s="109" t="s">
        <v>98</v>
      </c>
      <c r="D1829">
        <v>147</v>
      </c>
      <c r="E1829">
        <v>1</v>
      </c>
      <c r="F1829" t="s">
        <v>215</v>
      </c>
      <c r="G1829">
        <v>3101.0099999999902</v>
      </c>
      <c r="H1829">
        <v>22</v>
      </c>
      <c r="I1829" t="s">
        <v>1782</v>
      </c>
      <c r="J1829" t="s">
        <v>1605</v>
      </c>
      <c r="K1829">
        <v>2</v>
      </c>
      <c r="L1829">
        <v>48.629999999999995</v>
      </c>
    </row>
    <row r="1830" spans="1:12" x14ac:dyDescent="0.3">
      <c r="A1830">
        <v>28437</v>
      </c>
      <c r="B1830" s="109" t="s">
        <v>1735</v>
      </c>
      <c r="C1830" s="109" t="s">
        <v>98</v>
      </c>
      <c r="D1830">
        <v>126</v>
      </c>
      <c r="E1830">
        <v>1</v>
      </c>
      <c r="F1830" t="s">
        <v>215</v>
      </c>
      <c r="G1830">
        <v>2676.98</v>
      </c>
      <c r="H1830">
        <v>22</v>
      </c>
      <c r="I1830" t="s">
        <v>1782</v>
      </c>
      <c r="J1830" t="s">
        <v>1603</v>
      </c>
      <c r="K1830">
        <v>1</v>
      </c>
      <c r="L1830">
        <v>50.34</v>
      </c>
    </row>
    <row r="1831" spans="1:12" x14ac:dyDescent="0.3">
      <c r="A1831">
        <v>28500</v>
      </c>
      <c r="B1831" s="109" t="s">
        <v>1735</v>
      </c>
      <c r="C1831" s="109" t="s">
        <v>98</v>
      </c>
      <c r="D1831">
        <v>14</v>
      </c>
      <c r="E1831">
        <v>1</v>
      </c>
      <c r="F1831" t="s">
        <v>215</v>
      </c>
      <c r="G1831">
        <v>2710.45999999999</v>
      </c>
      <c r="H1831">
        <v>22</v>
      </c>
      <c r="I1831" t="s">
        <v>1782</v>
      </c>
      <c r="J1831" t="s">
        <v>1605</v>
      </c>
      <c r="K1831">
        <v>2</v>
      </c>
      <c r="L1831">
        <v>101.74</v>
      </c>
    </row>
    <row r="1832" spans="1:12" x14ac:dyDescent="0.3">
      <c r="A1832">
        <v>28515</v>
      </c>
      <c r="B1832" s="109" t="s">
        <v>1735</v>
      </c>
      <c r="C1832" s="109" t="s">
        <v>98</v>
      </c>
      <c r="D1832">
        <v>154</v>
      </c>
      <c r="E1832">
        <v>1</v>
      </c>
      <c r="F1832" t="s">
        <v>215</v>
      </c>
      <c r="G1832">
        <v>1976.4399999999901</v>
      </c>
      <c r="H1832">
        <v>22</v>
      </c>
      <c r="I1832" t="s">
        <v>1782</v>
      </c>
      <c r="J1832" t="s">
        <v>1603</v>
      </c>
      <c r="K1832">
        <v>1</v>
      </c>
      <c r="L1832">
        <v>45.06</v>
      </c>
    </row>
    <row r="1833" spans="1:12" x14ac:dyDescent="0.3">
      <c r="A1833">
        <v>28521</v>
      </c>
      <c r="B1833" s="109" t="s">
        <v>1735</v>
      </c>
      <c r="C1833" s="109" t="s">
        <v>98</v>
      </c>
      <c r="D1833">
        <v>66</v>
      </c>
      <c r="E1833">
        <v>1</v>
      </c>
      <c r="F1833" t="s">
        <v>215</v>
      </c>
      <c r="G1833">
        <v>1590.12</v>
      </c>
      <c r="H1833">
        <v>22</v>
      </c>
      <c r="I1833" t="s">
        <v>1782</v>
      </c>
      <c r="J1833" t="s">
        <v>1603</v>
      </c>
      <c r="K1833">
        <v>1</v>
      </c>
      <c r="L1833">
        <v>26.8</v>
      </c>
    </row>
    <row r="1834" spans="1:12" x14ac:dyDescent="0.3">
      <c r="A1834">
        <v>28559</v>
      </c>
      <c r="B1834" s="109" t="s">
        <v>1642</v>
      </c>
      <c r="C1834" s="109" t="s">
        <v>98</v>
      </c>
      <c r="D1834">
        <v>113</v>
      </c>
      <c r="E1834">
        <v>2</v>
      </c>
      <c r="F1834" t="s">
        <v>1599</v>
      </c>
      <c r="G1834">
        <v>2622.93</v>
      </c>
      <c r="H1834">
        <v>22</v>
      </c>
      <c r="I1834" t="s">
        <v>1782</v>
      </c>
      <c r="J1834" t="s">
        <v>1623</v>
      </c>
      <c r="K1834">
        <v>5</v>
      </c>
      <c r="L1834">
        <v>213.53</v>
      </c>
    </row>
    <row r="1835" spans="1:12" x14ac:dyDescent="0.3">
      <c r="A1835">
        <v>28579</v>
      </c>
      <c r="B1835" s="109" t="s">
        <v>1642</v>
      </c>
      <c r="C1835" s="109" t="s">
        <v>98</v>
      </c>
      <c r="D1835">
        <v>61</v>
      </c>
      <c r="E1835">
        <v>2</v>
      </c>
      <c r="F1835" t="s">
        <v>1599</v>
      </c>
      <c r="G1835">
        <v>2928.83</v>
      </c>
      <c r="H1835">
        <v>22</v>
      </c>
      <c r="I1835" t="s">
        <v>1782</v>
      </c>
      <c r="J1835" t="s">
        <v>1606</v>
      </c>
      <c r="K1835">
        <v>3</v>
      </c>
      <c r="L1835">
        <v>155.39999999999998</v>
      </c>
    </row>
    <row r="1836" spans="1:12" x14ac:dyDescent="0.3">
      <c r="A1836">
        <v>28595</v>
      </c>
      <c r="B1836" s="109" t="s">
        <v>1642</v>
      </c>
      <c r="C1836" s="109" t="s">
        <v>98</v>
      </c>
      <c r="D1836">
        <v>143</v>
      </c>
      <c r="E1836">
        <v>1</v>
      </c>
      <c r="F1836" t="s">
        <v>215</v>
      </c>
      <c r="G1836">
        <v>2571.33</v>
      </c>
      <c r="H1836">
        <v>22</v>
      </c>
      <c r="I1836" t="s">
        <v>1782</v>
      </c>
      <c r="J1836" t="s">
        <v>1605</v>
      </c>
      <c r="K1836">
        <v>2</v>
      </c>
      <c r="L1836">
        <v>71.650000000000006</v>
      </c>
    </row>
    <row r="1837" spans="1:12" x14ac:dyDescent="0.3">
      <c r="A1837">
        <v>28623</v>
      </c>
      <c r="B1837" s="109" t="s">
        <v>1642</v>
      </c>
      <c r="C1837" s="109" t="s">
        <v>98</v>
      </c>
      <c r="D1837">
        <v>69</v>
      </c>
      <c r="E1837">
        <v>1</v>
      </c>
      <c r="F1837" t="s">
        <v>215</v>
      </c>
      <c r="G1837">
        <v>3308.45999999999</v>
      </c>
      <c r="H1837">
        <v>22</v>
      </c>
      <c r="I1837" t="s">
        <v>1782</v>
      </c>
      <c r="J1837" t="s">
        <v>1601</v>
      </c>
      <c r="K1837">
        <v>4</v>
      </c>
      <c r="L1837">
        <v>142.66999999999999</v>
      </c>
    </row>
    <row r="1838" spans="1:12" x14ac:dyDescent="0.3">
      <c r="A1838">
        <v>28667</v>
      </c>
      <c r="B1838" s="109" t="s">
        <v>1642</v>
      </c>
      <c r="C1838" s="109" t="s">
        <v>98</v>
      </c>
      <c r="D1838">
        <v>87</v>
      </c>
      <c r="E1838">
        <v>1</v>
      </c>
      <c r="F1838" t="s">
        <v>215</v>
      </c>
      <c r="G1838">
        <v>3121.9099999999899</v>
      </c>
      <c r="H1838">
        <v>22</v>
      </c>
      <c r="I1838" t="s">
        <v>1782</v>
      </c>
      <c r="J1838" t="s">
        <v>1603</v>
      </c>
      <c r="K1838">
        <v>1</v>
      </c>
      <c r="L1838">
        <v>45.06</v>
      </c>
    </row>
    <row r="1839" spans="1:12" x14ac:dyDescent="0.3">
      <c r="A1839">
        <v>28700</v>
      </c>
      <c r="B1839" s="109" t="s">
        <v>1736</v>
      </c>
      <c r="C1839" s="109" t="s">
        <v>98</v>
      </c>
      <c r="D1839">
        <v>14</v>
      </c>
      <c r="E1839">
        <v>1</v>
      </c>
      <c r="F1839" t="s">
        <v>215</v>
      </c>
      <c r="G1839">
        <v>2710.45999999999</v>
      </c>
      <c r="H1839">
        <v>22</v>
      </c>
      <c r="I1839" t="s">
        <v>1782</v>
      </c>
      <c r="J1839" t="s">
        <v>1605</v>
      </c>
      <c r="K1839">
        <v>2</v>
      </c>
      <c r="L1839">
        <v>77.14</v>
      </c>
    </row>
    <row r="1840" spans="1:12" x14ac:dyDescent="0.3">
      <c r="A1840">
        <v>28727</v>
      </c>
      <c r="B1840" s="109" t="s">
        <v>1736</v>
      </c>
      <c r="C1840" s="109" t="s">
        <v>98</v>
      </c>
      <c r="D1840">
        <v>105</v>
      </c>
      <c r="E1840">
        <v>2</v>
      </c>
      <c r="F1840" t="s">
        <v>1599</v>
      </c>
      <c r="G1840">
        <v>1868.73</v>
      </c>
      <c r="H1840">
        <v>22</v>
      </c>
      <c r="I1840" t="s">
        <v>1782</v>
      </c>
      <c r="J1840" t="s">
        <v>1605</v>
      </c>
      <c r="K1840">
        <v>2</v>
      </c>
      <c r="L1840">
        <v>54.92</v>
      </c>
    </row>
    <row r="1841" spans="1:12" x14ac:dyDescent="0.3">
      <c r="A1841">
        <v>28748</v>
      </c>
      <c r="B1841" s="109" t="s">
        <v>1736</v>
      </c>
      <c r="C1841" s="109" t="s">
        <v>98</v>
      </c>
      <c r="D1841">
        <v>54</v>
      </c>
      <c r="E1841">
        <v>1</v>
      </c>
      <c r="F1841" t="s">
        <v>215</v>
      </c>
      <c r="G1841">
        <v>2839.4099999999899</v>
      </c>
      <c r="H1841">
        <v>22</v>
      </c>
      <c r="I1841" t="s">
        <v>1782</v>
      </c>
      <c r="J1841" t="s">
        <v>1606</v>
      </c>
      <c r="K1841">
        <v>3</v>
      </c>
      <c r="L1841">
        <v>152.07999999999998</v>
      </c>
    </row>
    <row r="1842" spans="1:12" x14ac:dyDescent="0.3">
      <c r="A1842">
        <v>28758</v>
      </c>
      <c r="B1842" s="109" t="s">
        <v>1736</v>
      </c>
      <c r="C1842" s="109" t="s">
        <v>98</v>
      </c>
      <c r="D1842">
        <v>12</v>
      </c>
      <c r="E1842">
        <v>1</v>
      </c>
      <c r="F1842" t="s">
        <v>215</v>
      </c>
      <c r="G1842">
        <v>2031.76</v>
      </c>
      <c r="H1842">
        <v>22</v>
      </c>
      <c r="I1842" t="s">
        <v>1782</v>
      </c>
      <c r="J1842" t="s">
        <v>1623</v>
      </c>
      <c r="K1842">
        <v>5</v>
      </c>
      <c r="L1842">
        <v>259.93</v>
      </c>
    </row>
    <row r="1843" spans="1:12" x14ac:dyDescent="0.3">
      <c r="A1843">
        <v>28797</v>
      </c>
      <c r="B1843" s="109" t="s">
        <v>1736</v>
      </c>
      <c r="C1843" s="109" t="s">
        <v>98</v>
      </c>
      <c r="D1843">
        <v>89</v>
      </c>
      <c r="E1843">
        <v>2</v>
      </c>
      <c r="F1843" t="s">
        <v>1599</v>
      </c>
      <c r="G1843">
        <v>3800.56</v>
      </c>
      <c r="H1843">
        <v>22</v>
      </c>
      <c r="I1843" t="s">
        <v>1782</v>
      </c>
      <c r="J1843" t="s">
        <v>1606</v>
      </c>
      <c r="K1843">
        <v>3</v>
      </c>
      <c r="L1843">
        <v>98.45</v>
      </c>
    </row>
    <row r="1844" spans="1:12" x14ac:dyDescent="0.3">
      <c r="A1844">
        <v>28806</v>
      </c>
      <c r="B1844" s="109" t="s">
        <v>1736</v>
      </c>
      <c r="C1844" s="109" t="s">
        <v>98</v>
      </c>
      <c r="D1844">
        <v>37</v>
      </c>
      <c r="E1844">
        <v>1</v>
      </c>
      <c r="F1844" t="s">
        <v>215</v>
      </c>
      <c r="G1844">
        <v>4418.24</v>
      </c>
      <c r="H1844">
        <v>22</v>
      </c>
      <c r="I1844" t="s">
        <v>1782</v>
      </c>
      <c r="J1844" t="s">
        <v>1605</v>
      </c>
      <c r="K1844">
        <v>2</v>
      </c>
      <c r="L1844">
        <v>130.25</v>
      </c>
    </row>
    <row r="1845" spans="1:12" x14ac:dyDescent="0.3">
      <c r="A1845">
        <v>28963</v>
      </c>
      <c r="B1845" s="109" t="s">
        <v>1736</v>
      </c>
      <c r="C1845" s="109" t="s">
        <v>98</v>
      </c>
      <c r="D1845">
        <v>176</v>
      </c>
      <c r="E1845">
        <v>2</v>
      </c>
      <c r="F1845" t="s">
        <v>1599</v>
      </c>
      <c r="G1845">
        <v>2225.54</v>
      </c>
      <c r="H1845">
        <v>22</v>
      </c>
      <c r="I1845" t="s">
        <v>1782</v>
      </c>
      <c r="J1845" t="s">
        <v>1603</v>
      </c>
      <c r="K1845">
        <v>1</v>
      </c>
      <c r="L1845">
        <v>45.06</v>
      </c>
    </row>
    <row r="1846" spans="1:12" x14ac:dyDescent="0.3">
      <c r="A1846">
        <v>28986</v>
      </c>
      <c r="B1846" s="109" t="s">
        <v>1736</v>
      </c>
      <c r="C1846" s="109" t="s">
        <v>98</v>
      </c>
      <c r="D1846">
        <v>27</v>
      </c>
      <c r="E1846">
        <v>1</v>
      </c>
      <c r="F1846" t="s">
        <v>215</v>
      </c>
      <c r="G1846">
        <v>3029.97999999999</v>
      </c>
      <c r="H1846">
        <v>22</v>
      </c>
      <c r="I1846" t="s">
        <v>1782</v>
      </c>
      <c r="J1846" t="s">
        <v>1603</v>
      </c>
      <c r="K1846">
        <v>1</v>
      </c>
      <c r="L1846">
        <v>79.91</v>
      </c>
    </row>
    <row r="1847" spans="1:12" x14ac:dyDescent="0.3">
      <c r="A1847">
        <v>29011</v>
      </c>
      <c r="B1847" s="109" t="s">
        <v>1736</v>
      </c>
      <c r="C1847" s="109" t="s">
        <v>98</v>
      </c>
      <c r="D1847">
        <v>197</v>
      </c>
      <c r="E1847">
        <v>2</v>
      </c>
      <c r="F1847" t="s">
        <v>1599</v>
      </c>
      <c r="G1847">
        <v>1744.83</v>
      </c>
      <c r="H1847">
        <v>22</v>
      </c>
      <c r="I1847" t="s">
        <v>1782</v>
      </c>
      <c r="J1847" t="s">
        <v>1623</v>
      </c>
      <c r="K1847">
        <v>5</v>
      </c>
      <c r="L1847">
        <v>227.65</v>
      </c>
    </row>
    <row r="1848" spans="1:12" x14ac:dyDescent="0.3">
      <c r="A1848">
        <v>29057</v>
      </c>
      <c r="B1848" s="109" t="s">
        <v>1737</v>
      </c>
      <c r="C1848" s="109" t="s">
        <v>98</v>
      </c>
      <c r="D1848">
        <v>26</v>
      </c>
      <c r="E1848">
        <v>2</v>
      </c>
      <c r="F1848" t="s">
        <v>1599</v>
      </c>
      <c r="G1848">
        <v>2606.6099999999901</v>
      </c>
      <c r="H1848">
        <v>22</v>
      </c>
      <c r="I1848" t="s">
        <v>1782</v>
      </c>
      <c r="J1848" t="s">
        <v>1605</v>
      </c>
      <c r="K1848">
        <v>2</v>
      </c>
      <c r="L1848">
        <v>130.25</v>
      </c>
    </row>
    <row r="1849" spans="1:12" x14ac:dyDescent="0.3">
      <c r="A1849">
        <v>29087</v>
      </c>
      <c r="B1849" s="109" t="s">
        <v>1737</v>
      </c>
      <c r="C1849" s="109" t="s">
        <v>98</v>
      </c>
      <c r="D1849">
        <v>43</v>
      </c>
      <c r="E1849">
        <v>2</v>
      </c>
      <c r="F1849" t="s">
        <v>1599</v>
      </c>
      <c r="G1849">
        <v>2667.38</v>
      </c>
      <c r="H1849">
        <v>22</v>
      </c>
      <c r="I1849" t="s">
        <v>1782</v>
      </c>
      <c r="J1849" t="s">
        <v>1606</v>
      </c>
      <c r="K1849">
        <v>3</v>
      </c>
      <c r="L1849">
        <v>122.2</v>
      </c>
    </row>
    <row r="1850" spans="1:12" x14ac:dyDescent="0.3">
      <c r="A1850">
        <v>29108</v>
      </c>
      <c r="B1850" s="109" t="s">
        <v>1737</v>
      </c>
      <c r="C1850" s="109" t="s">
        <v>98</v>
      </c>
      <c r="D1850">
        <v>113</v>
      </c>
      <c r="E1850">
        <v>2</v>
      </c>
      <c r="F1850" t="s">
        <v>1599</v>
      </c>
      <c r="G1850">
        <v>2622.93</v>
      </c>
      <c r="H1850">
        <v>22</v>
      </c>
      <c r="I1850" t="s">
        <v>1782</v>
      </c>
      <c r="J1850" t="s">
        <v>1603</v>
      </c>
      <c r="K1850">
        <v>1</v>
      </c>
      <c r="L1850">
        <v>45.06</v>
      </c>
    </row>
    <row r="1851" spans="1:12" x14ac:dyDescent="0.3">
      <c r="A1851">
        <v>29142</v>
      </c>
      <c r="B1851" s="109" t="s">
        <v>1737</v>
      </c>
      <c r="C1851" s="109" t="s">
        <v>98</v>
      </c>
      <c r="D1851">
        <v>29</v>
      </c>
      <c r="E1851">
        <v>2</v>
      </c>
      <c r="F1851" t="s">
        <v>1599</v>
      </c>
      <c r="G1851">
        <v>3063.5699999999902</v>
      </c>
      <c r="H1851">
        <v>22</v>
      </c>
      <c r="I1851" t="s">
        <v>1782</v>
      </c>
      <c r="J1851" t="s">
        <v>1603</v>
      </c>
      <c r="K1851">
        <v>1</v>
      </c>
      <c r="L1851">
        <v>26.8</v>
      </c>
    </row>
    <row r="1852" spans="1:12" x14ac:dyDescent="0.3">
      <c r="A1852">
        <v>29169</v>
      </c>
      <c r="B1852" s="109" t="s">
        <v>1737</v>
      </c>
      <c r="C1852" s="109" t="s">
        <v>98</v>
      </c>
      <c r="D1852">
        <v>155</v>
      </c>
      <c r="E1852">
        <v>1</v>
      </c>
      <c r="F1852" t="s">
        <v>215</v>
      </c>
      <c r="G1852">
        <v>2346.25</v>
      </c>
      <c r="H1852">
        <v>22</v>
      </c>
      <c r="I1852" t="s">
        <v>1782</v>
      </c>
      <c r="J1852" t="s">
        <v>1605</v>
      </c>
      <c r="K1852">
        <v>2</v>
      </c>
      <c r="L1852">
        <v>111.17999999999999</v>
      </c>
    </row>
    <row r="1853" spans="1:12" x14ac:dyDescent="0.3">
      <c r="A1853">
        <v>29190</v>
      </c>
      <c r="B1853" s="109" t="s">
        <v>1643</v>
      </c>
      <c r="C1853" s="109" t="s">
        <v>98</v>
      </c>
      <c r="D1853">
        <v>5</v>
      </c>
      <c r="E1853">
        <v>2</v>
      </c>
      <c r="F1853" t="s">
        <v>1599</v>
      </c>
      <c r="G1853">
        <v>2727.48</v>
      </c>
      <c r="H1853">
        <v>22</v>
      </c>
      <c r="I1853" t="s">
        <v>1782</v>
      </c>
      <c r="J1853" t="s">
        <v>1603</v>
      </c>
      <c r="K1853">
        <v>1</v>
      </c>
      <c r="L1853">
        <v>79.91</v>
      </c>
    </row>
    <row r="1854" spans="1:12" x14ac:dyDescent="0.3">
      <c r="A1854">
        <v>29206</v>
      </c>
      <c r="B1854" s="109" t="s">
        <v>1643</v>
      </c>
      <c r="C1854" s="109" t="s">
        <v>98</v>
      </c>
      <c r="D1854">
        <v>50</v>
      </c>
      <c r="E1854">
        <v>2</v>
      </c>
      <c r="F1854" t="s">
        <v>1599</v>
      </c>
      <c r="G1854">
        <v>2266.8799999999901</v>
      </c>
      <c r="H1854">
        <v>22</v>
      </c>
      <c r="I1854" t="s">
        <v>1782</v>
      </c>
      <c r="J1854" t="s">
        <v>1603</v>
      </c>
      <c r="K1854">
        <v>1</v>
      </c>
      <c r="L1854">
        <v>50.34</v>
      </c>
    </row>
    <row r="1855" spans="1:12" x14ac:dyDescent="0.3">
      <c r="A1855">
        <v>29248</v>
      </c>
      <c r="B1855" s="109" t="s">
        <v>1643</v>
      </c>
      <c r="C1855" s="109" t="s">
        <v>98</v>
      </c>
      <c r="D1855">
        <v>138</v>
      </c>
      <c r="E1855">
        <v>2</v>
      </c>
      <c r="F1855" t="s">
        <v>1599</v>
      </c>
      <c r="G1855">
        <v>2949.71</v>
      </c>
      <c r="H1855">
        <v>22</v>
      </c>
      <c r="I1855" t="s">
        <v>1782</v>
      </c>
      <c r="J1855" t="s">
        <v>1606</v>
      </c>
      <c r="K1855">
        <v>3</v>
      </c>
      <c r="L1855">
        <v>134.34</v>
      </c>
    </row>
    <row r="1856" spans="1:12" x14ac:dyDescent="0.3">
      <c r="A1856">
        <v>29253</v>
      </c>
      <c r="B1856" s="109" t="s">
        <v>1643</v>
      </c>
      <c r="C1856" s="109" t="s">
        <v>98</v>
      </c>
      <c r="D1856">
        <v>121</v>
      </c>
      <c r="E1856">
        <v>2</v>
      </c>
      <c r="F1856" t="s">
        <v>1599</v>
      </c>
      <c r="G1856">
        <v>2061.75</v>
      </c>
      <c r="H1856">
        <v>22</v>
      </c>
      <c r="I1856" t="s">
        <v>1782</v>
      </c>
      <c r="J1856" t="s">
        <v>1606</v>
      </c>
      <c r="K1856">
        <v>3</v>
      </c>
      <c r="L1856">
        <v>160.35</v>
      </c>
    </row>
    <row r="1857" spans="1:12" x14ac:dyDescent="0.3">
      <c r="A1857">
        <v>29280</v>
      </c>
      <c r="B1857" s="109" t="s">
        <v>1738</v>
      </c>
      <c r="C1857" s="109" t="s">
        <v>98</v>
      </c>
      <c r="D1857">
        <v>59</v>
      </c>
      <c r="E1857">
        <v>1</v>
      </c>
      <c r="F1857" t="s">
        <v>215</v>
      </c>
      <c r="G1857">
        <v>2942.33</v>
      </c>
      <c r="H1857">
        <v>22</v>
      </c>
      <c r="I1857" t="s">
        <v>1782</v>
      </c>
      <c r="J1857" t="s">
        <v>1603</v>
      </c>
      <c r="K1857">
        <v>1</v>
      </c>
      <c r="L1857">
        <v>31.27</v>
      </c>
    </row>
    <row r="1858" spans="1:12" x14ac:dyDescent="0.3">
      <c r="A1858">
        <v>29315</v>
      </c>
      <c r="B1858" s="109" t="s">
        <v>1738</v>
      </c>
      <c r="C1858" s="109" t="s">
        <v>98</v>
      </c>
      <c r="D1858">
        <v>126</v>
      </c>
      <c r="E1858">
        <v>1</v>
      </c>
      <c r="F1858" t="s">
        <v>215</v>
      </c>
      <c r="G1858">
        <v>2676.98</v>
      </c>
      <c r="H1858">
        <v>22</v>
      </c>
      <c r="I1858" t="s">
        <v>1782</v>
      </c>
      <c r="J1858" t="s">
        <v>1606</v>
      </c>
      <c r="K1858">
        <v>3</v>
      </c>
      <c r="L1858">
        <v>81.72</v>
      </c>
    </row>
    <row r="1859" spans="1:12" x14ac:dyDescent="0.3">
      <c r="A1859">
        <v>29331</v>
      </c>
      <c r="B1859" s="109" t="s">
        <v>1738</v>
      </c>
      <c r="C1859" s="109" t="s">
        <v>98</v>
      </c>
      <c r="D1859">
        <v>34</v>
      </c>
      <c r="E1859">
        <v>2</v>
      </c>
      <c r="F1859" t="s">
        <v>1599</v>
      </c>
      <c r="G1859">
        <v>2657.8899999999899</v>
      </c>
      <c r="H1859">
        <v>22</v>
      </c>
      <c r="I1859" t="s">
        <v>1782</v>
      </c>
      <c r="J1859" t="s">
        <v>1603</v>
      </c>
      <c r="K1859">
        <v>1</v>
      </c>
      <c r="L1859">
        <v>50.34</v>
      </c>
    </row>
    <row r="1860" spans="1:12" x14ac:dyDescent="0.3">
      <c r="A1860">
        <v>29348</v>
      </c>
      <c r="B1860" s="109" t="s">
        <v>1644</v>
      </c>
      <c r="C1860" s="109" t="s">
        <v>98</v>
      </c>
      <c r="D1860">
        <v>44</v>
      </c>
      <c r="E1860">
        <v>2</v>
      </c>
      <c r="F1860" t="s">
        <v>1599</v>
      </c>
      <c r="G1860">
        <v>2003.3999999999901</v>
      </c>
      <c r="H1860">
        <v>22</v>
      </c>
      <c r="I1860" t="s">
        <v>1782</v>
      </c>
      <c r="J1860" t="s">
        <v>1606</v>
      </c>
      <c r="K1860">
        <v>3</v>
      </c>
      <c r="L1860">
        <v>98.97</v>
      </c>
    </row>
    <row r="1861" spans="1:12" x14ac:dyDescent="0.3">
      <c r="A1861">
        <v>29447</v>
      </c>
      <c r="B1861" s="109" t="s">
        <v>1644</v>
      </c>
      <c r="C1861" s="109" t="s">
        <v>98</v>
      </c>
      <c r="D1861">
        <v>139</v>
      </c>
      <c r="E1861">
        <v>2</v>
      </c>
      <c r="F1861" t="s">
        <v>1599</v>
      </c>
      <c r="G1861">
        <v>1577.97</v>
      </c>
      <c r="H1861">
        <v>22</v>
      </c>
      <c r="I1861" t="s">
        <v>1782</v>
      </c>
      <c r="J1861" t="s">
        <v>1605</v>
      </c>
      <c r="K1861">
        <v>2</v>
      </c>
      <c r="L1861">
        <v>77.14</v>
      </c>
    </row>
    <row r="1862" spans="1:12" x14ac:dyDescent="0.3">
      <c r="A1862">
        <v>29468</v>
      </c>
      <c r="B1862" s="109" t="s">
        <v>1644</v>
      </c>
      <c r="C1862" s="109" t="s">
        <v>98</v>
      </c>
      <c r="D1862">
        <v>156</v>
      </c>
      <c r="E1862">
        <v>1</v>
      </c>
      <c r="F1862" t="s">
        <v>215</v>
      </c>
      <c r="G1862">
        <v>2314.1499999999901</v>
      </c>
      <c r="H1862">
        <v>22</v>
      </c>
      <c r="I1862" t="s">
        <v>1782</v>
      </c>
      <c r="J1862" t="s">
        <v>1605</v>
      </c>
      <c r="K1862">
        <v>2</v>
      </c>
      <c r="L1862">
        <v>72.17</v>
      </c>
    </row>
    <row r="1863" spans="1:12" x14ac:dyDescent="0.3">
      <c r="A1863">
        <v>29492</v>
      </c>
      <c r="B1863" s="109" t="s">
        <v>1644</v>
      </c>
      <c r="C1863" s="109" t="s">
        <v>98</v>
      </c>
      <c r="D1863">
        <v>164</v>
      </c>
      <c r="E1863">
        <v>1</v>
      </c>
      <c r="F1863" t="s">
        <v>215</v>
      </c>
      <c r="G1863">
        <v>3193.3999999999901</v>
      </c>
      <c r="H1863">
        <v>22</v>
      </c>
      <c r="I1863" t="s">
        <v>1782</v>
      </c>
      <c r="J1863" t="s">
        <v>1603</v>
      </c>
      <c r="K1863">
        <v>1</v>
      </c>
      <c r="L1863">
        <v>26.59</v>
      </c>
    </row>
    <row r="1864" spans="1:12" x14ac:dyDescent="0.3">
      <c r="A1864">
        <v>29552</v>
      </c>
      <c r="B1864" s="109" t="s">
        <v>1644</v>
      </c>
      <c r="C1864" s="109" t="s">
        <v>98</v>
      </c>
      <c r="D1864">
        <v>98</v>
      </c>
      <c r="E1864">
        <v>2</v>
      </c>
      <c r="F1864" t="s">
        <v>1599</v>
      </c>
      <c r="G1864">
        <v>2096.2599999999902</v>
      </c>
      <c r="H1864">
        <v>22</v>
      </c>
      <c r="I1864" t="s">
        <v>1782</v>
      </c>
      <c r="J1864" t="s">
        <v>1605</v>
      </c>
      <c r="K1864">
        <v>2</v>
      </c>
      <c r="L1864">
        <v>124.97</v>
      </c>
    </row>
    <row r="1865" spans="1:12" x14ac:dyDescent="0.3">
      <c r="A1865">
        <v>29584</v>
      </c>
      <c r="B1865" s="109" t="s">
        <v>1644</v>
      </c>
      <c r="C1865" s="109" t="s">
        <v>98</v>
      </c>
      <c r="D1865">
        <v>179</v>
      </c>
      <c r="E1865">
        <v>1</v>
      </c>
      <c r="F1865" t="s">
        <v>215</v>
      </c>
      <c r="G1865">
        <v>2800.08</v>
      </c>
      <c r="H1865">
        <v>22</v>
      </c>
      <c r="I1865" t="s">
        <v>1782</v>
      </c>
      <c r="J1865" t="s">
        <v>1605</v>
      </c>
      <c r="K1865">
        <v>2</v>
      </c>
      <c r="L1865">
        <v>53.099999999999994</v>
      </c>
    </row>
    <row r="1866" spans="1:12" x14ac:dyDescent="0.3">
      <c r="A1866">
        <v>29641</v>
      </c>
      <c r="B1866" s="109" t="s">
        <v>1644</v>
      </c>
      <c r="C1866" s="109" t="s">
        <v>98</v>
      </c>
      <c r="D1866">
        <v>66</v>
      </c>
      <c r="E1866">
        <v>1</v>
      </c>
      <c r="F1866" t="s">
        <v>215</v>
      </c>
      <c r="G1866">
        <v>1590.12</v>
      </c>
      <c r="H1866">
        <v>22</v>
      </c>
      <c r="I1866" t="s">
        <v>1782</v>
      </c>
      <c r="J1866" t="s">
        <v>1601</v>
      </c>
      <c r="K1866">
        <v>4</v>
      </c>
      <c r="L1866">
        <v>140.19999999999999</v>
      </c>
    </row>
    <row r="1867" spans="1:12" x14ac:dyDescent="0.3">
      <c r="A1867">
        <v>29646</v>
      </c>
      <c r="B1867" s="109" t="s">
        <v>1644</v>
      </c>
      <c r="C1867" s="109" t="s">
        <v>98</v>
      </c>
      <c r="D1867">
        <v>38</v>
      </c>
      <c r="E1867">
        <v>2</v>
      </c>
      <c r="F1867" t="s">
        <v>1599</v>
      </c>
      <c r="G1867">
        <v>2634.7399999999898</v>
      </c>
      <c r="H1867">
        <v>22</v>
      </c>
      <c r="I1867" t="s">
        <v>1782</v>
      </c>
      <c r="J1867" t="s">
        <v>1605</v>
      </c>
      <c r="K1867">
        <v>2</v>
      </c>
      <c r="L1867">
        <v>53.39</v>
      </c>
    </row>
    <row r="1868" spans="1:12" x14ac:dyDescent="0.3">
      <c r="A1868">
        <v>29649</v>
      </c>
      <c r="B1868" s="109" t="s">
        <v>1644</v>
      </c>
      <c r="C1868" s="109" t="s">
        <v>98</v>
      </c>
      <c r="D1868">
        <v>157</v>
      </c>
      <c r="E1868">
        <v>2</v>
      </c>
      <c r="F1868" t="s">
        <v>1599</v>
      </c>
      <c r="G1868">
        <v>3052.95</v>
      </c>
      <c r="H1868">
        <v>22</v>
      </c>
      <c r="I1868" t="s">
        <v>1782</v>
      </c>
      <c r="J1868" t="s">
        <v>1606</v>
      </c>
      <c r="K1868">
        <v>3</v>
      </c>
      <c r="L1868">
        <v>200.04</v>
      </c>
    </row>
    <row r="1869" spans="1:12" x14ac:dyDescent="0.3">
      <c r="A1869">
        <v>29685</v>
      </c>
      <c r="B1869" s="109" t="s">
        <v>1644</v>
      </c>
      <c r="C1869" s="109" t="s">
        <v>98</v>
      </c>
      <c r="D1869">
        <v>141</v>
      </c>
      <c r="E1869">
        <v>2</v>
      </c>
      <c r="F1869" t="s">
        <v>1599</v>
      </c>
      <c r="G1869">
        <v>2888.96</v>
      </c>
      <c r="H1869">
        <v>22</v>
      </c>
      <c r="I1869" t="s">
        <v>1782</v>
      </c>
      <c r="J1869" t="s">
        <v>1605</v>
      </c>
      <c r="K1869">
        <v>2</v>
      </c>
      <c r="L1869">
        <v>90.56</v>
      </c>
    </row>
    <row r="1870" spans="1:12" x14ac:dyDescent="0.3">
      <c r="A1870">
        <v>29698</v>
      </c>
      <c r="B1870" s="109" t="s">
        <v>1645</v>
      </c>
      <c r="C1870" s="109" t="s">
        <v>98</v>
      </c>
      <c r="D1870">
        <v>3</v>
      </c>
      <c r="E1870">
        <v>1</v>
      </c>
      <c r="F1870" t="s">
        <v>215</v>
      </c>
      <c r="G1870">
        <v>2054.9499999999998</v>
      </c>
      <c r="H1870">
        <v>22</v>
      </c>
      <c r="I1870" t="s">
        <v>1782</v>
      </c>
      <c r="J1870" t="s">
        <v>1606</v>
      </c>
      <c r="K1870">
        <v>3</v>
      </c>
      <c r="L1870">
        <v>115.87</v>
      </c>
    </row>
    <row r="1871" spans="1:12" x14ac:dyDescent="0.3">
      <c r="A1871">
        <v>29716</v>
      </c>
      <c r="B1871" s="109" t="s">
        <v>1645</v>
      </c>
      <c r="C1871" s="109" t="s">
        <v>98</v>
      </c>
      <c r="D1871">
        <v>2</v>
      </c>
      <c r="E1871">
        <v>2</v>
      </c>
      <c r="F1871" t="s">
        <v>1599</v>
      </c>
      <c r="G1871">
        <v>3017.95</v>
      </c>
      <c r="H1871">
        <v>22</v>
      </c>
      <c r="I1871" t="s">
        <v>1782</v>
      </c>
      <c r="J1871" t="s">
        <v>1603</v>
      </c>
      <c r="K1871">
        <v>1</v>
      </c>
      <c r="L1871">
        <v>33.090000000000003</v>
      </c>
    </row>
    <row r="1872" spans="1:12" x14ac:dyDescent="0.3">
      <c r="A1872">
        <v>29803</v>
      </c>
      <c r="B1872" s="109" t="s">
        <v>1645</v>
      </c>
      <c r="C1872" s="109" t="s">
        <v>98</v>
      </c>
      <c r="D1872">
        <v>92</v>
      </c>
      <c r="E1872">
        <v>2</v>
      </c>
      <c r="F1872" t="s">
        <v>1599</v>
      </c>
      <c r="G1872">
        <v>2439.3200000000002</v>
      </c>
      <c r="H1872">
        <v>22</v>
      </c>
      <c r="I1872" t="s">
        <v>1782</v>
      </c>
      <c r="J1872" t="s">
        <v>1606</v>
      </c>
      <c r="K1872">
        <v>3</v>
      </c>
      <c r="L1872">
        <v>75.22</v>
      </c>
    </row>
    <row r="1873" spans="1:12" x14ac:dyDescent="0.3">
      <c r="A1873">
        <v>29822</v>
      </c>
      <c r="B1873" s="109" t="s">
        <v>1645</v>
      </c>
      <c r="C1873" s="109" t="s">
        <v>98</v>
      </c>
      <c r="D1873">
        <v>171</v>
      </c>
      <c r="E1873">
        <v>2</v>
      </c>
      <c r="F1873" t="s">
        <v>1599</v>
      </c>
      <c r="G1873">
        <v>3485.06</v>
      </c>
      <c r="H1873">
        <v>22</v>
      </c>
      <c r="I1873" t="s">
        <v>1782</v>
      </c>
      <c r="J1873" t="s">
        <v>1601</v>
      </c>
      <c r="K1873">
        <v>4</v>
      </c>
      <c r="L1873">
        <v>108.31</v>
      </c>
    </row>
    <row r="1874" spans="1:12" x14ac:dyDescent="0.3">
      <c r="A1874">
        <v>29949</v>
      </c>
      <c r="B1874" s="109" t="s">
        <v>1645</v>
      </c>
      <c r="C1874" s="109" t="s">
        <v>98</v>
      </c>
      <c r="D1874">
        <v>67</v>
      </c>
      <c r="E1874">
        <v>1</v>
      </c>
      <c r="F1874" t="s">
        <v>215</v>
      </c>
      <c r="G1874">
        <v>2962.03</v>
      </c>
      <c r="H1874">
        <v>22</v>
      </c>
      <c r="I1874" t="s">
        <v>1782</v>
      </c>
      <c r="J1874" t="s">
        <v>1606</v>
      </c>
      <c r="K1874">
        <v>3</v>
      </c>
      <c r="L1874">
        <v>186.62</v>
      </c>
    </row>
    <row r="1875" spans="1:12" x14ac:dyDescent="0.3">
      <c r="A1875">
        <v>29961</v>
      </c>
      <c r="B1875" s="109" t="s">
        <v>1645</v>
      </c>
      <c r="C1875" s="109" t="s">
        <v>98</v>
      </c>
      <c r="D1875">
        <v>65</v>
      </c>
      <c r="E1875">
        <v>2</v>
      </c>
      <c r="F1875" t="s">
        <v>1599</v>
      </c>
      <c r="G1875">
        <v>2807.0899999999901</v>
      </c>
      <c r="H1875">
        <v>22</v>
      </c>
      <c r="I1875" t="s">
        <v>1782</v>
      </c>
      <c r="J1875" t="s">
        <v>1605</v>
      </c>
      <c r="K1875">
        <v>2</v>
      </c>
      <c r="L1875">
        <v>59.680000000000007</v>
      </c>
    </row>
    <row r="1876" spans="1:12" x14ac:dyDescent="0.3">
      <c r="A1876">
        <v>29978</v>
      </c>
      <c r="B1876" s="109" t="s">
        <v>1646</v>
      </c>
      <c r="C1876" s="109" t="s">
        <v>98</v>
      </c>
      <c r="D1876">
        <v>95</v>
      </c>
      <c r="E1876">
        <v>2</v>
      </c>
      <c r="F1876" t="s">
        <v>1599</v>
      </c>
      <c r="G1876">
        <v>2380.98</v>
      </c>
      <c r="H1876">
        <v>22</v>
      </c>
      <c r="I1876" t="s">
        <v>1782</v>
      </c>
      <c r="J1876" t="s">
        <v>1603</v>
      </c>
      <c r="K1876">
        <v>1</v>
      </c>
      <c r="L1876">
        <v>45.06</v>
      </c>
    </row>
    <row r="1877" spans="1:12" x14ac:dyDescent="0.3">
      <c r="A1877">
        <v>29998</v>
      </c>
      <c r="B1877" s="109" t="s">
        <v>1646</v>
      </c>
      <c r="C1877" s="109" t="s">
        <v>98</v>
      </c>
      <c r="D1877">
        <v>172</v>
      </c>
      <c r="E1877">
        <v>1</v>
      </c>
      <c r="F1877" t="s">
        <v>215</v>
      </c>
      <c r="G1877">
        <v>2363.5100000000002</v>
      </c>
      <c r="H1877">
        <v>22</v>
      </c>
      <c r="I1877" t="s">
        <v>1782</v>
      </c>
      <c r="J1877" t="s">
        <v>1605</v>
      </c>
      <c r="K1877">
        <v>2</v>
      </c>
      <c r="L1877">
        <v>84.44</v>
      </c>
    </row>
    <row r="1878" spans="1:12" x14ac:dyDescent="0.3">
      <c r="A1878">
        <v>30058</v>
      </c>
      <c r="B1878" s="109" t="s">
        <v>1646</v>
      </c>
      <c r="C1878" s="109" t="s">
        <v>98</v>
      </c>
      <c r="D1878">
        <v>5</v>
      </c>
      <c r="E1878">
        <v>2</v>
      </c>
      <c r="F1878" t="s">
        <v>1599</v>
      </c>
      <c r="G1878">
        <v>2727.48</v>
      </c>
      <c r="H1878">
        <v>22</v>
      </c>
      <c r="I1878" t="s">
        <v>1782</v>
      </c>
      <c r="J1878" t="s">
        <v>1606</v>
      </c>
      <c r="K1878">
        <v>3</v>
      </c>
      <c r="L1878">
        <v>79.69</v>
      </c>
    </row>
    <row r="1879" spans="1:12" x14ac:dyDescent="0.3">
      <c r="A1879">
        <v>30065</v>
      </c>
      <c r="B1879" s="109" t="s">
        <v>1646</v>
      </c>
      <c r="C1879" s="109" t="s">
        <v>98</v>
      </c>
      <c r="D1879">
        <v>74</v>
      </c>
      <c r="E1879">
        <v>1</v>
      </c>
      <c r="F1879" t="s">
        <v>215</v>
      </c>
      <c r="G1879">
        <v>3371.55</v>
      </c>
      <c r="H1879">
        <v>22</v>
      </c>
      <c r="I1879" t="s">
        <v>1782</v>
      </c>
      <c r="J1879" t="s">
        <v>1601</v>
      </c>
      <c r="K1879">
        <v>4</v>
      </c>
      <c r="L1879">
        <v>149.17000000000002</v>
      </c>
    </row>
    <row r="1880" spans="1:12" x14ac:dyDescent="0.3">
      <c r="A1880">
        <v>30079</v>
      </c>
      <c r="B1880" s="109" t="s">
        <v>1646</v>
      </c>
      <c r="C1880" s="109" t="s">
        <v>98</v>
      </c>
      <c r="D1880">
        <v>180</v>
      </c>
      <c r="E1880">
        <v>1</v>
      </c>
      <c r="F1880" t="s">
        <v>215</v>
      </c>
      <c r="G1880">
        <v>2710.77</v>
      </c>
      <c r="H1880">
        <v>22</v>
      </c>
      <c r="I1880" t="s">
        <v>1782</v>
      </c>
      <c r="J1880" t="s">
        <v>1605</v>
      </c>
      <c r="K1880">
        <v>2</v>
      </c>
      <c r="L1880">
        <v>58.07</v>
      </c>
    </row>
    <row r="1881" spans="1:12" x14ac:dyDescent="0.3">
      <c r="A1881">
        <v>30083</v>
      </c>
      <c r="B1881" s="109" t="s">
        <v>1646</v>
      </c>
      <c r="C1881" s="109" t="s">
        <v>98</v>
      </c>
      <c r="D1881">
        <v>13</v>
      </c>
      <c r="E1881">
        <v>1</v>
      </c>
      <c r="F1881" t="s">
        <v>215</v>
      </c>
      <c r="G1881">
        <v>2749.72999999999</v>
      </c>
      <c r="H1881">
        <v>22</v>
      </c>
      <c r="I1881" t="s">
        <v>1782</v>
      </c>
      <c r="J1881" t="s">
        <v>1605</v>
      </c>
      <c r="K1881">
        <v>2</v>
      </c>
      <c r="L1881">
        <v>106.5</v>
      </c>
    </row>
    <row r="1882" spans="1:12" x14ac:dyDescent="0.3">
      <c r="A1882">
        <v>30116</v>
      </c>
      <c r="B1882" s="109" t="s">
        <v>1646</v>
      </c>
      <c r="C1882" s="109" t="s">
        <v>98</v>
      </c>
      <c r="D1882">
        <v>37</v>
      </c>
      <c r="E1882">
        <v>1</v>
      </c>
      <c r="F1882" t="s">
        <v>215</v>
      </c>
      <c r="G1882">
        <v>4418.24</v>
      </c>
      <c r="H1882">
        <v>22</v>
      </c>
      <c r="I1882" t="s">
        <v>1782</v>
      </c>
      <c r="J1882" t="s">
        <v>1603</v>
      </c>
      <c r="K1882">
        <v>1</v>
      </c>
      <c r="L1882">
        <v>50.34</v>
      </c>
    </row>
    <row r="1883" spans="1:12" x14ac:dyDescent="0.3">
      <c r="A1883">
        <v>30139</v>
      </c>
      <c r="B1883" s="109" t="s">
        <v>1647</v>
      </c>
      <c r="C1883" s="109" t="s">
        <v>98</v>
      </c>
      <c r="D1883">
        <v>88</v>
      </c>
      <c r="E1883">
        <v>2</v>
      </c>
      <c r="F1883" t="s">
        <v>1599</v>
      </c>
      <c r="G1883">
        <v>2659.22</v>
      </c>
      <c r="H1883">
        <v>22</v>
      </c>
      <c r="I1883" t="s">
        <v>1782</v>
      </c>
      <c r="J1883" t="s">
        <v>1605</v>
      </c>
      <c r="K1883">
        <v>2</v>
      </c>
      <c r="L1883">
        <v>71.86</v>
      </c>
    </row>
    <row r="1884" spans="1:12" x14ac:dyDescent="0.3">
      <c r="A1884">
        <v>30204</v>
      </c>
      <c r="B1884" s="109" t="s">
        <v>1647</v>
      </c>
      <c r="C1884" s="109" t="s">
        <v>98</v>
      </c>
      <c r="D1884">
        <v>76</v>
      </c>
      <c r="E1884">
        <v>2</v>
      </c>
      <c r="F1884" t="s">
        <v>1599</v>
      </c>
      <c r="G1884">
        <v>2110.5</v>
      </c>
      <c r="H1884">
        <v>22</v>
      </c>
      <c r="I1884" t="s">
        <v>1782</v>
      </c>
      <c r="J1884" t="s">
        <v>1605</v>
      </c>
      <c r="K1884">
        <v>2</v>
      </c>
      <c r="L1884">
        <v>72.17</v>
      </c>
    </row>
    <row r="1885" spans="1:12" x14ac:dyDescent="0.3">
      <c r="A1885">
        <v>30267</v>
      </c>
      <c r="B1885" s="109" t="s">
        <v>1647</v>
      </c>
      <c r="C1885" s="109" t="s">
        <v>98</v>
      </c>
      <c r="D1885">
        <v>153</v>
      </c>
      <c r="E1885">
        <v>1</v>
      </c>
      <c r="F1885" t="s">
        <v>215</v>
      </c>
      <c r="G1885">
        <v>2648.3899999999899</v>
      </c>
      <c r="H1885">
        <v>22</v>
      </c>
      <c r="I1885" t="s">
        <v>1782</v>
      </c>
      <c r="J1885" t="s">
        <v>1601</v>
      </c>
      <c r="K1885">
        <v>4</v>
      </c>
      <c r="L1885">
        <v>135.21</v>
      </c>
    </row>
    <row r="1886" spans="1:12" x14ac:dyDescent="0.3">
      <c r="A1886">
        <v>30299</v>
      </c>
      <c r="B1886" s="109" t="s">
        <v>1647</v>
      </c>
      <c r="C1886" s="109" t="s">
        <v>98</v>
      </c>
      <c r="D1886">
        <v>192</v>
      </c>
      <c r="E1886">
        <v>1</v>
      </c>
      <c r="F1886" t="s">
        <v>215</v>
      </c>
      <c r="G1886">
        <v>2044.01999999999</v>
      </c>
      <c r="H1886">
        <v>22</v>
      </c>
      <c r="I1886" t="s">
        <v>1782</v>
      </c>
      <c r="J1886" t="s">
        <v>1603</v>
      </c>
      <c r="K1886">
        <v>1</v>
      </c>
      <c r="L1886">
        <v>26.8</v>
      </c>
    </row>
    <row r="1887" spans="1:12" x14ac:dyDescent="0.3">
      <c r="A1887">
        <v>30310</v>
      </c>
      <c r="B1887" s="109" t="s">
        <v>1647</v>
      </c>
      <c r="C1887" s="109" t="s">
        <v>98</v>
      </c>
      <c r="D1887">
        <v>144</v>
      </c>
      <c r="E1887">
        <v>1</v>
      </c>
      <c r="F1887" t="s">
        <v>215</v>
      </c>
      <c r="G1887">
        <v>2504.1999999999998</v>
      </c>
      <c r="H1887">
        <v>22</v>
      </c>
      <c r="I1887" t="s">
        <v>1782</v>
      </c>
      <c r="J1887" t="s">
        <v>1601</v>
      </c>
      <c r="K1887">
        <v>4</v>
      </c>
      <c r="L1887">
        <v>133.83000000000001</v>
      </c>
    </row>
    <row r="1888" spans="1:12" x14ac:dyDescent="0.3">
      <c r="A1888">
        <v>30352</v>
      </c>
      <c r="B1888" s="109" t="s">
        <v>1647</v>
      </c>
      <c r="C1888" s="109" t="s">
        <v>98</v>
      </c>
      <c r="D1888">
        <v>86</v>
      </c>
      <c r="E1888">
        <v>1</v>
      </c>
      <c r="F1888" t="s">
        <v>215</v>
      </c>
      <c r="G1888">
        <v>3622.22</v>
      </c>
      <c r="H1888">
        <v>22</v>
      </c>
      <c r="I1888" t="s">
        <v>1782</v>
      </c>
      <c r="J1888" t="s">
        <v>1605</v>
      </c>
      <c r="K1888">
        <v>2</v>
      </c>
      <c r="L1888">
        <v>53.099999999999994</v>
      </c>
    </row>
    <row r="1889" spans="1:12" x14ac:dyDescent="0.3">
      <c r="A1889">
        <v>30375</v>
      </c>
      <c r="B1889" s="109" t="s">
        <v>1647</v>
      </c>
      <c r="C1889" s="109" t="s">
        <v>98</v>
      </c>
      <c r="D1889">
        <v>55</v>
      </c>
      <c r="E1889">
        <v>1</v>
      </c>
      <c r="F1889" t="s">
        <v>215</v>
      </c>
      <c r="G1889">
        <v>2500.6099999999901</v>
      </c>
      <c r="H1889">
        <v>22</v>
      </c>
      <c r="I1889" t="s">
        <v>1782</v>
      </c>
      <c r="J1889" t="s">
        <v>1606</v>
      </c>
      <c r="K1889">
        <v>3</v>
      </c>
      <c r="L1889">
        <v>103.52000000000001</v>
      </c>
    </row>
    <row r="1890" spans="1:12" x14ac:dyDescent="0.3">
      <c r="A1890">
        <v>30383</v>
      </c>
      <c r="B1890" s="109" t="s">
        <v>1648</v>
      </c>
      <c r="C1890" s="109" t="s">
        <v>99</v>
      </c>
      <c r="D1890">
        <v>72</v>
      </c>
      <c r="E1890">
        <v>2</v>
      </c>
      <c r="F1890" t="s">
        <v>1599</v>
      </c>
      <c r="G1890">
        <v>2365.24999999999</v>
      </c>
      <c r="H1890">
        <v>22</v>
      </c>
      <c r="I1890" t="s">
        <v>1782</v>
      </c>
      <c r="J1890" t="s">
        <v>1605</v>
      </c>
      <c r="K1890">
        <v>2</v>
      </c>
      <c r="L1890">
        <v>83.43</v>
      </c>
    </row>
    <row r="1891" spans="1:12" x14ac:dyDescent="0.3">
      <c r="A1891">
        <v>30517</v>
      </c>
      <c r="B1891" s="109" t="s">
        <v>1648</v>
      </c>
      <c r="C1891" s="109" t="s">
        <v>99</v>
      </c>
      <c r="D1891">
        <v>115</v>
      </c>
      <c r="E1891">
        <v>1</v>
      </c>
      <c r="F1891" t="s">
        <v>215</v>
      </c>
      <c r="G1891">
        <v>2760.23</v>
      </c>
      <c r="H1891">
        <v>22</v>
      </c>
      <c r="I1891" t="s">
        <v>1782</v>
      </c>
      <c r="J1891" t="s">
        <v>1603</v>
      </c>
      <c r="K1891">
        <v>1</v>
      </c>
      <c r="L1891">
        <v>33.090000000000003</v>
      </c>
    </row>
    <row r="1892" spans="1:12" x14ac:dyDescent="0.3">
      <c r="A1892">
        <v>30526</v>
      </c>
      <c r="B1892" s="109" t="s">
        <v>1648</v>
      </c>
      <c r="C1892" s="109" t="s">
        <v>99</v>
      </c>
      <c r="D1892">
        <v>167</v>
      </c>
      <c r="E1892">
        <v>2</v>
      </c>
      <c r="F1892" t="s">
        <v>1599</v>
      </c>
      <c r="G1892">
        <v>2609.11</v>
      </c>
      <c r="H1892">
        <v>22</v>
      </c>
      <c r="I1892" t="s">
        <v>1782</v>
      </c>
      <c r="J1892" t="s">
        <v>1606</v>
      </c>
      <c r="K1892">
        <v>3</v>
      </c>
      <c r="L1892">
        <v>108.58</v>
      </c>
    </row>
    <row r="1893" spans="1:12" x14ac:dyDescent="0.3">
      <c r="A1893">
        <v>30542</v>
      </c>
      <c r="B1893" s="109" t="s">
        <v>1648</v>
      </c>
      <c r="C1893" s="109" t="s">
        <v>99</v>
      </c>
      <c r="D1893">
        <v>28</v>
      </c>
      <c r="E1893">
        <v>2</v>
      </c>
      <c r="F1893" t="s">
        <v>1599</v>
      </c>
      <c r="G1893">
        <v>1731.43</v>
      </c>
      <c r="H1893">
        <v>22</v>
      </c>
      <c r="I1893" t="s">
        <v>1782</v>
      </c>
      <c r="J1893" t="s">
        <v>1605</v>
      </c>
      <c r="K1893">
        <v>2</v>
      </c>
      <c r="L1893">
        <v>77.31</v>
      </c>
    </row>
    <row r="1894" spans="1:12" x14ac:dyDescent="0.3">
      <c r="A1894">
        <v>30561</v>
      </c>
      <c r="B1894" s="109" t="s">
        <v>1648</v>
      </c>
      <c r="C1894" s="109" t="s">
        <v>99</v>
      </c>
      <c r="D1894">
        <v>170</v>
      </c>
      <c r="E1894">
        <v>2</v>
      </c>
      <c r="F1894" t="s">
        <v>1599</v>
      </c>
      <c r="G1894">
        <v>2340.7799999999902</v>
      </c>
      <c r="H1894">
        <v>22</v>
      </c>
      <c r="I1894" t="s">
        <v>1782</v>
      </c>
      <c r="J1894" t="s">
        <v>1603</v>
      </c>
      <c r="K1894">
        <v>1</v>
      </c>
      <c r="L1894">
        <v>79.91</v>
      </c>
    </row>
    <row r="1895" spans="1:12" x14ac:dyDescent="0.3">
      <c r="A1895">
        <v>30564</v>
      </c>
      <c r="B1895" s="109" t="s">
        <v>1648</v>
      </c>
      <c r="C1895" s="109" t="s">
        <v>99</v>
      </c>
      <c r="D1895">
        <v>92</v>
      </c>
      <c r="E1895">
        <v>2</v>
      </c>
      <c r="F1895" t="s">
        <v>1599</v>
      </c>
      <c r="G1895">
        <v>2439.3200000000002</v>
      </c>
      <c r="H1895">
        <v>22</v>
      </c>
      <c r="I1895" t="s">
        <v>1782</v>
      </c>
      <c r="J1895" t="s">
        <v>1603</v>
      </c>
      <c r="K1895">
        <v>1</v>
      </c>
      <c r="L1895">
        <v>40.22</v>
      </c>
    </row>
    <row r="1896" spans="1:12" x14ac:dyDescent="0.3">
      <c r="A1896">
        <v>30585</v>
      </c>
      <c r="B1896" s="109" t="s">
        <v>1648</v>
      </c>
      <c r="C1896" s="109" t="s">
        <v>99</v>
      </c>
      <c r="D1896">
        <v>136</v>
      </c>
      <c r="E1896">
        <v>1</v>
      </c>
      <c r="F1896" t="s">
        <v>215</v>
      </c>
      <c r="G1896">
        <v>2856.3799999999901</v>
      </c>
      <c r="H1896">
        <v>22</v>
      </c>
      <c r="I1896" t="s">
        <v>1782</v>
      </c>
      <c r="J1896" t="s">
        <v>1603</v>
      </c>
      <c r="K1896">
        <v>1</v>
      </c>
      <c r="L1896">
        <v>45.06</v>
      </c>
    </row>
    <row r="1897" spans="1:12" x14ac:dyDescent="0.3">
      <c r="A1897">
        <v>30621</v>
      </c>
      <c r="B1897" s="109" t="s">
        <v>1648</v>
      </c>
      <c r="C1897" s="109" t="s">
        <v>99</v>
      </c>
      <c r="D1897">
        <v>53</v>
      </c>
      <c r="E1897">
        <v>2</v>
      </c>
      <c r="F1897" t="s">
        <v>1599</v>
      </c>
      <c r="G1897">
        <v>2456.64</v>
      </c>
      <c r="H1897">
        <v>22</v>
      </c>
      <c r="I1897" t="s">
        <v>1782</v>
      </c>
      <c r="J1897" t="s">
        <v>1603</v>
      </c>
      <c r="K1897">
        <v>1</v>
      </c>
      <c r="L1897">
        <v>31.27</v>
      </c>
    </row>
    <row r="1898" spans="1:12" x14ac:dyDescent="0.3">
      <c r="A1898">
        <v>30622</v>
      </c>
      <c r="B1898" s="109" t="s">
        <v>1648</v>
      </c>
      <c r="C1898" s="109" t="s">
        <v>99</v>
      </c>
      <c r="D1898">
        <v>91</v>
      </c>
      <c r="E1898">
        <v>1</v>
      </c>
      <c r="F1898" t="s">
        <v>215</v>
      </c>
      <c r="G1898">
        <v>3648.07</v>
      </c>
      <c r="H1898">
        <v>22</v>
      </c>
      <c r="I1898" t="s">
        <v>1782</v>
      </c>
      <c r="J1898" t="s">
        <v>1606</v>
      </c>
      <c r="K1898">
        <v>3</v>
      </c>
      <c r="L1898">
        <v>93.32</v>
      </c>
    </row>
    <row r="1899" spans="1:12" x14ac:dyDescent="0.3">
      <c r="A1899">
        <v>30821</v>
      </c>
      <c r="B1899" s="109" t="s">
        <v>1648</v>
      </c>
      <c r="C1899" s="109" t="s">
        <v>99</v>
      </c>
      <c r="D1899">
        <v>102</v>
      </c>
      <c r="E1899">
        <v>2</v>
      </c>
      <c r="F1899" t="s">
        <v>1599</v>
      </c>
      <c r="G1899">
        <v>3813.69</v>
      </c>
      <c r="H1899">
        <v>22</v>
      </c>
      <c r="I1899" t="s">
        <v>1782</v>
      </c>
      <c r="J1899" t="s">
        <v>1603</v>
      </c>
      <c r="K1899">
        <v>1</v>
      </c>
      <c r="L1899">
        <v>50.34</v>
      </c>
    </row>
    <row r="1900" spans="1:12" x14ac:dyDescent="0.3">
      <c r="A1900">
        <v>30835</v>
      </c>
      <c r="B1900" s="109" t="s">
        <v>1648</v>
      </c>
      <c r="C1900" s="109" t="s">
        <v>99</v>
      </c>
      <c r="D1900">
        <v>141</v>
      </c>
      <c r="E1900">
        <v>2</v>
      </c>
      <c r="F1900" t="s">
        <v>1599</v>
      </c>
      <c r="G1900">
        <v>2888.96</v>
      </c>
      <c r="H1900">
        <v>22</v>
      </c>
      <c r="I1900" t="s">
        <v>1782</v>
      </c>
      <c r="J1900" t="s">
        <v>1603</v>
      </c>
      <c r="K1900">
        <v>1</v>
      </c>
      <c r="L1900">
        <v>45.06</v>
      </c>
    </row>
    <row r="1901" spans="1:12" x14ac:dyDescent="0.3">
      <c r="A1901">
        <v>30854</v>
      </c>
      <c r="B1901" s="109" t="s">
        <v>1648</v>
      </c>
      <c r="C1901" s="109" t="s">
        <v>99</v>
      </c>
      <c r="D1901">
        <v>11</v>
      </c>
      <c r="E1901">
        <v>2</v>
      </c>
      <c r="F1901" t="s">
        <v>1599</v>
      </c>
      <c r="G1901">
        <v>2990.45999999999</v>
      </c>
      <c r="H1901">
        <v>22</v>
      </c>
      <c r="I1901" t="s">
        <v>1782</v>
      </c>
      <c r="J1901" t="s">
        <v>1603</v>
      </c>
      <c r="K1901">
        <v>1</v>
      </c>
      <c r="L1901">
        <v>31.27</v>
      </c>
    </row>
    <row r="1902" spans="1:12" x14ac:dyDescent="0.3">
      <c r="A1902">
        <v>30876</v>
      </c>
      <c r="B1902" s="109" t="s">
        <v>1648</v>
      </c>
      <c r="C1902" s="109" t="s">
        <v>99</v>
      </c>
      <c r="D1902">
        <v>46</v>
      </c>
      <c r="E1902">
        <v>2</v>
      </c>
      <c r="F1902" t="s">
        <v>1599</v>
      </c>
      <c r="G1902">
        <v>3510.3699999999899</v>
      </c>
      <c r="H1902">
        <v>22</v>
      </c>
      <c r="I1902" t="s">
        <v>1782</v>
      </c>
      <c r="J1902" t="s">
        <v>1605</v>
      </c>
      <c r="K1902">
        <v>2</v>
      </c>
      <c r="L1902">
        <v>59.89</v>
      </c>
    </row>
    <row r="1903" spans="1:12" x14ac:dyDescent="0.3">
      <c r="A1903">
        <v>30882</v>
      </c>
      <c r="B1903" s="109" t="s">
        <v>1649</v>
      </c>
      <c r="C1903" s="109" t="s">
        <v>99</v>
      </c>
      <c r="D1903">
        <v>52</v>
      </c>
      <c r="E1903">
        <v>1</v>
      </c>
      <c r="F1903" t="s">
        <v>215</v>
      </c>
      <c r="G1903">
        <v>3124.69</v>
      </c>
      <c r="H1903">
        <v>22</v>
      </c>
      <c r="I1903" t="s">
        <v>1782</v>
      </c>
      <c r="J1903" t="s">
        <v>1601</v>
      </c>
      <c r="K1903">
        <v>4</v>
      </c>
      <c r="L1903">
        <v>130.24</v>
      </c>
    </row>
    <row r="1904" spans="1:12" x14ac:dyDescent="0.3">
      <c r="A1904">
        <v>30894</v>
      </c>
      <c r="B1904" s="109" t="s">
        <v>1649</v>
      </c>
      <c r="C1904" s="109" t="s">
        <v>99</v>
      </c>
      <c r="D1904">
        <v>77</v>
      </c>
      <c r="E1904">
        <v>1</v>
      </c>
      <c r="F1904" t="s">
        <v>215</v>
      </c>
      <c r="G1904">
        <v>2285.7599999999902</v>
      </c>
      <c r="H1904">
        <v>22</v>
      </c>
      <c r="I1904" t="s">
        <v>1782</v>
      </c>
      <c r="J1904" t="s">
        <v>1603</v>
      </c>
      <c r="K1904">
        <v>1</v>
      </c>
      <c r="L1904">
        <v>44.22</v>
      </c>
    </row>
    <row r="1905" spans="1:12" x14ac:dyDescent="0.3">
      <c r="A1905">
        <v>30909</v>
      </c>
      <c r="B1905" s="109" t="s">
        <v>1649</v>
      </c>
      <c r="C1905" s="109" t="s">
        <v>99</v>
      </c>
      <c r="D1905">
        <v>160</v>
      </c>
      <c r="E1905">
        <v>2</v>
      </c>
      <c r="F1905" t="s">
        <v>1599</v>
      </c>
      <c r="G1905">
        <v>2700.9699999999898</v>
      </c>
      <c r="H1905">
        <v>22</v>
      </c>
      <c r="I1905" t="s">
        <v>1782</v>
      </c>
      <c r="J1905" t="s">
        <v>1605</v>
      </c>
      <c r="K1905">
        <v>2</v>
      </c>
      <c r="L1905">
        <v>73.31</v>
      </c>
    </row>
    <row r="1906" spans="1:12" x14ac:dyDescent="0.3">
      <c r="A1906">
        <v>30960</v>
      </c>
      <c r="B1906" s="109" t="s">
        <v>1649</v>
      </c>
      <c r="C1906" s="109" t="s">
        <v>99</v>
      </c>
      <c r="D1906">
        <v>128</v>
      </c>
      <c r="E1906">
        <v>1</v>
      </c>
      <c r="F1906" t="s">
        <v>215</v>
      </c>
      <c r="G1906">
        <v>2183.25</v>
      </c>
      <c r="H1906">
        <v>22</v>
      </c>
      <c r="I1906" t="s">
        <v>1782</v>
      </c>
      <c r="J1906" t="s">
        <v>1601</v>
      </c>
      <c r="K1906">
        <v>4</v>
      </c>
      <c r="L1906">
        <v>236.75</v>
      </c>
    </row>
    <row r="1907" spans="1:12" x14ac:dyDescent="0.3">
      <c r="A1907">
        <v>31032</v>
      </c>
      <c r="B1907" s="109" t="s">
        <v>1649</v>
      </c>
      <c r="C1907" s="109" t="s">
        <v>99</v>
      </c>
      <c r="D1907">
        <v>67</v>
      </c>
      <c r="E1907">
        <v>1</v>
      </c>
      <c r="F1907" t="s">
        <v>215</v>
      </c>
      <c r="G1907">
        <v>2962.03</v>
      </c>
      <c r="H1907">
        <v>22</v>
      </c>
      <c r="I1907" t="s">
        <v>1782</v>
      </c>
      <c r="J1907" t="s">
        <v>1605</v>
      </c>
      <c r="K1907">
        <v>2</v>
      </c>
      <c r="L1907">
        <v>48.629999999999995</v>
      </c>
    </row>
    <row r="1908" spans="1:12" x14ac:dyDescent="0.3">
      <c r="A1908">
        <v>31050</v>
      </c>
      <c r="B1908" s="109" t="s">
        <v>1649</v>
      </c>
      <c r="C1908" s="109" t="s">
        <v>99</v>
      </c>
      <c r="D1908">
        <v>96</v>
      </c>
      <c r="E1908">
        <v>2</v>
      </c>
      <c r="F1908" t="s">
        <v>1599</v>
      </c>
      <c r="G1908">
        <v>2070.72999999999</v>
      </c>
      <c r="H1908">
        <v>22</v>
      </c>
      <c r="I1908" t="s">
        <v>1782</v>
      </c>
      <c r="J1908" t="s">
        <v>1623</v>
      </c>
      <c r="K1908">
        <v>5</v>
      </c>
      <c r="L1908">
        <v>204.82000000000002</v>
      </c>
    </row>
    <row r="1909" spans="1:12" x14ac:dyDescent="0.3">
      <c r="A1909">
        <v>31104</v>
      </c>
      <c r="B1909" s="109" t="s">
        <v>1649</v>
      </c>
      <c r="C1909" s="109" t="s">
        <v>99</v>
      </c>
      <c r="D1909">
        <v>152</v>
      </c>
      <c r="E1909">
        <v>2</v>
      </c>
      <c r="F1909" t="s">
        <v>1599</v>
      </c>
      <c r="G1909">
        <v>3049.8199999999902</v>
      </c>
      <c r="H1909">
        <v>22</v>
      </c>
      <c r="I1909" t="s">
        <v>1782</v>
      </c>
      <c r="J1909" t="s">
        <v>1603</v>
      </c>
      <c r="K1909">
        <v>1</v>
      </c>
      <c r="L1909">
        <v>26.8</v>
      </c>
    </row>
    <row r="1910" spans="1:12" x14ac:dyDescent="0.3">
      <c r="A1910">
        <v>31133</v>
      </c>
      <c r="B1910" s="109" t="s">
        <v>1649</v>
      </c>
      <c r="C1910" s="109" t="s">
        <v>99</v>
      </c>
      <c r="D1910">
        <v>19</v>
      </c>
      <c r="E1910">
        <v>1</v>
      </c>
      <c r="F1910" t="s">
        <v>215</v>
      </c>
      <c r="G1910">
        <v>1747.4299999999901</v>
      </c>
      <c r="H1910">
        <v>22</v>
      </c>
      <c r="I1910" t="s">
        <v>1782</v>
      </c>
      <c r="J1910" t="s">
        <v>1603</v>
      </c>
      <c r="K1910">
        <v>1</v>
      </c>
      <c r="L1910">
        <v>31.27</v>
      </c>
    </row>
    <row r="1911" spans="1:12" x14ac:dyDescent="0.3">
      <c r="A1911">
        <v>31149</v>
      </c>
      <c r="B1911" s="109" t="s">
        <v>1649</v>
      </c>
      <c r="C1911" s="109" t="s">
        <v>99</v>
      </c>
      <c r="D1911">
        <v>110</v>
      </c>
      <c r="E1911">
        <v>1</v>
      </c>
      <c r="F1911" t="s">
        <v>215</v>
      </c>
      <c r="G1911">
        <v>2404.04</v>
      </c>
      <c r="H1911">
        <v>22</v>
      </c>
      <c r="I1911" t="s">
        <v>1782</v>
      </c>
      <c r="J1911" t="s">
        <v>1606</v>
      </c>
      <c r="K1911">
        <v>3</v>
      </c>
      <c r="L1911">
        <v>146.72</v>
      </c>
    </row>
    <row r="1912" spans="1:12" x14ac:dyDescent="0.3">
      <c r="A1912">
        <v>31171</v>
      </c>
      <c r="B1912" s="109" t="s">
        <v>1649</v>
      </c>
      <c r="C1912" s="109" t="s">
        <v>99</v>
      </c>
      <c r="D1912">
        <v>46</v>
      </c>
      <c r="E1912">
        <v>2</v>
      </c>
      <c r="F1912" t="s">
        <v>1599</v>
      </c>
      <c r="G1912">
        <v>3510.3699999999899</v>
      </c>
      <c r="H1912">
        <v>22</v>
      </c>
      <c r="I1912" t="s">
        <v>1782</v>
      </c>
      <c r="J1912" t="s">
        <v>1603</v>
      </c>
      <c r="K1912">
        <v>1</v>
      </c>
      <c r="L1912">
        <v>45.06</v>
      </c>
    </row>
    <row r="1913" spans="1:12" x14ac:dyDescent="0.3">
      <c r="A1913">
        <v>31176</v>
      </c>
      <c r="B1913" s="109" t="s">
        <v>1649</v>
      </c>
      <c r="C1913" s="109" t="s">
        <v>99</v>
      </c>
      <c r="D1913">
        <v>61</v>
      </c>
      <c r="E1913">
        <v>2</v>
      </c>
      <c r="F1913" t="s">
        <v>1599</v>
      </c>
      <c r="G1913">
        <v>2928.83</v>
      </c>
      <c r="H1913">
        <v>22</v>
      </c>
      <c r="I1913" t="s">
        <v>1782</v>
      </c>
      <c r="J1913" t="s">
        <v>1606</v>
      </c>
      <c r="K1913">
        <v>3</v>
      </c>
      <c r="L1913">
        <v>108.58</v>
      </c>
    </row>
    <row r="1914" spans="1:12" x14ac:dyDescent="0.3">
      <c r="A1914">
        <v>31177</v>
      </c>
      <c r="B1914" s="109" t="s">
        <v>1649</v>
      </c>
      <c r="C1914" s="109" t="s">
        <v>99</v>
      </c>
      <c r="D1914">
        <v>11</v>
      </c>
      <c r="E1914">
        <v>2</v>
      </c>
      <c r="F1914" t="s">
        <v>1599</v>
      </c>
      <c r="G1914">
        <v>2990.45999999999</v>
      </c>
      <c r="H1914">
        <v>22</v>
      </c>
      <c r="I1914" t="s">
        <v>1782</v>
      </c>
      <c r="J1914" t="s">
        <v>1605</v>
      </c>
      <c r="K1914">
        <v>2</v>
      </c>
      <c r="L1914">
        <v>73.31</v>
      </c>
    </row>
    <row r="1915" spans="1:12" x14ac:dyDescent="0.3">
      <c r="A1915">
        <v>31205</v>
      </c>
      <c r="B1915" s="109" t="s">
        <v>1649</v>
      </c>
      <c r="C1915" s="109" t="s">
        <v>99</v>
      </c>
      <c r="D1915">
        <v>127</v>
      </c>
      <c r="E1915">
        <v>1</v>
      </c>
      <c r="F1915" t="s">
        <v>215</v>
      </c>
      <c r="G1915">
        <v>2404.2599999999902</v>
      </c>
      <c r="H1915">
        <v>22</v>
      </c>
      <c r="I1915" t="s">
        <v>1782</v>
      </c>
      <c r="J1915" t="s">
        <v>1606</v>
      </c>
      <c r="K1915">
        <v>3</v>
      </c>
      <c r="L1915">
        <v>134.82999999999998</v>
      </c>
    </row>
    <row r="1916" spans="1:12" x14ac:dyDescent="0.3">
      <c r="A1916">
        <v>31211</v>
      </c>
      <c r="B1916" s="109" t="s">
        <v>1649</v>
      </c>
      <c r="C1916" s="109" t="s">
        <v>99</v>
      </c>
      <c r="D1916">
        <v>81</v>
      </c>
      <c r="E1916">
        <v>1</v>
      </c>
      <c r="F1916" t="s">
        <v>215</v>
      </c>
      <c r="G1916">
        <v>2735.3999999999901</v>
      </c>
      <c r="H1916">
        <v>22</v>
      </c>
      <c r="I1916" t="s">
        <v>1782</v>
      </c>
      <c r="J1916" t="s">
        <v>1603</v>
      </c>
      <c r="K1916">
        <v>1</v>
      </c>
      <c r="L1916">
        <v>21.83</v>
      </c>
    </row>
    <row r="1917" spans="1:12" x14ac:dyDescent="0.3">
      <c r="A1917">
        <v>31229</v>
      </c>
      <c r="B1917" s="109" t="s">
        <v>1649</v>
      </c>
      <c r="C1917" s="109" t="s">
        <v>99</v>
      </c>
      <c r="D1917">
        <v>96</v>
      </c>
      <c r="E1917">
        <v>2</v>
      </c>
      <c r="F1917" t="s">
        <v>1599</v>
      </c>
      <c r="G1917">
        <v>2070.72999999999</v>
      </c>
      <c r="H1917">
        <v>22</v>
      </c>
      <c r="I1917" t="s">
        <v>1782</v>
      </c>
      <c r="J1917" t="s">
        <v>1603</v>
      </c>
      <c r="K1917">
        <v>1</v>
      </c>
      <c r="L1917">
        <v>44.22</v>
      </c>
    </row>
    <row r="1918" spans="1:12" x14ac:dyDescent="0.3">
      <c r="A1918">
        <v>31259</v>
      </c>
      <c r="B1918" s="109" t="s">
        <v>1649</v>
      </c>
      <c r="C1918" s="109" t="s">
        <v>99</v>
      </c>
      <c r="D1918">
        <v>177</v>
      </c>
      <c r="E1918">
        <v>2</v>
      </c>
      <c r="F1918" t="s">
        <v>1599</v>
      </c>
      <c r="G1918">
        <v>2497.4499999999898</v>
      </c>
      <c r="H1918">
        <v>22</v>
      </c>
      <c r="I1918" t="s">
        <v>1782</v>
      </c>
      <c r="J1918" t="s">
        <v>1603</v>
      </c>
      <c r="K1918">
        <v>1</v>
      </c>
      <c r="L1918">
        <v>31.27</v>
      </c>
    </row>
    <row r="1919" spans="1:12" x14ac:dyDescent="0.3">
      <c r="A1919">
        <v>31373</v>
      </c>
      <c r="B1919" s="109" t="s">
        <v>1780</v>
      </c>
      <c r="C1919" s="109" t="s">
        <v>99</v>
      </c>
      <c r="D1919">
        <v>39</v>
      </c>
      <c r="E1919">
        <v>1</v>
      </c>
      <c r="F1919" t="s">
        <v>215</v>
      </c>
      <c r="G1919">
        <v>3322.9899999999898</v>
      </c>
      <c r="H1919">
        <v>22</v>
      </c>
      <c r="I1919" t="s">
        <v>1782</v>
      </c>
      <c r="J1919" t="s">
        <v>1603</v>
      </c>
      <c r="K1919">
        <v>1</v>
      </c>
      <c r="L1919">
        <v>45.06</v>
      </c>
    </row>
    <row r="1920" spans="1:12" x14ac:dyDescent="0.3">
      <c r="A1920">
        <v>31394</v>
      </c>
      <c r="B1920" s="109" t="s">
        <v>1780</v>
      </c>
      <c r="C1920" s="109" t="s">
        <v>99</v>
      </c>
      <c r="D1920">
        <v>89</v>
      </c>
      <c r="E1920">
        <v>2</v>
      </c>
      <c r="F1920" t="s">
        <v>1599</v>
      </c>
      <c r="G1920">
        <v>3800.56</v>
      </c>
      <c r="H1920">
        <v>22</v>
      </c>
      <c r="I1920" t="s">
        <v>1782</v>
      </c>
      <c r="J1920" t="s">
        <v>1605</v>
      </c>
      <c r="K1920">
        <v>2</v>
      </c>
      <c r="L1920">
        <v>66.05</v>
      </c>
    </row>
    <row r="1921" spans="1:12" x14ac:dyDescent="0.3">
      <c r="A1921">
        <v>31409</v>
      </c>
      <c r="B1921" s="109" t="s">
        <v>1780</v>
      </c>
      <c r="C1921" s="109" t="s">
        <v>99</v>
      </c>
      <c r="D1921">
        <v>76</v>
      </c>
      <c r="E1921">
        <v>2</v>
      </c>
      <c r="F1921" t="s">
        <v>1599</v>
      </c>
      <c r="G1921">
        <v>2110.5</v>
      </c>
      <c r="H1921">
        <v>22</v>
      </c>
      <c r="I1921" t="s">
        <v>1782</v>
      </c>
      <c r="J1921" t="s">
        <v>1601</v>
      </c>
      <c r="K1921">
        <v>4</v>
      </c>
      <c r="L1921">
        <v>155.60000000000002</v>
      </c>
    </row>
    <row r="1922" spans="1:12" x14ac:dyDescent="0.3">
      <c r="A1922">
        <v>31414</v>
      </c>
      <c r="B1922" s="109" t="s">
        <v>1780</v>
      </c>
      <c r="C1922" s="109" t="s">
        <v>99</v>
      </c>
      <c r="D1922">
        <v>65</v>
      </c>
      <c r="E1922">
        <v>2</v>
      </c>
      <c r="F1922" t="s">
        <v>1599</v>
      </c>
      <c r="G1922">
        <v>2807.0899999999901</v>
      </c>
      <c r="H1922">
        <v>22</v>
      </c>
      <c r="I1922" t="s">
        <v>1782</v>
      </c>
      <c r="J1922" t="s">
        <v>1606</v>
      </c>
      <c r="K1922">
        <v>3</v>
      </c>
      <c r="L1922">
        <v>123.65</v>
      </c>
    </row>
    <row r="1923" spans="1:12" x14ac:dyDescent="0.3">
      <c r="A1923">
        <v>31457</v>
      </c>
      <c r="B1923" s="109" t="s">
        <v>1780</v>
      </c>
      <c r="C1923" s="109" t="s">
        <v>99</v>
      </c>
      <c r="D1923">
        <v>176</v>
      </c>
      <c r="E1923">
        <v>2</v>
      </c>
      <c r="F1923" t="s">
        <v>1599</v>
      </c>
      <c r="G1923">
        <v>2225.54</v>
      </c>
      <c r="H1923">
        <v>22</v>
      </c>
      <c r="I1923" t="s">
        <v>1782</v>
      </c>
      <c r="J1923" t="s">
        <v>1623</v>
      </c>
      <c r="K1923">
        <v>5</v>
      </c>
      <c r="L1923">
        <v>252.67000000000002</v>
      </c>
    </row>
    <row r="1924" spans="1:12" x14ac:dyDescent="0.3">
      <c r="A1924">
        <v>31483</v>
      </c>
      <c r="B1924" s="109" t="s">
        <v>1780</v>
      </c>
      <c r="C1924" s="109" t="s">
        <v>99</v>
      </c>
      <c r="D1924">
        <v>102</v>
      </c>
      <c r="E1924">
        <v>2</v>
      </c>
      <c r="F1924" t="s">
        <v>1599</v>
      </c>
      <c r="G1924">
        <v>3813.69</v>
      </c>
      <c r="H1924">
        <v>22</v>
      </c>
      <c r="I1924" t="s">
        <v>1782</v>
      </c>
      <c r="J1924" t="s">
        <v>1605</v>
      </c>
      <c r="K1924">
        <v>2</v>
      </c>
      <c r="L1924">
        <v>76.33</v>
      </c>
    </row>
    <row r="1925" spans="1:12" x14ac:dyDescent="0.3">
      <c r="A1925">
        <v>31520</v>
      </c>
      <c r="B1925" s="109" t="s">
        <v>1650</v>
      </c>
      <c r="C1925" s="109" t="s">
        <v>99</v>
      </c>
      <c r="D1925">
        <v>152</v>
      </c>
      <c r="E1925">
        <v>2</v>
      </c>
      <c r="F1925" t="s">
        <v>1599</v>
      </c>
      <c r="G1925">
        <v>3049.8199999999902</v>
      </c>
      <c r="H1925">
        <v>22</v>
      </c>
      <c r="I1925" t="s">
        <v>1782</v>
      </c>
      <c r="J1925" t="s">
        <v>1605</v>
      </c>
      <c r="K1925">
        <v>2</v>
      </c>
      <c r="L1925">
        <v>64.36</v>
      </c>
    </row>
    <row r="1926" spans="1:12" x14ac:dyDescent="0.3">
      <c r="A1926">
        <v>31553</v>
      </c>
      <c r="B1926" s="109" t="s">
        <v>1650</v>
      </c>
      <c r="C1926" s="109" t="s">
        <v>99</v>
      </c>
      <c r="D1926">
        <v>160</v>
      </c>
      <c r="E1926">
        <v>2</v>
      </c>
      <c r="F1926" t="s">
        <v>1599</v>
      </c>
      <c r="G1926">
        <v>2700.9699999999898</v>
      </c>
      <c r="H1926">
        <v>22</v>
      </c>
      <c r="I1926" t="s">
        <v>1782</v>
      </c>
      <c r="J1926" t="s">
        <v>1603</v>
      </c>
      <c r="K1926">
        <v>1</v>
      </c>
      <c r="L1926">
        <v>21.83</v>
      </c>
    </row>
    <row r="1927" spans="1:12" x14ac:dyDescent="0.3">
      <c r="A1927">
        <v>31579</v>
      </c>
      <c r="B1927" s="109" t="s">
        <v>1650</v>
      </c>
      <c r="C1927" s="109" t="s">
        <v>99</v>
      </c>
      <c r="D1927">
        <v>103</v>
      </c>
      <c r="E1927">
        <v>1</v>
      </c>
      <c r="F1927" t="s">
        <v>215</v>
      </c>
      <c r="G1927">
        <v>2155.51999999999</v>
      </c>
      <c r="H1927">
        <v>22</v>
      </c>
      <c r="I1927" t="s">
        <v>1782</v>
      </c>
      <c r="J1927" t="s">
        <v>1606</v>
      </c>
      <c r="K1927">
        <v>3</v>
      </c>
      <c r="L1927">
        <v>116.39</v>
      </c>
    </row>
    <row r="1928" spans="1:12" x14ac:dyDescent="0.3">
      <c r="A1928">
        <v>31686</v>
      </c>
      <c r="B1928" s="109" t="s">
        <v>1650</v>
      </c>
      <c r="C1928" s="109" t="s">
        <v>99</v>
      </c>
      <c r="D1928">
        <v>89</v>
      </c>
      <c r="E1928">
        <v>2</v>
      </c>
      <c r="F1928" t="s">
        <v>1599</v>
      </c>
      <c r="G1928">
        <v>3800.56</v>
      </c>
      <c r="H1928">
        <v>22</v>
      </c>
      <c r="I1928" t="s">
        <v>1782</v>
      </c>
      <c r="J1928" t="s">
        <v>1606</v>
      </c>
      <c r="K1928">
        <v>3</v>
      </c>
      <c r="L1928">
        <v>116.92</v>
      </c>
    </row>
    <row r="1929" spans="1:12" x14ac:dyDescent="0.3">
      <c r="A1929">
        <v>31757</v>
      </c>
      <c r="B1929" s="109" t="s">
        <v>1739</v>
      </c>
      <c r="C1929" s="109" t="s">
        <v>99</v>
      </c>
      <c r="D1929">
        <v>94</v>
      </c>
      <c r="E1929">
        <v>1</v>
      </c>
      <c r="F1929" t="s">
        <v>215</v>
      </c>
      <c r="G1929">
        <v>2209.74999999999</v>
      </c>
      <c r="H1929">
        <v>22</v>
      </c>
      <c r="I1929" t="s">
        <v>1782</v>
      </c>
      <c r="J1929" t="s">
        <v>1601</v>
      </c>
      <c r="K1929">
        <v>4</v>
      </c>
      <c r="L1929">
        <v>125.73</v>
      </c>
    </row>
    <row r="1930" spans="1:12" x14ac:dyDescent="0.3">
      <c r="A1930">
        <v>31798</v>
      </c>
      <c r="B1930" s="109" t="s">
        <v>1739</v>
      </c>
      <c r="C1930" s="109" t="s">
        <v>99</v>
      </c>
      <c r="D1930">
        <v>178</v>
      </c>
      <c r="E1930">
        <v>1</v>
      </c>
      <c r="F1930" t="s">
        <v>215</v>
      </c>
      <c r="G1930">
        <v>2320.21</v>
      </c>
      <c r="H1930">
        <v>22</v>
      </c>
      <c r="I1930" t="s">
        <v>1782</v>
      </c>
      <c r="J1930" t="s">
        <v>1603</v>
      </c>
      <c r="K1930">
        <v>1</v>
      </c>
      <c r="L1930">
        <v>45.06</v>
      </c>
    </row>
    <row r="1931" spans="1:12" x14ac:dyDescent="0.3">
      <c r="A1931">
        <v>31806</v>
      </c>
      <c r="B1931" s="109" t="s">
        <v>1739</v>
      </c>
      <c r="C1931" s="109" t="s">
        <v>99</v>
      </c>
      <c r="D1931">
        <v>69</v>
      </c>
      <c r="E1931">
        <v>1</v>
      </c>
      <c r="F1931" t="s">
        <v>215</v>
      </c>
      <c r="G1931">
        <v>3308.45999999999</v>
      </c>
      <c r="H1931">
        <v>22</v>
      </c>
      <c r="I1931" t="s">
        <v>1782</v>
      </c>
      <c r="J1931" t="s">
        <v>1623</v>
      </c>
      <c r="K1931">
        <v>5</v>
      </c>
      <c r="L1931">
        <v>194.71</v>
      </c>
    </row>
    <row r="1932" spans="1:12" x14ac:dyDescent="0.3">
      <c r="A1932">
        <v>31837</v>
      </c>
      <c r="B1932" s="109" t="s">
        <v>1739</v>
      </c>
      <c r="C1932" s="109" t="s">
        <v>99</v>
      </c>
      <c r="D1932">
        <v>135</v>
      </c>
      <c r="E1932">
        <v>2</v>
      </c>
      <c r="F1932" t="s">
        <v>1599</v>
      </c>
      <c r="G1932">
        <v>2277.89</v>
      </c>
      <c r="H1932">
        <v>22</v>
      </c>
      <c r="I1932" t="s">
        <v>1782</v>
      </c>
      <c r="J1932" t="s">
        <v>1605</v>
      </c>
      <c r="K1932">
        <v>2</v>
      </c>
      <c r="L1932">
        <v>83.43</v>
      </c>
    </row>
    <row r="1933" spans="1:12" x14ac:dyDescent="0.3">
      <c r="A1933">
        <v>31867</v>
      </c>
      <c r="B1933" s="109" t="s">
        <v>1739</v>
      </c>
      <c r="C1933" s="109" t="s">
        <v>99</v>
      </c>
      <c r="D1933">
        <v>131</v>
      </c>
      <c r="E1933">
        <v>1</v>
      </c>
      <c r="F1933" t="s">
        <v>215</v>
      </c>
      <c r="G1933">
        <v>2850.7</v>
      </c>
      <c r="H1933">
        <v>22</v>
      </c>
      <c r="I1933" t="s">
        <v>1782</v>
      </c>
      <c r="J1933" t="s">
        <v>1606</v>
      </c>
      <c r="K1933">
        <v>3</v>
      </c>
      <c r="L1933">
        <v>130.78</v>
      </c>
    </row>
    <row r="1934" spans="1:12" x14ac:dyDescent="0.3">
      <c r="A1934">
        <v>31975</v>
      </c>
      <c r="B1934" s="109" t="s">
        <v>1740</v>
      </c>
      <c r="C1934" s="109" t="s">
        <v>99</v>
      </c>
      <c r="D1934">
        <v>191</v>
      </c>
      <c r="E1934">
        <v>2</v>
      </c>
      <c r="F1934" t="s">
        <v>1599</v>
      </c>
      <c r="G1934">
        <v>2873.94</v>
      </c>
      <c r="H1934">
        <v>22</v>
      </c>
      <c r="I1934" t="s">
        <v>1782</v>
      </c>
      <c r="J1934" t="s">
        <v>1605</v>
      </c>
      <c r="K1934">
        <v>2</v>
      </c>
      <c r="L1934">
        <v>120.13</v>
      </c>
    </row>
    <row r="1935" spans="1:12" x14ac:dyDescent="0.3">
      <c r="A1935">
        <v>31988</v>
      </c>
      <c r="B1935" s="109" t="s">
        <v>1740</v>
      </c>
      <c r="C1935" s="109" t="s">
        <v>99</v>
      </c>
      <c r="D1935">
        <v>192</v>
      </c>
      <c r="E1935">
        <v>1</v>
      </c>
      <c r="F1935" t="s">
        <v>215</v>
      </c>
      <c r="G1935">
        <v>2044.01999999999</v>
      </c>
      <c r="H1935">
        <v>22</v>
      </c>
      <c r="I1935" t="s">
        <v>1782</v>
      </c>
      <c r="J1935" t="s">
        <v>1606</v>
      </c>
      <c r="K1935">
        <v>3</v>
      </c>
      <c r="L1935">
        <v>140.9</v>
      </c>
    </row>
    <row r="1936" spans="1:12" x14ac:dyDescent="0.3">
      <c r="A1936">
        <v>32157</v>
      </c>
      <c r="B1936" s="109" t="s">
        <v>1740</v>
      </c>
      <c r="C1936" s="109" t="s">
        <v>99</v>
      </c>
      <c r="D1936">
        <v>158</v>
      </c>
      <c r="E1936">
        <v>1</v>
      </c>
      <c r="F1936" t="s">
        <v>215</v>
      </c>
      <c r="G1936">
        <v>3177.49</v>
      </c>
      <c r="H1936">
        <v>22</v>
      </c>
      <c r="I1936" t="s">
        <v>1782</v>
      </c>
      <c r="J1936" t="s">
        <v>1623</v>
      </c>
      <c r="K1936">
        <v>5</v>
      </c>
      <c r="L1936">
        <v>193.69</v>
      </c>
    </row>
    <row r="1937" spans="1:12" x14ac:dyDescent="0.3">
      <c r="A1937">
        <v>32180</v>
      </c>
      <c r="B1937" s="109" t="s">
        <v>1740</v>
      </c>
      <c r="C1937" s="109" t="s">
        <v>99</v>
      </c>
      <c r="D1937">
        <v>9</v>
      </c>
      <c r="E1937">
        <v>1</v>
      </c>
      <c r="F1937" t="s">
        <v>215</v>
      </c>
      <c r="G1937">
        <v>2771.7</v>
      </c>
      <c r="H1937">
        <v>22</v>
      </c>
      <c r="I1937" t="s">
        <v>1782</v>
      </c>
      <c r="J1937" t="s">
        <v>1605</v>
      </c>
      <c r="K1937">
        <v>2</v>
      </c>
      <c r="L1937">
        <v>106.5</v>
      </c>
    </row>
    <row r="1938" spans="1:12" x14ac:dyDescent="0.3">
      <c r="A1938">
        <v>32199</v>
      </c>
      <c r="B1938" s="109" t="s">
        <v>1740</v>
      </c>
      <c r="C1938" s="109" t="s">
        <v>99</v>
      </c>
      <c r="D1938">
        <v>163</v>
      </c>
      <c r="E1938">
        <v>2</v>
      </c>
      <c r="F1938" t="s">
        <v>1599</v>
      </c>
      <c r="G1938">
        <v>1789.1199999999899</v>
      </c>
      <c r="H1938">
        <v>22</v>
      </c>
      <c r="I1938" t="s">
        <v>1782</v>
      </c>
      <c r="J1938" t="s">
        <v>1605</v>
      </c>
      <c r="K1938">
        <v>2</v>
      </c>
      <c r="L1938">
        <v>72.17</v>
      </c>
    </row>
    <row r="1939" spans="1:12" x14ac:dyDescent="0.3">
      <c r="A1939">
        <v>32258</v>
      </c>
      <c r="B1939" s="109" t="s">
        <v>1740</v>
      </c>
      <c r="C1939" s="109" t="s">
        <v>99</v>
      </c>
      <c r="D1939">
        <v>92</v>
      </c>
      <c r="E1939">
        <v>2</v>
      </c>
      <c r="F1939" t="s">
        <v>1599</v>
      </c>
      <c r="G1939">
        <v>2439.3200000000002</v>
      </c>
      <c r="H1939">
        <v>22</v>
      </c>
      <c r="I1939" t="s">
        <v>1782</v>
      </c>
      <c r="J1939" t="s">
        <v>1601</v>
      </c>
      <c r="K1939">
        <v>4</v>
      </c>
      <c r="L1939">
        <v>133.56</v>
      </c>
    </row>
    <row r="1940" spans="1:12" x14ac:dyDescent="0.3">
      <c r="A1940">
        <v>32369</v>
      </c>
      <c r="B1940" s="109" t="s">
        <v>1651</v>
      </c>
      <c r="C1940" s="109" t="s">
        <v>99</v>
      </c>
      <c r="D1940">
        <v>153</v>
      </c>
      <c r="E1940">
        <v>1</v>
      </c>
      <c r="F1940" t="s">
        <v>215</v>
      </c>
      <c r="G1940">
        <v>2648.3899999999899</v>
      </c>
      <c r="H1940">
        <v>22</v>
      </c>
      <c r="I1940" t="s">
        <v>1782</v>
      </c>
      <c r="J1940" t="s">
        <v>1601</v>
      </c>
      <c r="K1940">
        <v>4</v>
      </c>
      <c r="L1940">
        <v>164.57</v>
      </c>
    </row>
    <row r="1941" spans="1:12" x14ac:dyDescent="0.3">
      <c r="A1941">
        <v>32445</v>
      </c>
      <c r="B1941" s="109" t="s">
        <v>1651</v>
      </c>
      <c r="C1941" s="109" t="s">
        <v>99</v>
      </c>
      <c r="D1941">
        <v>198</v>
      </c>
      <c r="E1941">
        <v>1</v>
      </c>
      <c r="F1941" t="s">
        <v>215</v>
      </c>
      <c r="G1941">
        <v>2726.7799999999902</v>
      </c>
      <c r="H1941">
        <v>22</v>
      </c>
      <c r="I1941" t="s">
        <v>1782</v>
      </c>
      <c r="J1941" t="s">
        <v>1603</v>
      </c>
      <c r="K1941">
        <v>1</v>
      </c>
      <c r="L1941">
        <v>26.8</v>
      </c>
    </row>
    <row r="1942" spans="1:12" x14ac:dyDescent="0.3">
      <c r="A1942">
        <v>32450</v>
      </c>
      <c r="B1942" s="109" t="s">
        <v>1651</v>
      </c>
      <c r="C1942" s="109" t="s">
        <v>99</v>
      </c>
      <c r="D1942">
        <v>131</v>
      </c>
      <c r="E1942">
        <v>1</v>
      </c>
      <c r="F1942" t="s">
        <v>215</v>
      </c>
      <c r="G1942">
        <v>2850.7</v>
      </c>
      <c r="H1942">
        <v>22</v>
      </c>
      <c r="I1942" t="s">
        <v>1782</v>
      </c>
      <c r="J1942" t="s">
        <v>1606</v>
      </c>
      <c r="K1942">
        <v>3</v>
      </c>
      <c r="L1942">
        <v>150.72</v>
      </c>
    </row>
    <row r="1943" spans="1:12" x14ac:dyDescent="0.3">
      <c r="A1943">
        <v>32505</v>
      </c>
      <c r="B1943" s="109" t="s">
        <v>1651</v>
      </c>
      <c r="C1943" s="109" t="s">
        <v>99</v>
      </c>
      <c r="D1943">
        <v>53</v>
      </c>
      <c r="E1943">
        <v>2</v>
      </c>
      <c r="F1943" t="s">
        <v>1599</v>
      </c>
      <c r="G1943">
        <v>2456.64</v>
      </c>
      <c r="H1943">
        <v>22</v>
      </c>
      <c r="I1943" t="s">
        <v>1782</v>
      </c>
      <c r="J1943" t="s">
        <v>1603</v>
      </c>
      <c r="K1943">
        <v>1</v>
      </c>
      <c r="L1943">
        <v>40.22</v>
      </c>
    </row>
    <row r="1944" spans="1:12" x14ac:dyDescent="0.3">
      <c r="A1944">
        <v>32609</v>
      </c>
      <c r="B1944" s="109" t="s">
        <v>1781</v>
      </c>
      <c r="C1944" s="109" t="s">
        <v>99</v>
      </c>
      <c r="D1944">
        <v>98</v>
      </c>
      <c r="E1944">
        <v>2</v>
      </c>
      <c r="F1944" t="s">
        <v>1599</v>
      </c>
      <c r="G1944">
        <v>2096.2599999999902</v>
      </c>
      <c r="H1944">
        <v>22</v>
      </c>
      <c r="I1944" t="s">
        <v>1782</v>
      </c>
      <c r="J1944" t="s">
        <v>1603</v>
      </c>
      <c r="K1944">
        <v>1</v>
      </c>
      <c r="L1944">
        <v>44.22</v>
      </c>
    </row>
    <row r="1945" spans="1:12" x14ac:dyDescent="0.3">
      <c r="A1945">
        <v>32623</v>
      </c>
      <c r="B1945" s="109" t="s">
        <v>1781</v>
      </c>
      <c r="C1945" s="109" t="s">
        <v>99</v>
      </c>
      <c r="D1945">
        <v>94</v>
      </c>
      <c r="E1945">
        <v>1</v>
      </c>
      <c r="F1945" t="s">
        <v>215</v>
      </c>
      <c r="G1945">
        <v>2209.74999999999</v>
      </c>
      <c r="H1945">
        <v>22</v>
      </c>
      <c r="I1945" t="s">
        <v>1782</v>
      </c>
      <c r="J1945" t="s">
        <v>1605</v>
      </c>
      <c r="K1945">
        <v>2</v>
      </c>
      <c r="L1945">
        <v>59.89</v>
      </c>
    </row>
    <row r="1946" spans="1:12" x14ac:dyDescent="0.3">
      <c r="A1946">
        <v>32633</v>
      </c>
      <c r="B1946" s="109" t="s">
        <v>1781</v>
      </c>
      <c r="C1946" s="109" t="s">
        <v>99</v>
      </c>
      <c r="D1946">
        <v>94</v>
      </c>
      <c r="E1946">
        <v>1</v>
      </c>
      <c r="F1946" t="s">
        <v>215</v>
      </c>
      <c r="G1946">
        <v>2209.74999999999</v>
      </c>
      <c r="H1946">
        <v>22</v>
      </c>
      <c r="I1946" t="s">
        <v>1782</v>
      </c>
      <c r="J1946" t="s">
        <v>1605</v>
      </c>
      <c r="K1946">
        <v>2</v>
      </c>
      <c r="L1946">
        <v>85.28</v>
      </c>
    </row>
    <row r="1947" spans="1:12" x14ac:dyDescent="0.3">
      <c r="A1947">
        <v>32730</v>
      </c>
      <c r="B1947" s="109" t="s">
        <v>1781</v>
      </c>
      <c r="C1947" s="109" t="s">
        <v>99</v>
      </c>
      <c r="D1947">
        <v>67</v>
      </c>
      <c r="E1947">
        <v>1</v>
      </c>
      <c r="F1947" t="s">
        <v>215</v>
      </c>
      <c r="G1947">
        <v>2962.03</v>
      </c>
      <c r="H1947">
        <v>22</v>
      </c>
      <c r="I1947" t="s">
        <v>1782</v>
      </c>
      <c r="J1947" t="s">
        <v>1603</v>
      </c>
      <c r="K1947">
        <v>1</v>
      </c>
      <c r="L1947">
        <v>31.27</v>
      </c>
    </row>
    <row r="1948" spans="1:12" x14ac:dyDescent="0.3">
      <c r="A1948">
        <v>32764</v>
      </c>
      <c r="B1948" s="109" t="s">
        <v>1781</v>
      </c>
      <c r="C1948" s="109" t="s">
        <v>99</v>
      </c>
      <c r="D1948">
        <v>164</v>
      </c>
      <c r="E1948">
        <v>1</v>
      </c>
      <c r="F1948" t="s">
        <v>215</v>
      </c>
      <c r="G1948">
        <v>3193.3999999999901</v>
      </c>
      <c r="H1948">
        <v>22</v>
      </c>
      <c r="I1948" t="s">
        <v>1782</v>
      </c>
      <c r="J1948" t="s">
        <v>1605</v>
      </c>
      <c r="K1948">
        <v>2</v>
      </c>
      <c r="L1948">
        <v>85.28</v>
      </c>
    </row>
    <row r="1949" spans="1:12" x14ac:dyDescent="0.3">
      <c r="A1949">
        <v>32792</v>
      </c>
      <c r="B1949" s="109" t="s">
        <v>1781</v>
      </c>
      <c r="C1949" s="109" t="s">
        <v>99</v>
      </c>
      <c r="D1949">
        <v>66</v>
      </c>
      <c r="E1949">
        <v>1</v>
      </c>
      <c r="F1949" t="s">
        <v>215</v>
      </c>
      <c r="G1949">
        <v>1590.12</v>
      </c>
      <c r="H1949">
        <v>22</v>
      </c>
      <c r="I1949" t="s">
        <v>1782</v>
      </c>
      <c r="J1949" t="s">
        <v>1605</v>
      </c>
      <c r="K1949">
        <v>2</v>
      </c>
      <c r="L1949">
        <v>53.39</v>
      </c>
    </row>
    <row r="1950" spans="1:12" x14ac:dyDescent="0.3">
      <c r="A1950">
        <v>32805</v>
      </c>
      <c r="B1950" s="109" t="s">
        <v>1781</v>
      </c>
      <c r="C1950" s="109" t="s">
        <v>99</v>
      </c>
      <c r="D1950">
        <v>2</v>
      </c>
      <c r="E1950">
        <v>2</v>
      </c>
      <c r="F1950" t="s">
        <v>1599</v>
      </c>
      <c r="G1950">
        <v>3017.95</v>
      </c>
      <c r="H1950">
        <v>22</v>
      </c>
      <c r="I1950" t="s">
        <v>1782</v>
      </c>
      <c r="J1950" t="s">
        <v>1603</v>
      </c>
      <c r="K1950">
        <v>1</v>
      </c>
      <c r="L1950">
        <v>26.8</v>
      </c>
    </row>
    <row r="1951" spans="1:12" x14ac:dyDescent="0.3">
      <c r="A1951">
        <v>32821</v>
      </c>
      <c r="B1951" s="109" t="s">
        <v>1652</v>
      </c>
      <c r="C1951" s="109" t="s">
        <v>99</v>
      </c>
      <c r="D1951">
        <v>185</v>
      </c>
      <c r="E1951">
        <v>1</v>
      </c>
      <c r="F1951" t="s">
        <v>215</v>
      </c>
      <c r="G1951">
        <v>2395.81</v>
      </c>
      <c r="H1951">
        <v>22</v>
      </c>
      <c r="I1951" t="s">
        <v>1782</v>
      </c>
      <c r="J1951" t="s">
        <v>1606</v>
      </c>
      <c r="K1951">
        <v>3</v>
      </c>
      <c r="L1951">
        <v>174.47</v>
      </c>
    </row>
    <row r="1952" spans="1:12" x14ac:dyDescent="0.3">
      <c r="A1952">
        <v>32867</v>
      </c>
      <c r="B1952" s="109" t="s">
        <v>1652</v>
      </c>
      <c r="C1952" s="109" t="s">
        <v>99</v>
      </c>
      <c r="D1952">
        <v>76</v>
      </c>
      <c r="E1952">
        <v>2</v>
      </c>
      <c r="F1952" t="s">
        <v>1599</v>
      </c>
      <c r="G1952">
        <v>2110.5</v>
      </c>
      <c r="H1952">
        <v>22</v>
      </c>
      <c r="I1952" t="s">
        <v>1782</v>
      </c>
      <c r="J1952" t="s">
        <v>1606</v>
      </c>
      <c r="K1952">
        <v>3</v>
      </c>
      <c r="L1952">
        <v>146.72</v>
      </c>
    </row>
    <row r="1953" spans="1:12" x14ac:dyDescent="0.3">
      <c r="A1953">
        <v>32869</v>
      </c>
      <c r="B1953" s="109" t="s">
        <v>1652</v>
      </c>
      <c r="C1953" s="109" t="s">
        <v>99</v>
      </c>
      <c r="D1953">
        <v>92</v>
      </c>
      <c r="E1953">
        <v>2</v>
      </c>
      <c r="F1953" t="s">
        <v>1599</v>
      </c>
      <c r="G1953">
        <v>2439.3200000000002</v>
      </c>
      <c r="H1953">
        <v>22</v>
      </c>
      <c r="I1953" t="s">
        <v>1782</v>
      </c>
      <c r="J1953" t="s">
        <v>1623</v>
      </c>
      <c r="K1953">
        <v>5</v>
      </c>
      <c r="L1953">
        <v>204.57999999999998</v>
      </c>
    </row>
    <row r="1954" spans="1:12" x14ac:dyDescent="0.3">
      <c r="A1954">
        <v>32917</v>
      </c>
      <c r="B1954" s="109" t="s">
        <v>1652</v>
      </c>
      <c r="C1954" s="109" t="s">
        <v>99</v>
      </c>
      <c r="D1954">
        <v>81</v>
      </c>
      <c r="E1954">
        <v>1</v>
      </c>
      <c r="F1954" t="s">
        <v>215</v>
      </c>
      <c r="G1954">
        <v>2735.3999999999901</v>
      </c>
      <c r="H1954">
        <v>22</v>
      </c>
      <c r="I1954" t="s">
        <v>1782</v>
      </c>
      <c r="J1954" t="s">
        <v>1603</v>
      </c>
      <c r="K1954">
        <v>1</v>
      </c>
      <c r="L1954">
        <v>26.8</v>
      </c>
    </row>
    <row r="1955" spans="1:12" x14ac:dyDescent="0.3">
      <c r="A1955">
        <v>32933</v>
      </c>
      <c r="B1955" s="109" t="s">
        <v>1652</v>
      </c>
      <c r="C1955" s="109" t="s">
        <v>99</v>
      </c>
      <c r="D1955">
        <v>84</v>
      </c>
      <c r="E1955">
        <v>2</v>
      </c>
      <c r="F1955" t="s">
        <v>1599</v>
      </c>
      <c r="G1955">
        <v>1766.1699999999901</v>
      </c>
      <c r="H1955">
        <v>22</v>
      </c>
      <c r="I1955" t="s">
        <v>1782</v>
      </c>
      <c r="J1955" t="s">
        <v>1603</v>
      </c>
      <c r="K1955">
        <v>1</v>
      </c>
      <c r="L1955">
        <v>31.27</v>
      </c>
    </row>
    <row r="1956" spans="1:12" x14ac:dyDescent="0.3">
      <c r="A1956">
        <v>32948</v>
      </c>
      <c r="B1956" s="109" t="s">
        <v>1652</v>
      </c>
      <c r="C1956" s="109" t="s">
        <v>99</v>
      </c>
      <c r="D1956">
        <v>183</v>
      </c>
      <c r="E1956">
        <v>1</v>
      </c>
      <c r="F1956" t="s">
        <v>215</v>
      </c>
      <c r="G1956">
        <v>2236.1199999999899</v>
      </c>
      <c r="H1956">
        <v>22</v>
      </c>
      <c r="I1956" t="s">
        <v>1782</v>
      </c>
      <c r="J1956" t="s">
        <v>1606</v>
      </c>
      <c r="K1956">
        <v>3</v>
      </c>
      <c r="L1956">
        <v>144.26999999999998</v>
      </c>
    </row>
    <row r="1957" spans="1:12" x14ac:dyDescent="0.3">
      <c r="A1957">
        <v>33000</v>
      </c>
      <c r="B1957" s="109" t="s">
        <v>1653</v>
      </c>
      <c r="C1957" s="109" t="s">
        <v>99</v>
      </c>
      <c r="D1957">
        <v>118</v>
      </c>
      <c r="E1957">
        <v>1</v>
      </c>
      <c r="F1957" t="s">
        <v>215</v>
      </c>
      <c r="G1957">
        <v>3299.74</v>
      </c>
      <c r="H1957">
        <v>22</v>
      </c>
      <c r="I1957" t="s">
        <v>1782</v>
      </c>
      <c r="J1957" t="s">
        <v>1605</v>
      </c>
      <c r="K1957">
        <v>2</v>
      </c>
      <c r="L1957">
        <v>84.44</v>
      </c>
    </row>
    <row r="1958" spans="1:12" x14ac:dyDescent="0.3">
      <c r="A1958">
        <v>33021</v>
      </c>
      <c r="B1958" s="109" t="s">
        <v>1653</v>
      </c>
      <c r="C1958" s="109" t="s">
        <v>99</v>
      </c>
      <c r="D1958">
        <v>199</v>
      </c>
      <c r="E1958">
        <v>1</v>
      </c>
      <c r="F1958" t="s">
        <v>215</v>
      </c>
      <c r="G1958">
        <v>2795.3799999999901</v>
      </c>
      <c r="H1958">
        <v>22</v>
      </c>
      <c r="I1958" t="s">
        <v>1782</v>
      </c>
      <c r="J1958" t="s">
        <v>1601</v>
      </c>
      <c r="K1958">
        <v>4</v>
      </c>
      <c r="L1958">
        <v>178.56</v>
      </c>
    </row>
    <row r="1959" spans="1:12" x14ac:dyDescent="0.3">
      <c r="A1959">
        <v>33122</v>
      </c>
      <c r="B1959" s="109" t="s">
        <v>1653</v>
      </c>
      <c r="C1959" s="109" t="s">
        <v>99</v>
      </c>
      <c r="D1959">
        <v>186</v>
      </c>
      <c r="E1959">
        <v>2</v>
      </c>
      <c r="F1959" t="s">
        <v>1599</v>
      </c>
      <c r="G1959">
        <v>2509.77</v>
      </c>
      <c r="H1959">
        <v>22</v>
      </c>
      <c r="I1959" t="s">
        <v>1782</v>
      </c>
      <c r="J1959" t="s">
        <v>1606</v>
      </c>
      <c r="K1959">
        <v>3</v>
      </c>
      <c r="L1959">
        <v>108.2</v>
      </c>
    </row>
    <row r="1960" spans="1:12" x14ac:dyDescent="0.3">
      <c r="A1960">
        <v>33139</v>
      </c>
      <c r="B1960" s="109" t="s">
        <v>1653</v>
      </c>
      <c r="C1960" s="109" t="s">
        <v>99</v>
      </c>
      <c r="D1960">
        <v>8</v>
      </c>
      <c r="E1960">
        <v>2</v>
      </c>
      <c r="F1960" t="s">
        <v>1599</v>
      </c>
      <c r="G1960">
        <v>1768.5999999999899</v>
      </c>
      <c r="H1960">
        <v>22</v>
      </c>
      <c r="I1960" t="s">
        <v>1782</v>
      </c>
      <c r="J1960" t="s">
        <v>1603</v>
      </c>
      <c r="K1960">
        <v>1</v>
      </c>
      <c r="L1960">
        <v>21.83</v>
      </c>
    </row>
    <row r="1961" spans="1:12" x14ac:dyDescent="0.3">
      <c r="A1961">
        <v>33193</v>
      </c>
      <c r="B1961" s="109" t="s">
        <v>1653</v>
      </c>
      <c r="C1961" s="109" t="s">
        <v>99</v>
      </c>
      <c r="D1961">
        <v>12</v>
      </c>
      <c r="E1961">
        <v>1</v>
      </c>
      <c r="F1961" t="s">
        <v>215</v>
      </c>
      <c r="G1961">
        <v>2031.76</v>
      </c>
      <c r="H1961">
        <v>22</v>
      </c>
      <c r="I1961" t="s">
        <v>1782</v>
      </c>
      <c r="J1961" t="s">
        <v>1603</v>
      </c>
      <c r="K1961">
        <v>1</v>
      </c>
      <c r="L1961">
        <v>44.22</v>
      </c>
    </row>
    <row r="1962" spans="1:12" x14ac:dyDescent="0.3">
      <c r="A1962">
        <v>33207</v>
      </c>
      <c r="B1962" s="109" t="s">
        <v>1653</v>
      </c>
      <c r="C1962" s="109" t="s">
        <v>99</v>
      </c>
      <c r="D1962">
        <v>90</v>
      </c>
      <c r="E1962">
        <v>2</v>
      </c>
      <c r="F1962" t="s">
        <v>1599</v>
      </c>
      <c r="G1962">
        <v>3210.29</v>
      </c>
      <c r="H1962">
        <v>22</v>
      </c>
      <c r="I1962" t="s">
        <v>1782</v>
      </c>
      <c r="J1962" t="s">
        <v>1605</v>
      </c>
      <c r="K1962">
        <v>2</v>
      </c>
      <c r="L1962">
        <v>72.17</v>
      </c>
    </row>
    <row r="1963" spans="1:12" x14ac:dyDescent="0.3">
      <c r="A1963">
        <v>33262</v>
      </c>
      <c r="B1963" s="109" t="s">
        <v>1653</v>
      </c>
      <c r="C1963" s="109" t="s">
        <v>99</v>
      </c>
      <c r="D1963">
        <v>2</v>
      </c>
      <c r="E1963">
        <v>2</v>
      </c>
      <c r="F1963" t="s">
        <v>1599</v>
      </c>
      <c r="G1963">
        <v>3017.95</v>
      </c>
      <c r="H1963">
        <v>22</v>
      </c>
      <c r="I1963" t="s">
        <v>1782</v>
      </c>
      <c r="J1963" t="s">
        <v>1606</v>
      </c>
      <c r="K1963">
        <v>3</v>
      </c>
      <c r="L1963">
        <v>110.02000000000001</v>
      </c>
    </row>
    <row r="1964" spans="1:12" x14ac:dyDescent="0.3">
      <c r="A1964">
        <v>33308</v>
      </c>
      <c r="B1964" s="109" t="s">
        <v>1653</v>
      </c>
      <c r="C1964" s="109" t="s">
        <v>99</v>
      </c>
      <c r="D1964">
        <v>115</v>
      </c>
      <c r="E1964">
        <v>1</v>
      </c>
      <c r="F1964" t="s">
        <v>215</v>
      </c>
      <c r="G1964">
        <v>2760.23</v>
      </c>
      <c r="H1964">
        <v>22</v>
      </c>
      <c r="I1964" t="s">
        <v>1782</v>
      </c>
      <c r="J1964" t="s">
        <v>1623</v>
      </c>
      <c r="K1964">
        <v>5</v>
      </c>
      <c r="L1964">
        <v>227.05</v>
      </c>
    </row>
    <row r="1965" spans="1:12" x14ac:dyDescent="0.3">
      <c r="A1965">
        <v>33401</v>
      </c>
      <c r="B1965" s="109" t="s">
        <v>1741</v>
      </c>
      <c r="C1965" s="109" t="s">
        <v>99</v>
      </c>
      <c r="D1965">
        <v>164</v>
      </c>
      <c r="E1965">
        <v>1</v>
      </c>
      <c r="F1965" t="s">
        <v>215</v>
      </c>
      <c r="G1965">
        <v>3193.3999999999901</v>
      </c>
      <c r="H1965">
        <v>22</v>
      </c>
      <c r="I1965" t="s">
        <v>1782</v>
      </c>
      <c r="J1965" t="s">
        <v>1605</v>
      </c>
      <c r="K1965">
        <v>2</v>
      </c>
      <c r="L1965">
        <v>130.25</v>
      </c>
    </row>
    <row r="1966" spans="1:12" x14ac:dyDescent="0.3">
      <c r="A1966">
        <v>33605</v>
      </c>
      <c r="B1966" s="109" t="s">
        <v>1741</v>
      </c>
      <c r="C1966" s="109" t="s">
        <v>99</v>
      </c>
      <c r="D1966">
        <v>17</v>
      </c>
      <c r="E1966">
        <v>2</v>
      </c>
      <c r="F1966" t="s">
        <v>1599</v>
      </c>
      <c r="G1966">
        <v>2546.1799999999998</v>
      </c>
      <c r="H1966">
        <v>22</v>
      </c>
      <c r="I1966" t="s">
        <v>1782</v>
      </c>
      <c r="J1966" t="s">
        <v>1605</v>
      </c>
      <c r="K1966">
        <v>2</v>
      </c>
      <c r="L1966">
        <v>77.14</v>
      </c>
    </row>
    <row r="1967" spans="1:12" x14ac:dyDescent="0.3">
      <c r="A1967">
        <v>33630</v>
      </c>
      <c r="B1967" s="109" t="s">
        <v>1741</v>
      </c>
      <c r="C1967" s="109" t="s">
        <v>99</v>
      </c>
      <c r="D1967">
        <v>40</v>
      </c>
      <c r="E1967">
        <v>2</v>
      </c>
      <c r="F1967" t="s">
        <v>1599</v>
      </c>
      <c r="G1967">
        <v>2330.2599999999902</v>
      </c>
      <c r="H1967">
        <v>22</v>
      </c>
      <c r="I1967" t="s">
        <v>1782</v>
      </c>
      <c r="J1967" t="s">
        <v>1623</v>
      </c>
      <c r="K1967">
        <v>5</v>
      </c>
      <c r="L1967">
        <v>159.03</v>
      </c>
    </row>
    <row r="1968" spans="1:12" x14ac:dyDescent="0.3">
      <c r="A1968">
        <v>33695</v>
      </c>
      <c r="B1968" s="109" t="s">
        <v>1741</v>
      </c>
      <c r="C1968" s="109" t="s">
        <v>99</v>
      </c>
      <c r="D1968">
        <v>65</v>
      </c>
      <c r="E1968">
        <v>2</v>
      </c>
      <c r="F1968" t="s">
        <v>1599</v>
      </c>
      <c r="G1968">
        <v>2807.0899999999901</v>
      </c>
      <c r="H1968">
        <v>22</v>
      </c>
      <c r="I1968" t="s">
        <v>1782</v>
      </c>
      <c r="J1968" t="s">
        <v>1623</v>
      </c>
      <c r="K1968">
        <v>5</v>
      </c>
      <c r="L1968">
        <v>209.34</v>
      </c>
    </row>
    <row r="1969" spans="1:12" x14ac:dyDescent="0.3">
      <c r="A1969">
        <v>33741</v>
      </c>
      <c r="B1969" s="109" t="s">
        <v>1741</v>
      </c>
      <c r="C1969" s="109" t="s">
        <v>99</v>
      </c>
      <c r="D1969">
        <v>83</v>
      </c>
      <c r="E1969">
        <v>1</v>
      </c>
      <c r="F1969" t="s">
        <v>215</v>
      </c>
      <c r="G1969">
        <v>2399.3200000000002</v>
      </c>
      <c r="H1969">
        <v>22</v>
      </c>
      <c r="I1969" t="s">
        <v>1782</v>
      </c>
      <c r="J1969" t="s">
        <v>1605</v>
      </c>
      <c r="K1969">
        <v>2</v>
      </c>
      <c r="L1969">
        <v>72.17</v>
      </c>
    </row>
    <row r="1970" spans="1:12" x14ac:dyDescent="0.3">
      <c r="A1970">
        <v>33853</v>
      </c>
      <c r="B1970" s="109" t="s">
        <v>1741</v>
      </c>
      <c r="C1970" s="109" t="s">
        <v>99</v>
      </c>
      <c r="D1970">
        <v>64</v>
      </c>
      <c r="E1970">
        <v>2</v>
      </c>
      <c r="F1970" t="s">
        <v>1599</v>
      </c>
      <c r="G1970">
        <v>2702.72999999999</v>
      </c>
      <c r="H1970">
        <v>22</v>
      </c>
      <c r="I1970" t="s">
        <v>1782</v>
      </c>
      <c r="J1970" t="s">
        <v>1605</v>
      </c>
      <c r="K1970">
        <v>2</v>
      </c>
      <c r="L1970">
        <v>71.02</v>
      </c>
    </row>
    <row r="1971" spans="1:12" x14ac:dyDescent="0.3">
      <c r="A1971">
        <v>33879</v>
      </c>
      <c r="B1971" s="109" t="s">
        <v>1741</v>
      </c>
      <c r="C1971" s="109" t="s">
        <v>99</v>
      </c>
      <c r="D1971">
        <v>15</v>
      </c>
      <c r="E1971">
        <v>2</v>
      </c>
      <c r="F1971" t="s">
        <v>1599</v>
      </c>
      <c r="G1971">
        <v>1793.51999999999</v>
      </c>
      <c r="H1971">
        <v>22</v>
      </c>
      <c r="I1971" t="s">
        <v>1782</v>
      </c>
      <c r="J1971" t="s">
        <v>1603</v>
      </c>
      <c r="K1971">
        <v>1</v>
      </c>
      <c r="L1971">
        <v>45.06</v>
      </c>
    </row>
    <row r="1972" spans="1:12" x14ac:dyDescent="0.3">
      <c r="A1972">
        <v>33963</v>
      </c>
      <c r="B1972" s="109" t="s">
        <v>1741</v>
      </c>
      <c r="C1972" s="109" t="s">
        <v>99</v>
      </c>
      <c r="D1972">
        <v>190</v>
      </c>
      <c r="E1972">
        <v>2</v>
      </c>
      <c r="F1972" t="s">
        <v>1599</v>
      </c>
      <c r="G1972">
        <v>3084.26999999999</v>
      </c>
      <c r="H1972">
        <v>22</v>
      </c>
      <c r="I1972" t="s">
        <v>1782</v>
      </c>
      <c r="J1972" t="s">
        <v>1623</v>
      </c>
      <c r="K1972">
        <v>5</v>
      </c>
      <c r="L1972">
        <v>228.03</v>
      </c>
    </row>
    <row r="1973" spans="1:12" x14ac:dyDescent="0.3">
      <c r="A1973">
        <v>33996</v>
      </c>
      <c r="B1973" s="109" t="s">
        <v>1741</v>
      </c>
      <c r="C1973" s="109" t="s">
        <v>99</v>
      </c>
      <c r="D1973">
        <v>38</v>
      </c>
      <c r="E1973">
        <v>2</v>
      </c>
      <c r="F1973" t="s">
        <v>1599</v>
      </c>
      <c r="G1973">
        <v>2634.7399999999898</v>
      </c>
      <c r="H1973">
        <v>22</v>
      </c>
      <c r="I1973" t="s">
        <v>1782</v>
      </c>
      <c r="J1973" t="s">
        <v>1605</v>
      </c>
      <c r="K1973">
        <v>2</v>
      </c>
      <c r="L1973">
        <v>95.4</v>
      </c>
    </row>
    <row r="1974" spans="1:12" x14ac:dyDescent="0.3">
      <c r="A1974">
        <v>34085</v>
      </c>
      <c r="B1974" s="109" t="s">
        <v>1654</v>
      </c>
      <c r="C1974" s="109" t="s">
        <v>99</v>
      </c>
      <c r="D1974">
        <v>8</v>
      </c>
      <c r="E1974">
        <v>2</v>
      </c>
      <c r="F1974" t="s">
        <v>1599</v>
      </c>
      <c r="G1974">
        <v>1768.5999999999899</v>
      </c>
      <c r="H1974">
        <v>22</v>
      </c>
      <c r="I1974" t="s">
        <v>1782</v>
      </c>
      <c r="J1974" t="s">
        <v>1603</v>
      </c>
      <c r="K1974">
        <v>1</v>
      </c>
      <c r="L1974">
        <v>26.59</v>
      </c>
    </row>
    <row r="1975" spans="1:12" x14ac:dyDescent="0.3">
      <c r="A1975">
        <v>34098</v>
      </c>
      <c r="B1975" s="109" t="s">
        <v>1654</v>
      </c>
      <c r="C1975" s="109" t="s">
        <v>99</v>
      </c>
      <c r="D1975">
        <v>162</v>
      </c>
      <c r="E1975">
        <v>1</v>
      </c>
      <c r="F1975" t="s">
        <v>215</v>
      </c>
      <c r="G1975">
        <v>2190.64</v>
      </c>
      <c r="H1975">
        <v>22</v>
      </c>
      <c r="I1975" t="s">
        <v>1782</v>
      </c>
      <c r="J1975" t="s">
        <v>1601</v>
      </c>
      <c r="K1975">
        <v>4</v>
      </c>
      <c r="L1975">
        <v>170.05</v>
      </c>
    </row>
    <row r="1976" spans="1:12" x14ac:dyDescent="0.3">
      <c r="A1976">
        <v>34205</v>
      </c>
      <c r="B1976" s="109" t="s">
        <v>1654</v>
      </c>
      <c r="C1976" s="109" t="s">
        <v>99</v>
      </c>
      <c r="D1976">
        <v>35</v>
      </c>
      <c r="E1976">
        <v>1</v>
      </c>
      <c r="F1976" t="s">
        <v>215</v>
      </c>
      <c r="G1976">
        <v>3303.7</v>
      </c>
      <c r="H1976">
        <v>22</v>
      </c>
      <c r="I1976" t="s">
        <v>1782</v>
      </c>
      <c r="J1976" t="s">
        <v>1603</v>
      </c>
      <c r="K1976">
        <v>1</v>
      </c>
      <c r="L1976">
        <v>26.59</v>
      </c>
    </row>
    <row r="1977" spans="1:12" x14ac:dyDescent="0.3">
      <c r="A1977">
        <v>34259</v>
      </c>
      <c r="B1977" s="109" t="s">
        <v>1655</v>
      </c>
      <c r="C1977" s="109" t="s">
        <v>99</v>
      </c>
      <c r="D1977">
        <v>135</v>
      </c>
      <c r="E1977">
        <v>2</v>
      </c>
      <c r="F1977" t="s">
        <v>1599</v>
      </c>
      <c r="G1977">
        <v>2277.89</v>
      </c>
      <c r="H1977">
        <v>22</v>
      </c>
      <c r="I1977" t="s">
        <v>1782</v>
      </c>
      <c r="J1977" t="s">
        <v>1603</v>
      </c>
      <c r="K1977">
        <v>1</v>
      </c>
      <c r="L1977">
        <v>21.83</v>
      </c>
    </row>
    <row r="1978" spans="1:12" x14ac:dyDescent="0.3">
      <c r="A1978">
        <v>34350</v>
      </c>
      <c r="B1978" s="109" t="s">
        <v>1655</v>
      </c>
      <c r="C1978" s="109" t="s">
        <v>99</v>
      </c>
      <c r="D1978">
        <v>152</v>
      </c>
      <c r="E1978">
        <v>2</v>
      </c>
      <c r="F1978" t="s">
        <v>1599</v>
      </c>
      <c r="G1978">
        <v>3049.8199999999902</v>
      </c>
      <c r="H1978">
        <v>22</v>
      </c>
      <c r="I1978" t="s">
        <v>1782</v>
      </c>
      <c r="J1978" t="s">
        <v>1606</v>
      </c>
      <c r="K1978">
        <v>3</v>
      </c>
      <c r="L1978">
        <v>108.2</v>
      </c>
    </row>
    <row r="1979" spans="1:12" x14ac:dyDescent="0.3">
      <c r="A1979">
        <v>34388</v>
      </c>
      <c r="B1979" s="109" t="s">
        <v>1655</v>
      </c>
      <c r="C1979" s="109" t="s">
        <v>99</v>
      </c>
      <c r="D1979">
        <v>58</v>
      </c>
      <c r="E1979">
        <v>2</v>
      </c>
      <c r="F1979" t="s">
        <v>1599</v>
      </c>
      <c r="G1979">
        <v>2980.8799999999901</v>
      </c>
      <c r="H1979">
        <v>22</v>
      </c>
      <c r="I1979" t="s">
        <v>1782</v>
      </c>
      <c r="J1979" t="s">
        <v>1605</v>
      </c>
      <c r="K1979">
        <v>2</v>
      </c>
      <c r="L1979">
        <v>54.92</v>
      </c>
    </row>
    <row r="1980" spans="1:12" x14ac:dyDescent="0.3">
      <c r="A1980">
        <v>34394</v>
      </c>
      <c r="B1980" s="109" t="s">
        <v>1655</v>
      </c>
      <c r="C1980" s="109" t="s">
        <v>99</v>
      </c>
      <c r="D1980">
        <v>29</v>
      </c>
      <c r="E1980">
        <v>2</v>
      </c>
      <c r="F1980" t="s">
        <v>1599</v>
      </c>
      <c r="G1980">
        <v>3063.5699999999902</v>
      </c>
      <c r="H1980">
        <v>22</v>
      </c>
      <c r="I1980" t="s">
        <v>1782</v>
      </c>
      <c r="J1980" t="s">
        <v>1601</v>
      </c>
      <c r="K1980">
        <v>4</v>
      </c>
      <c r="L1980">
        <v>219.53</v>
      </c>
    </row>
    <row r="1981" spans="1:12" x14ac:dyDescent="0.3">
      <c r="A1981">
        <v>34410</v>
      </c>
      <c r="B1981" s="109" t="s">
        <v>1655</v>
      </c>
      <c r="C1981" s="109" t="s">
        <v>99</v>
      </c>
      <c r="D1981">
        <v>8</v>
      </c>
      <c r="E1981">
        <v>2</v>
      </c>
      <c r="F1981" t="s">
        <v>1599</v>
      </c>
      <c r="G1981">
        <v>1768.5999999999899</v>
      </c>
      <c r="H1981">
        <v>22</v>
      </c>
      <c r="I1981" t="s">
        <v>1782</v>
      </c>
      <c r="J1981" t="s">
        <v>1603</v>
      </c>
      <c r="K1981">
        <v>1</v>
      </c>
      <c r="L1981">
        <v>31.27</v>
      </c>
    </row>
    <row r="1982" spans="1:12" x14ac:dyDescent="0.3">
      <c r="A1982">
        <v>34440</v>
      </c>
      <c r="B1982" s="109" t="s">
        <v>1655</v>
      </c>
      <c r="C1982" s="109" t="s">
        <v>99</v>
      </c>
      <c r="D1982">
        <v>113</v>
      </c>
      <c r="E1982">
        <v>2</v>
      </c>
      <c r="F1982" t="s">
        <v>1599</v>
      </c>
      <c r="G1982">
        <v>2622.93</v>
      </c>
      <c r="H1982">
        <v>22</v>
      </c>
      <c r="I1982" t="s">
        <v>1782</v>
      </c>
      <c r="J1982" t="s">
        <v>1623</v>
      </c>
      <c r="K1982">
        <v>5</v>
      </c>
      <c r="L1982">
        <v>183.20000000000002</v>
      </c>
    </row>
    <row r="1983" spans="1:12" x14ac:dyDescent="0.3">
      <c r="A1983">
        <v>34505</v>
      </c>
      <c r="B1983" s="109" t="s">
        <v>1655</v>
      </c>
      <c r="C1983" s="109" t="s">
        <v>99</v>
      </c>
      <c r="D1983">
        <v>90</v>
      </c>
      <c r="E1983">
        <v>2</v>
      </c>
      <c r="F1983" t="s">
        <v>1599</v>
      </c>
      <c r="G1983">
        <v>3210.29</v>
      </c>
      <c r="H1983">
        <v>22</v>
      </c>
      <c r="I1983" t="s">
        <v>1782</v>
      </c>
      <c r="J1983" t="s">
        <v>1603</v>
      </c>
      <c r="K1983">
        <v>1</v>
      </c>
      <c r="L1983">
        <v>40.22</v>
      </c>
    </row>
    <row r="1984" spans="1:12" x14ac:dyDescent="0.3">
      <c r="A1984">
        <v>34523</v>
      </c>
      <c r="B1984" s="109" t="s">
        <v>1655</v>
      </c>
      <c r="C1984" s="109" t="s">
        <v>99</v>
      </c>
      <c r="D1984">
        <v>61</v>
      </c>
      <c r="E1984">
        <v>2</v>
      </c>
      <c r="F1984" t="s">
        <v>1599</v>
      </c>
      <c r="G1984">
        <v>2928.83</v>
      </c>
      <c r="H1984">
        <v>22</v>
      </c>
      <c r="I1984" t="s">
        <v>1782</v>
      </c>
      <c r="J1984" t="s">
        <v>1603</v>
      </c>
      <c r="K1984">
        <v>1</v>
      </c>
      <c r="L1984">
        <v>26.59</v>
      </c>
    </row>
    <row r="1985" spans="1:12" x14ac:dyDescent="0.3">
      <c r="A1985">
        <v>34530</v>
      </c>
      <c r="B1985" s="109" t="s">
        <v>1655</v>
      </c>
      <c r="C1985" s="109" t="s">
        <v>99</v>
      </c>
      <c r="D1985">
        <v>142</v>
      </c>
      <c r="E1985">
        <v>2</v>
      </c>
      <c r="F1985" t="s">
        <v>1599</v>
      </c>
      <c r="G1985">
        <v>2866.51</v>
      </c>
      <c r="H1985">
        <v>22</v>
      </c>
      <c r="I1985" t="s">
        <v>1782</v>
      </c>
      <c r="J1985" t="s">
        <v>1606</v>
      </c>
      <c r="K1985">
        <v>3</v>
      </c>
      <c r="L1985">
        <v>111.03</v>
      </c>
    </row>
    <row r="1986" spans="1:12" x14ac:dyDescent="0.3">
      <c r="A1986">
        <v>34585</v>
      </c>
      <c r="B1986" s="109" t="s">
        <v>1656</v>
      </c>
      <c r="C1986" s="109" t="s">
        <v>99</v>
      </c>
      <c r="D1986">
        <v>134</v>
      </c>
      <c r="E1986">
        <v>2</v>
      </c>
      <c r="F1986" t="s">
        <v>1599</v>
      </c>
      <c r="G1986">
        <v>3404.45999999999</v>
      </c>
      <c r="H1986">
        <v>22</v>
      </c>
      <c r="I1986" t="s">
        <v>1782</v>
      </c>
      <c r="J1986" t="s">
        <v>1603</v>
      </c>
      <c r="K1986">
        <v>1</v>
      </c>
      <c r="L1986">
        <v>45.06</v>
      </c>
    </row>
    <row r="1987" spans="1:12" x14ac:dyDescent="0.3">
      <c r="A1987">
        <v>34613</v>
      </c>
      <c r="B1987" s="109" t="s">
        <v>1656</v>
      </c>
      <c r="C1987" s="109" t="s">
        <v>99</v>
      </c>
      <c r="D1987">
        <v>163</v>
      </c>
      <c r="E1987">
        <v>2</v>
      </c>
      <c r="F1987" t="s">
        <v>1599</v>
      </c>
      <c r="G1987">
        <v>1789.1199999999899</v>
      </c>
      <c r="H1987">
        <v>22</v>
      </c>
      <c r="I1987" t="s">
        <v>1782</v>
      </c>
      <c r="J1987" t="s">
        <v>1601</v>
      </c>
      <c r="K1987">
        <v>4</v>
      </c>
      <c r="L1987">
        <v>147.79000000000002</v>
      </c>
    </row>
    <row r="1988" spans="1:12" x14ac:dyDescent="0.3">
      <c r="A1988">
        <v>34717</v>
      </c>
      <c r="B1988" s="109" t="s">
        <v>1656</v>
      </c>
      <c r="C1988" s="109" t="s">
        <v>99</v>
      </c>
      <c r="D1988">
        <v>172</v>
      </c>
      <c r="E1988">
        <v>1</v>
      </c>
      <c r="F1988" t="s">
        <v>215</v>
      </c>
      <c r="G1988">
        <v>2363.5100000000002</v>
      </c>
      <c r="H1988">
        <v>22</v>
      </c>
      <c r="I1988" t="s">
        <v>1782</v>
      </c>
      <c r="J1988" t="s">
        <v>1601</v>
      </c>
      <c r="K1988">
        <v>4</v>
      </c>
      <c r="L1988">
        <v>183.04000000000002</v>
      </c>
    </row>
    <row r="1989" spans="1:12" x14ac:dyDescent="0.3">
      <c r="A1989">
        <v>34720</v>
      </c>
      <c r="B1989" s="109" t="s">
        <v>1656</v>
      </c>
      <c r="C1989" s="109" t="s">
        <v>99</v>
      </c>
      <c r="D1989">
        <v>17</v>
      </c>
      <c r="E1989">
        <v>2</v>
      </c>
      <c r="F1989" t="s">
        <v>1599</v>
      </c>
      <c r="G1989">
        <v>2546.1799999999998</v>
      </c>
      <c r="H1989">
        <v>22</v>
      </c>
      <c r="I1989" t="s">
        <v>1782</v>
      </c>
      <c r="J1989" t="s">
        <v>1623</v>
      </c>
      <c r="K1989">
        <v>5</v>
      </c>
      <c r="L1989">
        <v>223.13</v>
      </c>
    </row>
    <row r="1990" spans="1:12" x14ac:dyDescent="0.3">
      <c r="A1990">
        <v>34735</v>
      </c>
      <c r="B1990" s="109" t="s">
        <v>1656</v>
      </c>
      <c r="C1990" s="109" t="s">
        <v>99</v>
      </c>
      <c r="D1990">
        <v>101</v>
      </c>
      <c r="E1990">
        <v>1</v>
      </c>
      <c r="F1990" t="s">
        <v>215</v>
      </c>
      <c r="G1990">
        <v>2561.19</v>
      </c>
      <c r="H1990">
        <v>22</v>
      </c>
      <c r="I1990" t="s">
        <v>1782</v>
      </c>
      <c r="J1990" t="s">
        <v>1601</v>
      </c>
      <c r="K1990">
        <v>4</v>
      </c>
      <c r="L1990">
        <v>182.82999999999998</v>
      </c>
    </row>
    <row r="1991" spans="1:12" x14ac:dyDescent="0.3">
      <c r="A1991">
        <v>34743</v>
      </c>
      <c r="B1991" s="109" t="s">
        <v>1656</v>
      </c>
      <c r="C1991" s="109" t="s">
        <v>99</v>
      </c>
      <c r="D1991">
        <v>101</v>
      </c>
      <c r="E1991">
        <v>1</v>
      </c>
      <c r="F1991" t="s">
        <v>215</v>
      </c>
      <c r="G1991">
        <v>2561.19</v>
      </c>
      <c r="H1991">
        <v>22</v>
      </c>
      <c r="I1991" t="s">
        <v>1782</v>
      </c>
      <c r="J1991" t="s">
        <v>1605</v>
      </c>
      <c r="K1991">
        <v>2</v>
      </c>
      <c r="L1991">
        <v>62.54</v>
      </c>
    </row>
    <row r="1992" spans="1:12" x14ac:dyDescent="0.3">
      <c r="A1992">
        <v>34767</v>
      </c>
      <c r="B1992" s="109" t="s">
        <v>1656</v>
      </c>
      <c r="C1992" s="109" t="s">
        <v>99</v>
      </c>
      <c r="D1992">
        <v>168</v>
      </c>
      <c r="E1992">
        <v>2</v>
      </c>
      <c r="F1992" t="s">
        <v>1599</v>
      </c>
      <c r="G1992">
        <v>2785.79</v>
      </c>
      <c r="H1992">
        <v>22</v>
      </c>
      <c r="I1992" t="s">
        <v>1782</v>
      </c>
      <c r="J1992" t="s">
        <v>1623</v>
      </c>
      <c r="K1992">
        <v>5</v>
      </c>
      <c r="L1992">
        <v>177.08</v>
      </c>
    </row>
    <row r="1993" spans="1:12" x14ac:dyDescent="0.3">
      <c r="A1993">
        <v>34779</v>
      </c>
      <c r="B1993" s="109" t="s">
        <v>1742</v>
      </c>
      <c r="C1993" s="109" t="s">
        <v>99</v>
      </c>
      <c r="D1993">
        <v>156</v>
      </c>
      <c r="E1993">
        <v>1</v>
      </c>
      <c r="F1993" t="s">
        <v>215</v>
      </c>
      <c r="G1993">
        <v>2314.1499999999901</v>
      </c>
      <c r="H1993">
        <v>22</v>
      </c>
      <c r="I1993" t="s">
        <v>1782</v>
      </c>
      <c r="J1993" t="s">
        <v>1603</v>
      </c>
      <c r="K1993">
        <v>1</v>
      </c>
      <c r="L1993">
        <v>31.27</v>
      </c>
    </row>
    <row r="1994" spans="1:12" x14ac:dyDescent="0.3">
      <c r="A1994">
        <v>34797</v>
      </c>
      <c r="B1994" s="109" t="s">
        <v>1742</v>
      </c>
      <c r="C1994" s="109" t="s">
        <v>99</v>
      </c>
      <c r="D1994">
        <v>2</v>
      </c>
      <c r="E1994">
        <v>2</v>
      </c>
      <c r="F1994" t="s">
        <v>1599</v>
      </c>
      <c r="G1994">
        <v>3017.95</v>
      </c>
      <c r="H1994">
        <v>22</v>
      </c>
      <c r="I1994" t="s">
        <v>1782</v>
      </c>
      <c r="J1994" t="s">
        <v>1601</v>
      </c>
      <c r="K1994">
        <v>4</v>
      </c>
      <c r="L1994">
        <v>142.30000000000001</v>
      </c>
    </row>
    <row r="1995" spans="1:12" x14ac:dyDescent="0.3">
      <c r="A1995">
        <v>34820</v>
      </c>
      <c r="B1995" s="109" t="s">
        <v>1742</v>
      </c>
      <c r="C1995" s="109" t="s">
        <v>99</v>
      </c>
      <c r="D1995">
        <v>85</v>
      </c>
      <c r="E1995">
        <v>2</v>
      </c>
      <c r="F1995" t="s">
        <v>1599</v>
      </c>
      <c r="G1995">
        <v>1652.82</v>
      </c>
      <c r="H1995">
        <v>22</v>
      </c>
      <c r="I1995" t="s">
        <v>1782</v>
      </c>
      <c r="J1995" t="s">
        <v>1605</v>
      </c>
      <c r="K1995">
        <v>2</v>
      </c>
      <c r="L1995">
        <v>124.97</v>
      </c>
    </row>
    <row r="1996" spans="1:12" x14ac:dyDescent="0.3">
      <c r="A1996">
        <v>34913</v>
      </c>
      <c r="B1996" s="109" t="s">
        <v>1742</v>
      </c>
      <c r="C1996" s="109" t="s">
        <v>99</v>
      </c>
      <c r="D1996">
        <v>114</v>
      </c>
      <c r="E1996">
        <v>1</v>
      </c>
      <c r="F1996" t="s">
        <v>215</v>
      </c>
      <c r="G1996">
        <v>2891.3199999999902</v>
      </c>
      <c r="H1996">
        <v>22</v>
      </c>
      <c r="I1996" t="s">
        <v>1782</v>
      </c>
      <c r="J1996" t="s">
        <v>1603</v>
      </c>
      <c r="K1996">
        <v>1</v>
      </c>
      <c r="L1996">
        <v>50.34</v>
      </c>
    </row>
    <row r="1997" spans="1:12" x14ac:dyDescent="0.3">
      <c r="A1997">
        <v>34947</v>
      </c>
      <c r="B1997" s="109" t="s">
        <v>1742</v>
      </c>
      <c r="C1997" s="109" t="s">
        <v>99</v>
      </c>
      <c r="D1997">
        <v>140</v>
      </c>
      <c r="E1997">
        <v>2</v>
      </c>
      <c r="F1997" t="s">
        <v>1599</v>
      </c>
      <c r="G1997">
        <v>1907.5999999999899</v>
      </c>
      <c r="H1997">
        <v>22</v>
      </c>
      <c r="I1997" t="s">
        <v>1782</v>
      </c>
      <c r="J1997" t="s">
        <v>1603</v>
      </c>
      <c r="K1997">
        <v>1</v>
      </c>
      <c r="L1997">
        <v>26.8</v>
      </c>
    </row>
    <row r="1998" spans="1:12" x14ac:dyDescent="0.3">
      <c r="A1998">
        <v>34951</v>
      </c>
      <c r="B1998" s="109" t="s">
        <v>1657</v>
      </c>
      <c r="C1998" s="109" t="s">
        <v>99</v>
      </c>
      <c r="D1998">
        <v>24</v>
      </c>
      <c r="E1998">
        <v>2</v>
      </c>
      <c r="F1998" t="s">
        <v>1599</v>
      </c>
      <c r="G1998">
        <v>2885.92</v>
      </c>
      <c r="H1998">
        <v>22</v>
      </c>
      <c r="I1998" t="s">
        <v>1782</v>
      </c>
      <c r="J1998" t="s">
        <v>1605</v>
      </c>
      <c r="K1998">
        <v>2</v>
      </c>
      <c r="L1998">
        <v>66.81</v>
      </c>
    </row>
    <row r="1999" spans="1:12" x14ac:dyDescent="0.3">
      <c r="A1999">
        <v>35105</v>
      </c>
      <c r="B1999" s="109" t="s">
        <v>1657</v>
      </c>
      <c r="C1999" s="109" t="s">
        <v>99</v>
      </c>
      <c r="D1999">
        <v>19</v>
      </c>
      <c r="E1999">
        <v>1</v>
      </c>
      <c r="F1999" t="s">
        <v>215</v>
      </c>
      <c r="G1999">
        <v>1747.4299999999901</v>
      </c>
      <c r="H1999">
        <v>22</v>
      </c>
      <c r="I1999" t="s">
        <v>1782</v>
      </c>
      <c r="J1999" t="s">
        <v>1603</v>
      </c>
      <c r="K1999">
        <v>1</v>
      </c>
      <c r="L1999">
        <v>31.27</v>
      </c>
    </row>
    <row r="2000" spans="1:12" x14ac:dyDescent="0.3">
      <c r="A2000">
        <v>35145</v>
      </c>
      <c r="B2000" s="109" t="s">
        <v>1657</v>
      </c>
      <c r="C2000" s="109" t="s">
        <v>99</v>
      </c>
      <c r="D2000">
        <v>176</v>
      </c>
      <c r="E2000">
        <v>2</v>
      </c>
      <c r="F2000" t="s">
        <v>1599</v>
      </c>
      <c r="G2000">
        <v>2225.54</v>
      </c>
      <c r="H2000">
        <v>22</v>
      </c>
      <c r="I2000" t="s">
        <v>1782</v>
      </c>
      <c r="J2000" t="s">
        <v>1623</v>
      </c>
      <c r="K2000">
        <v>5</v>
      </c>
      <c r="L2000">
        <v>273.35000000000002</v>
      </c>
    </row>
    <row r="2001" spans="1:12" x14ac:dyDescent="0.3">
      <c r="A2001">
        <v>35147</v>
      </c>
      <c r="B2001" s="109" t="s">
        <v>1657</v>
      </c>
      <c r="C2001" s="109" t="s">
        <v>99</v>
      </c>
      <c r="D2001">
        <v>89</v>
      </c>
      <c r="E2001">
        <v>2</v>
      </c>
      <c r="F2001" t="s">
        <v>1599</v>
      </c>
      <c r="G2001">
        <v>3800.56</v>
      </c>
      <c r="H2001">
        <v>22</v>
      </c>
      <c r="I2001" t="s">
        <v>1782</v>
      </c>
      <c r="J2001" t="s">
        <v>1603</v>
      </c>
      <c r="K2001">
        <v>1</v>
      </c>
      <c r="L2001">
        <v>40.22</v>
      </c>
    </row>
    <row r="2002" spans="1:12" x14ac:dyDescent="0.3">
      <c r="A2002">
        <v>35181</v>
      </c>
      <c r="B2002" s="109" t="s">
        <v>1657</v>
      </c>
      <c r="C2002" s="109" t="s">
        <v>99</v>
      </c>
      <c r="D2002">
        <v>19</v>
      </c>
      <c r="E2002">
        <v>1</v>
      </c>
      <c r="F2002" t="s">
        <v>215</v>
      </c>
      <c r="G2002">
        <v>1747.4299999999901</v>
      </c>
      <c r="H2002">
        <v>22</v>
      </c>
      <c r="I2002" t="s">
        <v>1782</v>
      </c>
      <c r="J2002" t="s">
        <v>1603</v>
      </c>
      <c r="K2002">
        <v>1</v>
      </c>
      <c r="L2002">
        <v>21.83</v>
      </c>
    </row>
    <row r="2003" spans="1:12" x14ac:dyDescent="0.3">
      <c r="A2003">
        <v>35187</v>
      </c>
      <c r="B2003" s="109" t="s">
        <v>1658</v>
      </c>
      <c r="C2003" s="109" t="s">
        <v>99</v>
      </c>
      <c r="D2003">
        <v>17</v>
      </c>
      <c r="E2003">
        <v>2</v>
      </c>
      <c r="F2003" t="s">
        <v>1599</v>
      </c>
      <c r="G2003">
        <v>2546.1799999999998</v>
      </c>
      <c r="H2003">
        <v>22</v>
      </c>
      <c r="I2003" t="s">
        <v>1782</v>
      </c>
      <c r="J2003" t="s">
        <v>1605</v>
      </c>
      <c r="K2003">
        <v>2</v>
      </c>
      <c r="L2003">
        <v>54.92</v>
      </c>
    </row>
    <row r="2004" spans="1:12" x14ac:dyDescent="0.3">
      <c r="A2004">
        <v>35232</v>
      </c>
      <c r="B2004" s="109" t="s">
        <v>1658</v>
      </c>
      <c r="C2004" s="109" t="s">
        <v>99</v>
      </c>
      <c r="D2004">
        <v>194</v>
      </c>
      <c r="E2004">
        <v>2</v>
      </c>
      <c r="F2004" t="s">
        <v>1599</v>
      </c>
      <c r="G2004">
        <v>2486.1999999999898</v>
      </c>
      <c r="H2004">
        <v>22</v>
      </c>
      <c r="I2004" t="s">
        <v>1782</v>
      </c>
      <c r="J2004" t="s">
        <v>1603</v>
      </c>
      <c r="K2004">
        <v>1</v>
      </c>
      <c r="L2004">
        <v>26.59</v>
      </c>
    </row>
    <row r="2005" spans="1:12" x14ac:dyDescent="0.3">
      <c r="A2005">
        <v>35235</v>
      </c>
      <c r="B2005" s="109" t="s">
        <v>1659</v>
      </c>
      <c r="C2005" s="109" t="s">
        <v>99</v>
      </c>
      <c r="D2005">
        <v>17</v>
      </c>
      <c r="E2005">
        <v>2</v>
      </c>
      <c r="F2005" t="s">
        <v>1599</v>
      </c>
      <c r="G2005">
        <v>2546.1799999999998</v>
      </c>
      <c r="H2005">
        <v>22</v>
      </c>
      <c r="I2005" t="s">
        <v>1782</v>
      </c>
      <c r="J2005" t="s">
        <v>1605</v>
      </c>
      <c r="K2005">
        <v>2</v>
      </c>
      <c r="L2005">
        <v>113</v>
      </c>
    </row>
    <row r="2006" spans="1:12" x14ac:dyDescent="0.3">
      <c r="A2006">
        <v>35407</v>
      </c>
      <c r="B2006" s="109" t="s">
        <v>1659</v>
      </c>
      <c r="C2006" s="109" t="s">
        <v>99</v>
      </c>
      <c r="D2006">
        <v>142</v>
      </c>
      <c r="E2006">
        <v>2</v>
      </c>
      <c r="F2006" t="s">
        <v>1599</v>
      </c>
      <c r="G2006">
        <v>2866.51</v>
      </c>
      <c r="H2006">
        <v>22</v>
      </c>
      <c r="I2006" t="s">
        <v>1782</v>
      </c>
      <c r="J2006" t="s">
        <v>1601</v>
      </c>
      <c r="K2006">
        <v>4</v>
      </c>
      <c r="L2006">
        <v>161.37</v>
      </c>
    </row>
    <row r="2007" spans="1:12" x14ac:dyDescent="0.3">
      <c r="A2007">
        <v>35423</v>
      </c>
      <c r="B2007" s="109" t="s">
        <v>1659</v>
      </c>
      <c r="C2007" s="109" t="s">
        <v>99</v>
      </c>
      <c r="D2007">
        <v>78</v>
      </c>
      <c r="E2007">
        <v>1</v>
      </c>
      <c r="F2007" t="s">
        <v>215</v>
      </c>
      <c r="G2007">
        <v>3396.95</v>
      </c>
      <c r="H2007">
        <v>22</v>
      </c>
      <c r="I2007" t="s">
        <v>1782</v>
      </c>
      <c r="J2007" t="s">
        <v>1606</v>
      </c>
      <c r="K2007">
        <v>3</v>
      </c>
      <c r="L2007">
        <v>112.08</v>
      </c>
    </row>
    <row r="2008" spans="1:12" x14ac:dyDescent="0.3">
      <c r="A2008">
        <v>35462</v>
      </c>
      <c r="B2008" s="109" t="s">
        <v>1660</v>
      </c>
      <c r="C2008" s="109" t="s">
        <v>99</v>
      </c>
      <c r="D2008">
        <v>46</v>
      </c>
      <c r="E2008">
        <v>2</v>
      </c>
      <c r="F2008" t="s">
        <v>1599</v>
      </c>
      <c r="G2008">
        <v>3510.3699999999899</v>
      </c>
      <c r="H2008">
        <v>22</v>
      </c>
      <c r="I2008" t="s">
        <v>1782</v>
      </c>
      <c r="J2008" t="s">
        <v>1606</v>
      </c>
      <c r="K2008">
        <v>3</v>
      </c>
      <c r="L2008">
        <v>97.61</v>
      </c>
    </row>
    <row r="2009" spans="1:12" x14ac:dyDescent="0.3">
      <c r="A2009">
        <v>35467</v>
      </c>
      <c r="B2009" s="109" t="s">
        <v>1660</v>
      </c>
      <c r="C2009" s="109" t="s">
        <v>99</v>
      </c>
      <c r="D2009">
        <v>18</v>
      </c>
      <c r="E2009">
        <v>2</v>
      </c>
      <c r="F2009" t="s">
        <v>1599</v>
      </c>
      <c r="G2009">
        <v>3225.02</v>
      </c>
      <c r="H2009">
        <v>22</v>
      </c>
      <c r="I2009" t="s">
        <v>1782</v>
      </c>
      <c r="J2009" t="s">
        <v>1603</v>
      </c>
      <c r="K2009">
        <v>1</v>
      </c>
      <c r="L2009">
        <v>79.91</v>
      </c>
    </row>
    <row r="2010" spans="1:12" x14ac:dyDescent="0.3">
      <c r="A2010">
        <v>35487</v>
      </c>
      <c r="B2010" s="109" t="s">
        <v>1660</v>
      </c>
      <c r="C2010" s="109" t="s">
        <v>99</v>
      </c>
      <c r="D2010">
        <v>159</v>
      </c>
      <c r="E2010">
        <v>1</v>
      </c>
      <c r="F2010" t="s">
        <v>215</v>
      </c>
      <c r="G2010">
        <v>1764.94</v>
      </c>
      <c r="H2010">
        <v>22</v>
      </c>
      <c r="I2010" t="s">
        <v>1782</v>
      </c>
      <c r="J2010" t="s">
        <v>1605</v>
      </c>
      <c r="K2010">
        <v>2</v>
      </c>
      <c r="L2010">
        <v>72.17</v>
      </c>
    </row>
    <row r="2011" spans="1:12" x14ac:dyDescent="0.3">
      <c r="A2011">
        <v>35509</v>
      </c>
      <c r="B2011" s="109" t="s">
        <v>1743</v>
      </c>
      <c r="C2011" s="109" t="s">
        <v>99</v>
      </c>
      <c r="D2011">
        <v>194</v>
      </c>
      <c r="E2011">
        <v>2</v>
      </c>
      <c r="F2011" t="s">
        <v>1599</v>
      </c>
      <c r="G2011">
        <v>2486.1999999999898</v>
      </c>
      <c r="H2011">
        <v>22</v>
      </c>
      <c r="I2011" t="s">
        <v>1782</v>
      </c>
      <c r="J2011" t="s">
        <v>1606</v>
      </c>
      <c r="K2011">
        <v>3</v>
      </c>
      <c r="L2011">
        <v>97.32</v>
      </c>
    </row>
    <row r="2012" spans="1:12" x14ac:dyDescent="0.3">
      <c r="A2012">
        <v>35531</v>
      </c>
      <c r="B2012" s="109" t="s">
        <v>1743</v>
      </c>
      <c r="C2012" s="109" t="s">
        <v>99</v>
      </c>
      <c r="D2012">
        <v>147</v>
      </c>
      <c r="E2012">
        <v>1</v>
      </c>
      <c r="F2012" t="s">
        <v>215</v>
      </c>
      <c r="G2012">
        <v>3101.0099999999902</v>
      </c>
      <c r="H2012">
        <v>22</v>
      </c>
      <c r="I2012" t="s">
        <v>1782</v>
      </c>
      <c r="J2012" t="s">
        <v>1623</v>
      </c>
      <c r="K2012">
        <v>5</v>
      </c>
      <c r="L2012">
        <v>137.26999999999998</v>
      </c>
    </row>
    <row r="2013" spans="1:12" x14ac:dyDescent="0.3">
      <c r="A2013">
        <v>35544</v>
      </c>
      <c r="B2013" s="109" t="s">
        <v>1743</v>
      </c>
      <c r="C2013" s="109" t="s">
        <v>99</v>
      </c>
      <c r="D2013">
        <v>169</v>
      </c>
      <c r="E2013">
        <v>1</v>
      </c>
      <c r="F2013" t="s">
        <v>215</v>
      </c>
      <c r="G2013">
        <v>2720.42</v>
      </c>
      <c r="H2013">
        <v>22</v>
      </c>
      <c r="I2013" t="s">
        <v>1782</v>
      </c>
      <c r="J2013" t="s">
        <v>1623</v>
      </c>
      <c r="K2013">
        <v>5</v>
      </c>
      <c r="L2013">
        <v>195.63000000000002</v>
      </c>
    </row>
    <row r="2014" spans="1:12" x14ac:dyDescent="0.3">
      <c r="A2014">
        <v>35559</v>
      </c>
      <c r="B2014" s="109" t="s">
        <v>1743</v>
      </c>
      <c r="C2014" s="109" t="s">
        <v>99</v>
      </c>
      <c r="D2014">
        <v>16</v>
      </c>
      <c r="E2014">
        <v>2</v>
      </c>
      <c r="F2014" t="s">
        <v>1599</v>
      </c>
      <c r="G2014">
        <v>3561.98</v>
      </c>
      <c r="H2014">
        <v>22</v>
      </c>
      <c r="I2014" t="s">
        <v>1782</v>
      </c>
      <c r="J2014" t="s">
        <v>1603</v>
      </c>
      <c r="K2014">
        <v>1</v>
      </c>
      <c r="L2014">
        <v>50.34</v>
      </c>
    </row>
    <row r="2015" spans="1:12" x14ac:dyDescent="0.3">
      <c r="A2015">
        <v>35576</v>
      </c>
      <c r="B2015" s="109" t="s">
        <v>1743</v>
      </c>
      <c r="C2015" s="109" t="s">
        <v>99</v>
      </c>
      <c r="D2015">
        <v>31</v>
      </c>
      <c r="E2015">
        <v>2</v>
      </c>
      <c r="F2015" t="s">
        <v>1599</v>
      </c>
      <c r="G2015">
        <v>3095.33</v>
      </c>
      <c r="H2015">
        <v>22</v>
      </c>
      <c r="I2015" t="s">
        <v>1782</v>
      </c>
      <c r="J2015" t="s">
        <v>1606</v>
      </c>
      <c r="K2015">
        <v>3</v>
      </c>
      <c r="L2015">
        <v>128.32999999999998</v>
      </c>
    </row>
    <row r="2016" spans="1:12" x14ac:dyDescent="0.3">
      <c r="A2016">
        <v>35615</v>
      </c>
      <c r="B2016" s="109" t="s">
        <v>1743</v>
      </c>
      <c r="C2016" s="109" t="s">
        <v>99</v>
      </c>
      <c r="D2016">
        <v>19</v>
      </c>
      <c r="E2016">
        <v>1</v>
      </c>
      <c r="F2016" t="s">
        <v>215</v>
      </c>
      <c r="G2016">
        <v>1747.4299999999901</v>
      </c>
      <c r="H2016">
        <v>22</v>
      </c>
      <c r="I2016" t="s">
        <v>1782</v>
      </c>
      <c r="J2016" t="s">
        <v>1606</v>
      </c>
      <c r="K2016">
        <v>3</v>
      </c>
      <c r="L2016">
        <v>133.51</v>
      </c>
    </row>
    <row r="2017" spans="1:12" x14ac:dyDescent="0.3">
      <c r="A2017">
        <v>35651</v>
      </c>
      <c r="B2017" s="109" t="s">
        <v>1661</v>
      </c>
      <c r="C2017" s="109" t="s">
        <v>99</v>
      </c>
      <c r="D2017">
        <v>33</v>
      </c>
      <c r="E2017">
        <v>2</v>
      </c>
      <c r="F2017" t="s">
        <v>1599</v>
      </c>
      <c r="G2017">
        <v>2041.21999999999</v>
      </c>
      <c r="H2017">
        <v>22</v>
      </c>
      <c r="I2017" t="s">
        <v>1782</v>
      </c>
      <c r="J2017" t="s">
        <v>1605</v>
      </c>
      <c r="K2017">
        <v>2</v>
      </c>
      <c r="L2017">
        <v>58.07</v>
      </c>
    </row>
    <row r="2018" spans="1:12" x14ac:dyDescent="0.3">
      <c r="A2018">
        <v>35692</v>
      </c>
      <c r="B2018" s="109" t="s">
        <v>1661</v>
      </c>
      <c r="C2018" s="109" t="s">
        <v>99</v>
      </c>
      <c r="D2018">
        <v>100</v>
      </c>
      <c r="E2018">
        <v>1</v>
      </c>
      <c r="F2018" t="s">
        <v>215</v>
      </c>
      <c r="G2018">
        <v>3062.92</v>
      </c>
      <c r="H2018">
        <v>22</v>
      </c>
      <c r="I2018" t="s">
        <v>1782</v>
      </c>
      <c r="J2018" t="s">
        <v>1606</v>
      </c>
      <c r="K2018">
        <v>3</v>
      </c>
      <c r="L2018">
        <v>107.03</v>
      </c>
    </row>
    <row r="2019" spans="1:12" x14ac:dyDescent="0.3">
      <c r="A2019">
        <v>35708</v>
      </c>
      <c r="B2019" s="109" t="s">
        <v>1661</v>
      </c>
      <c r="C2019" s="109" t="s">
        <v>99</v>
      </c>
      <c r="D2019">
        <v>102</v>
      </c>
      <c r="E2019">
        <v>2</v>
      </c>
      <c r="F2019" t="s">
        <v>1599</v>
      </c>
      <c r="G2019">
        <v>3813.69</v>
      </c>
      <c r="H2019">
        <v>22</v>
      </c>
      <c r="I2019" t="s">
        <v>1782</v>
      </c>
      <c r="J2019" t="s">
        <v>1606</v>
      </c>
      <c r="K2019">
        <v>3</v>
      </c>
      <c r="L2019">
        <v>103.13</v>
      </c>
    </row>
    <row r="2020" spans="1:12" x14ac:dyDescent="0.3">
      <c r="A2020">
        <v>35781</v>
      </c>
      <c r="B2020" s="109" t="s">
        <v>1661</v>
      </c>
      <c r="C2020" s="109" t="s">
        <v>99</v>
      </c>
      <c r="D2020">
        <v>190</v>
      </c>
      <c r="E2020">
        <v>2</v>
      </c>
      <c r="F2020" t="s">
        <v>1599</v>
      </c>
      <c r="G2020">
        <v>3084.26999999999</v>
      </c>
      <c r="H2020">
        <v>22</v>
      </c>
      <c r="I2020" t="s">
        <v>1782</v>
      </c>
      <c r="J2020" t="s">
        <v>1623</v>
      </c>
      <c r="K2020">
        <v>5</v>
      </c>
      <c r="L2020">
        <v>148.32</v>
      </c>
    </row>
    <row r="2021" spans="1:12" x14ac:dyDescent="0.3">
      <c r="A2021">
        <v>35795</v>
      </c>
      <c r="B2021" s="109" t="s">
        <v>1661</v>
      </c>
      <c r="C2021" s="109" t="s">
        <v>99</v>
      </c>
      <c r="D2021">
        <v>138</v>
      </c>
      <c r="E2021">
        <v>2</v>
      </c>
      <c r="F2021" t="s">
        <v>1599</v>
      </c>
      <c r="G2021">
        <v>2949.71</v>
      </c>
      <c r="H2021">
        <v>22</v>
      </c>
      <c r="I2021" t="s">
        <v>1782</v>
      </c>
      <c r="J2021" t="s">
        <v>1606</v>
      </c>
      <c r="K2021">
        <v>3</v>
      </c>
      <c r="L2021">
        <v>88.64</v>
      </c>
    </row>
    <row r="2022" spans="1:12" x14ac:dyDescent="0.3">
      <c r="A2022">
        <v>35852</v>
      </c>
      <c r="B2022" s="109" t="s">
        <v>1662</v>
      </c>
      <c r="C2022" s="109" t="s">
        <v>99</v>
      </c>
      <c r="D2022">
        <v>69</v>
      </c>
      <c r="E2022">
        <v>1</v>
      </c>
      <c r="F2022" t="s">
        <v>215</v>
      </c>
      <c r="G2022">
        <v>3308.45999999999</v>
      </c>
      <c r="H2022">
        <v>22</v>
      </c>
      <c r="I2022" t="s">
        <v>1782</v>
      </c>
      <c r="J2022" t="s">
        <v>1601</v>
      </c>
      <c r="K2022">
        <v>4</v>
      </c>
      <c r="L2022">
        <v>133.78</v>
      </c>
    </row>
    <row r="2023" spans="1:12" x14ac:dyDescent="0.3">
      <c r="A2023">
        <v>35872</v>
      </c>
      <c r="B2023" s="109" t="s">
        <v>1662</v>
      </c>
      <c r="C2023" s="109" t="s">
        <v>99</v>
      </c>
      <c r="D2023">
        <v>184</v>
      </c>
      <c r="E2023">
        <v>2</v>
      </c>
      <c r="F2023" t="s">
        <v>1599</v>
      </c>
      <c r="G2023">
        <v>2442.0100000000002</v>
      </c>
      <c r="H2023">
        <v>22</v>
      </c>
      <c r="I2023" t="s">
        <v>1782</v>
      </c>
      <c r="J2023" t="s">
        <v>1605</v>
      </c>
      <c r="K2023">
        <v>2</v>
      </c>
      <c r="L2023">
        <v>90.56</v>
      </c>
    </row>
    <row r="2024" spans="1:12" x14ac:dyDescent="0.3">
      <c r="A2024">
        <v>35877</v>
      </c>
      <c r="B2024" s="109" t="s">
        <v>1663</v>
      </c>
      <c r="C2024" s="109" t="s">
        <v>99</v>
      </c>
      <c r="D2024">
        <v>135</v>
      </c>
      <c r="E2024">
        <v>2</v>
      </c>
      <c r="F2024" t="s">
        <v>1599</v>
      </c>
      <c r="G2024">
        <v>2277.89</v>
      </c>
      <c r="H2024">
        <v>22</v>
      </c>
      <c r="I2024" t="s">
        <v>1782</v>
      </c>
      <c r="J2024" t="s">
        <v>1605</v>
      </c>
      <c r="K2024">
        <v>2</v>
      </c>
      <c r="L2024">
        <v>106.5</v>
      </c>
    </row>
    <row r="2025" spans="1:12" x14ac:dyDescent="0.3">
      <c r="A2025">
        <v>35904</v>
      </c>
      <c r="B2025" s="109" t="s">
        <v>1663</v>
      </c>
      <c r="C2025" s="109" t="s">
        <v>99</v>
      </c>
      <c r="D2025">
        <v>138</v>
      </c>
      <c r="E2025">
        <v>2</v>
      </c>
      <c r="F2025" t="s">
        <v>1599</v>
      </c>
      <c r="G2025">
        <v>2949.71</v>
      </c>
      <c r="H2025">
        <v>22</v>
      </c>
      <c r="I2025" t="s">
        <v>1782</v>
      </c>
      <c r="J2025" t="s">
        <v>1603</v>
      </c>
      <c r="K2025">
        <v>1</v>
      </c>
      <c r="L2025">
        <v>50.34</v>
      </c>
    </row>
    <row r="2026" spans="1:12" x14ac:dyDescent="0.3">
      <c r="A2026">
        <v>35913</v>
      </c>
      <c r="B2026" s="109" t="s">
        <v>1663</v>
      </c>
      <c r="C2026" s="109" t="s">
        <v>99</v>
      </c>
      <c r="D2026">
        <v>122</v>
      </c>
      <c r="E2026">
        <v>2</v>
      </c>
      <c r="F2026" t="s">
        <v>1599</v>
      </c>
      <c r="G2026">
        <v>2615.06</v>
      </c>
      <c r="H2026">
        <v>22</v>
      </c>
      <c r="I2026" t="s">
        <v>1782</v>
      </c>
      <c r="J2026" t="s">
        <v>1601</v>
      </c>
      <c r="K2026">
        <v>4</v>
      </c>
      <c r="L2026">
        <v>150.44999999999999</v>
      </c>
    </row>
    <row r="2027" spans="1:12" x14ac:dyDescent="0.3">
      <c r="A2027">
        <v>35947</v>
      </c>
      <c r="B2027" s="109" t="s">
        <v>1663</v>
      </c>
      <c r="C2027" s="109" t="s">
        <v>99</v>
      </c>
      <c r="D2027">
        <v>188</v>
      </c>
      <c r="E2027">
        <v>2</v>
      </c>
      <c r="F2027" t="s">
        <v>1599</v>
      </c>
      <c r="G2027">
        <v>2797.5499999999902</v>
      </c>
      <c r="H2027">
        <v>22</v>
      </c>
      <c r="I2027" t="s">
        <v>1782</v>
      </c>
      <c r="J2027" t="s">
        <v>1601</v>
      </c>
      <c r="K2027">
        <v>4</v>
      </c>
      <c r="L2027">
        <v>131.25</v>
      </c>
    </row>
    <row r="2028" spans="1:12" x14ac:dyDescent="0.3">
      <c r="A2028">
        <v>35971</v>
      </c>
      <c r="B2028" s="109" t="s">
        <v>1663</v>
      </c>
      <c r="C2028" s="109" t="s">
        <v>99</v>
      </c>
      <c r="D2028">
        <v>80</v>
      </c>
      <c r="E2028">
        <v>2</v>
      </c>
      <c r="F2028" t="s">
        <v>1599</v>
      </c>
      <c r="G2028">
        <v>3459.09</v>
      </c>
      <c r="H2028">
        <v>22</v>
      </c>
      <c r="I2028" t="s">
        <v>1782</v>
      </c>
      <c r="J2028" t="s">
        <v>1603</v>
      </c>
      <c r="K2028">
        <v>1</v>
      </c>
      <c r="L2028">
        <v>50.34</v>
      </c>
    </row>
    <row r="2029" spans="1:12" x14ac:dyDescent="0.3">
      <c r="A2029">
        <v>22</v>
      </c>
      <c r="B2029" s="109" t="s">
        <v>1663</v>
      </c>
      <c r="C2029" s="109" t="s">
        <v>99</v>
      </c>
      <c r="D2029">
        <v>77</v>
      </c>
      <c r="E2029">
        <v>1</v>
      </c>
      <c r="F2029" t="s">
        <v>215</v>
      </c>
      <c r="G2029">
        <v>2285.7599999999902</v>
      </c>
      <c r="H2029">
        <v>8</v>
      </c>
      <c r="I2029" t="s">
        <v>1789</v>
      </c>
      <c r="J2029" t="s">
        <v>1605</v>
      </c>
      <c r="K2029">
        <v>2</v>
      </c>
      <c r="L2029">
        <v>100.08</v>
      </c>
    </row>
    <row r="2030" spans="1:12" x14ac:dyDescent="0.3">
      <c r="A2030">
        <v>33</v>
      </c>
      <c r="B2030" s="109" t="s">
        <v>1663</v>
      </c>
      <c r="C2030" s="109" t="s">
        <v>99</v>
      </c>
      <c r="D2030">
        <v>96</v>
      </c>
      <c r="E2030">
        <v>2</v>
      </c>
      <c r="F2030" t="s">
        <v>1599</v>
      </c>
      <c r="G2030">
        <v>2070.72999999999</v>
      </c>
      <c r="H2030">
        <v>8</v>
      </c>
      <c r="I2030" t="s">
        <v>1789</v>
      </c>
      <c r="J2030" t="s">
        <v>1605</v>
      </c>
      <c r="K2030">
        <v>2</v>
      </c>
      <c r="L2030">
        <v>100.08</v>
      </c>
    </row>
    <row r="2031" spans="1:12" x14ac:dyDescent="0.3">
      <c r="A2031">
        <v>58</v>
      </c>
      <c r="B2031" s="109" t="s">
        <v>1663</v>
      </c>
      <c r="C2031" s="109" t="s">
        <v>99</v>
      </c>
      <c r="D2031">
        <v>164</v>
      </c>
      <c r="E2031">
        <v>1</v>
      </c>
      <c r="F2031" t="s">
        <v>215</v>
      </c>
      <c r="G2031">
        <v>3193.3999999999901</v>
      </c>
      <c r="H2031">
        <v>8</v>
      </c>
      <c r="I2031" t="s">
        <v>1789</v>
      </c>
      <c r="J2031" t="s">
        <v>1605</v>
      </c>
      <c r="K2031">
        <v>2</v>
      </c>
      <c r="L2031">
        <v>89.43</v>
      </c>
    </row>
    <row r="2032" spans="1:12" x14ac:dyDescent="0.3">
      <c r="A2032">
        <v>85</v>
      </c>
      <c r="B2032" s="109" t="s">
        <v>1664</v>
      </c>
      <c r="C2032" s="109" t="s">
        <v>99</v>
      </c>
      <c r="D2032">
        <v>82</v>
      </c>
      <c r="E2032">
        <v>1</v>
      </c>
      <c r="F2032" t="s">
        <v>215</v>
      </c>
      <c r="G2032">
        <v>2714.75</v>
      </c>
      <c r="H2032">
        <v>8</v>
      </c>
      <c r="I2032" t="s">
        <v>1789</v>
      </c>
      <c r="J2032" t="s">
        <v>1605</v>
      </c>
      <c r="K2032">
        <v>2</v>
      </c>
      <c r="L2032">
        <v>101.00999999999999</v>
      </c>
    </row>
    <row r="2033" spans="1:12" x14ac:dyDescent="0.3">
      <c r="A2033">
        <v>123</v>
      </c>
      <c r="B2033" s="109" t="s">
        <v>1664</v>
      </c>
      <c r="C2033" s="109" t="s">
        <v>99</v>
      </c>
      <c r="D2033">
        <v>14</v>
      </c>
      <c r="E2033">
        <v>1</v>
      </c>
      <c r="F2033" t="s">
        <v>215</v>
      </c>
      <c r="G2033">
        <v>2710.45999999999</v>
      </c>
      <c r="H2033">
        <v>8</v>
      </c>
      <c r="I2033" t="s">
        <v>1789</v>
      </c>
      <c r="J2033" t="s">
        <v>1606</v>
      </c>
      <c r="K2033">
        <v>3</v>
      </c>
      <c r="L2033">
        <v>143.11000000000001</v>
      </c>
    </row>
    <row r="2034" spans="1:12" x14ac:dyDescent="0.3">
      <c r="A2034">
        <v>192</v>
      </c>
      <c r="B2034" s="109" t="s">
        <v>1664</v>
      </c>
      <c r="C2034" s="109" t="s">
        <v>99</v>
      </c>
      <c r="D2034">
        <v>177</v>
      </c>
      <c r="E2034">
        <v>2</v>
      </c>
      <c r="F2034" t="s">
        <v>1599</v>
      </c>
      <c r="G2034">
        <v>2497.4499999999898</v>
      </c>
      <c r="H2034">
        <v>8</v>
      </c>
      <c r="I2034" t="s">
        <v>1789</v>
      </c>
      <c r="J2034" t="s">
        <v>1603</v>
      </c>
      <c r="K2034">
        <v>1</v>
      </c>
      <c r="L2034">
        <v>52.02</v>
      </c>
    </row>
    <row r="2035" spans="1:12" x14ac:dyDescent="0.3">
      <c r="A2035">
        <v>205</v>
      </c>
      <c r="B2035" s="109" t="s">
        <v>1665</v>
      </c>
      <c r="C2035" s="109" t="s">
        <v>99</v>
      </c>
      <c r="D2035">
        <v>199</v>
      </c>
      <c r="E2035">
        <v>1</v>
      </c>
      <c r="F2035" t="s">
        <v>215</v>
      </c>
      <c r="G2035">
        <v>2795.3799999999901</v>
      </c>
      <c r="H2035">
        <v>8</v>
      </c>
      <c r="I2035" t="s">
        <v>1789</v>
      </c>
      <c r="J2035" t="s">
        <v>1606</v>
      </c>
      <c r="K2035">
        <v>3</v>
      </c>
      <c r="L2035">
        <v>128.5</v>
      </c>
    </row>
    <row r="2036" spans="1:12" x14ac:dyDescent="0.3">
      <c r="A2036">
        <v>378</v>
      </c>
      <c r="B2036" s="109" t="s">
        <v>1665</v>
      </c>
      <c r="C2036" s="109" t="s">
        <v>99</v>
      </c>
      <c r="D2036">
        <v>48</v>
      </c>
      <c r="E2036">
        <v>1</v>
      </c>
      <c r="F2036" t="s">
        <v>215</v>
      </c>
      <c r="G2036">
        <v>2563.6099999999901</v>
      </c>
      <c r="H2036">
        <v>8</v>
      </c>
      <c r="I2036" t="s">
        <v>1789</v>
      </c>
      <c r="J2036" t="s">
        <v>1603</v>
      </c>
      <c r="K2036">
        <v>1</v>
      </c>
      <c r="L2036">
        <v>27.57</v>
      </c>
    </row>
    <row r="2037" spans="1:12" x14ac:dyDescent="0.3">
      <c r="A2037">
        <v>388</v>
      </c>
      <c r="B2037" s="109" t="s">
        <v>1665</v>
      </c>
      <c r="C2037" s="109" t="s">
        <v>99</v>
      </c>
      <c r="D2037">
        <v>49</v>
      </c>
      <c r="E2037">
        <v>1</v>
      </c>
      <c r="F2037" t="s">
        <v>215</v>
      </c>
      <c r="G2037">
        <v>2693.59</v>
      </c>
      <c r="H2037">
        <v>8</v>
      </c>
      <c r="I2037" t="s">
        <v>1789</v>
      </c>
      <c r="J2037" t="s">
        <v>1605</v>
      </c>
      <c r="K2037">
        <v>2</v>
      </c>
      <c r="L2037">
        <v>127.86</v>
      </c>
    </row>
    <row r="2038" spans="1:12" x14ac:dyDescent="0.3">
      <c r="A2038">
        <v>422</v>
      </c>
      <c r="B2038" s="109" t="s">
        <v>1744</v>
      </c>
      <c r="C2038" s="109" t="s">
        <v>99</v>
      </c>
      <c r="D2038">
        <v>37</v>
      </c>
      <c r="E2038">
        <v>1</v>
      </c>
      <c r="F2038" t="s">
        <v>215</v>
      </c>
      <c r="G2038">
        <v>4418.24</v>
      </c>
      <c r="H2038">
        <v>8</v>
      </c>
      <c r="I2038" t="s">
        <v>1789</v>
      </c>
      <c r="J2038" t="s">
        <v>1603</v>
      </c>
      <c r="K2038">
        <v>1</v>
      </c>
      <c r="L2038">
        <v>27.57</v>
      </c>
    </row>
    <row r="2039" spans="1:12" x14ac:dyDescent="0.3">
      <c r="A2039">
        <v>460</v>
      </c>
      <c r="B2039" s="109" t="s">
        <v>1744</v>
      </c>
      <c r="C2039" s="109" t="s">
        <v>99</v>
      </c>
      <c r="D2039">
        <v>131</v>
      </c>
      <c r="E2039">
        <v>1</v>
      </c>
      <c r="F2039" t="s">
        <v>215</v>
      </c>
      <c r="G2039">
        <v>2850.7</v>
      </c>
      <c r="H2039">
        <v>8</v>
      </c>
      <c r="I2039" t="s">
        <v>1789</v>
      </c>
      <c r="J2039" t="s">
        <v>1605</v>
      </c>
      <c r="K2039">
        <v>2</v>
      </c>
      <c r="L2039">
        <v>89.1</v>
      </c>
    </row>
    <row r="2040" spans="1:12" x14ac:dyDescent="0.3">
      <c r="A2040">
        <v>462</v>
      </c>
      <c r="B2040" s="109" t="s">
        <v>1744</v>
      </c>
      <c r="C2040" s="109" t="s">
        <v>99</v>
      </c>
      <c r="D2040">
        <v>39</v>
      </c>
      <c r="E2040">
        <v>1</v>
      </c>
      <c r="F2040" t="s">
        <v>215</v>
      </c>
      <c r="G2040">
        <v>3322.9899999999898</v>
      </c>
      <c r="H2040">
        <v>8</v>
      </c>
      <c r="I2040" t="s">
        <v>1789</v>
      </c>
      <c r="J2040" t="s">
        <v>1601</v>
      </c>
      <c r="K2040">
        <v>4</v>
      </c>
      <c r="L2040">
        <v>214.64</v>
      </c>
    </row>
    <row r="2041" spans="1:12" x14ac:dyDescent="0.3">
      <c r="A2041">
        <v>481</v>
      </c>
      <c r="B2041" s="109" t="s">
        <v>1744</v>
      </c>
      <c r="C2041" s="109" t="s">
        <v>99</v>
      </c>
      <c r="D2041">
        <v>137</v>
      </c>
      <c r="E2041">
        <v>1</v>
      </c>
      <c r="F2041" t="s">
        <v>215</v>
      </c>
      <c r="G2041">
        <v>3001.57</v>
      </c>
      <c r="H2041">
        <v>8</v>
      </c>
      <c r="I2041" t="s">
        <v>1789</v>
      </c>
      <c r="J2041" t="s">
        <v>1601</v>
      </c>
      <c r="K2041">
        <v>4</v>
      </c>
      <c r="L2041">
        <v>170.68</v>
      </c>
    </row>
    <row r="2042" spans="1:12" x14ac:dyDescent="0.3">
      <c r="A2042">
        <v>571</v>
      </c>
      <c r="B2042" s="109" t="s">
        <v>1666</v>
      </c>
      <c r="C2042" s="109" t="s">
        <v>99</v>
      </c>
      <c r="D2042">
        <v>71</v>
      </c>
      <c r="E2042">
        <v>1</v>
      </c>
      <c r="F2042" t="s">
        <v>215</v>
      </c>
      <c r="G2042">
        <v>3426.6699999999901</v>
      </c>
      <c r="H2042">
        <v>8</v>
      </c>
      <c r="I2042" t="s">
        <v>1789</v>
      </c>
      <c r="J2042" t="s">
        <v>1605</v>
      </c>
      <c r="K2042">
        <v>2</v>
      </c>
      <c r="L2042">
        <v>101.34</v>
      </c>
    </row>
    <row r="2043" spans="1:12" x14ac:dyDescent="0.3">
      <c r="A2043">
        <v>588</v>
      </c>
      <c r="B2043" s="109" t="s">
        <v>1666</v>
      </c>
      <c r="C2043" s="109" t="s">
        <v>99</v>
      </c>
      <c r="D2043">
        <v>17</v>
      </c>
      <c r="E2043">
        <v>2</v>
      </c>
      <c r="F2043" t="s">
        <v>1599</v>
      </c>
      <c r="G2043">
        <v>2546.1799999999998</v>
      </c>
      <c r="H2043">
        <v>8</v>
      </c>
      <c r="I2043" t="s">
        <v>1789</v>
      </c>
      <c r="J2043" t="s">
        <v>1603</v>
      </c>
      <c r="K2043">
        <v>1</v>
      </c>
      <c r="L2043">
        <v>52.02</v>
      </c>
    </row>
    <row r="2044" spans="1:12" x14ac:dyDescent="0.3">
      <c r="A2044">
        <v>600</v>
      </c>
      <c r="B2044" s="109" t="s">
        <v>1666</v>
      </c>
      <c r="C2044" s="109" t="s">
        <v>99</v>
      </c>
      <c r="D2044">
        <v>164</v>
      </c>
      <c r="E2044">
        <v>1</v>
      </c>
      <c r="F2044" t="s">
        <v>215</v>
      </c>
      <c r="G2044">
        <v>3193.3999999999901</v>
      </c>
      <c r="H2044">
        <v>8</v>
      </c>
      <c r="I2044" t="s">
        <v>1789</v>
      </c>
      <c r="J2044" t="s">
        <v>1603</v>
      </c>
      <c r="K2044">
        <v>1</v>
      </c>
      <c r="L2044">
        <v>52.02</v>
      </c>
    </row>
    <row r="2045" spans="1:12" x14ac:dyDescent="0.3">
      <c r="A2045">
        <v>770</v>
      </c>
      <c r="B2045" s="109" t="s">
        <v>1666</v>
      </c>
      <c r="C2045" s="109" t="s">
        <v>99</v>
      </c>
      <c r="D2045">
        <v>148</v>
      </c>
      <c r="E2045">
        <v>1</v>
      </c>
      <c r="F2045" t="s">
        <v>215</v>
      </c>
      <c r="G2045">
        <v>2738.99</v>
      </c>
      <c r="H2045">
        <v>8</v>
      </c>
      <c r="I2045" t="s">
        <v>1789</v>
      </c>
      <c r="J2045" t="s">
        <v>1603</v>
      </c>
      <c r="K2045">
        <v>1</v>
      </c>
      <c r="L2045">
        <v>78.81</v>
      </c>
    </row>
    <row r="2046" spans="1:12" x14ac:dyDescent="0.3">
      <c r="A2046">
        <v>803</v>
      </c>
      <c r="B2046" s="109" t="s">
        <v>1666</v>
      </c>
      <c r="C2046" s="109" t="s">
        <v>99</v>
      </c>
      <c r="D2046">
        <v>107</v>
      </c>
      <c r="E2046">
        <v>1</v>
      </c>
      <c r="F2046" t="s">
        <v>215</v>
      </c>
      <c r="G2046">
        <v>3859.93</v>
      </c>
      <c r="H2046">
        <v>8</v>
      </c>
      <c r="I2046" t="s">
        <v>1789</v>
      </c>
      <c r="J2046" t="s">
        <v>1605</v>
      </c>
      <c r="K2046">
        <v>2</v>
      </c>
      <c r="L2046">
        <v>118.1</v>
      </c>
    </row>
    <row r="2047" spans="1:12" x14ac:dyDescent="0.3">
      <c r="A2047">
        <v>808</v>
      </c>
      <c r="B2047" s="109" t="s">
        <v>1667</v>
      </c>
      <c r="C2047" s="109" t="s">
        <v>99</v>
      </c>
      <c r="D2047">
        <v>39</v>
      </c>
      <c r="E2047">
        <v>1</v>
      </c>
      <c r="F2047" t="s">
        <v>215</v>
      </c>
      <c r="G2047">
        <v>3322.9899999999898</v>
      </c>
      <c r="H2047">
        <v>8</v>
      </c>
      <c r="I2047" t="s">
        <v>1789</v>
      </c>
      <c r="J2047" t="s">
        <v>1606</v>
      </c>
      <c r="K2047">
        <v>3</v>
      </c>
      <c r="L2047">
        <v>196.64000000000001</v>
      </c>
    </row>
    <row r="2048" spans="1:12" x14ac:dyDescent="0.3">
      <c r="A2048">
        <v>810</v>
      </c>
      <c r="B2048" s="109" t="s">
        <v>1667</v>
      </c>
      <c r="C2048" s="109" t="s">
        <v>99</v>
      </c>
      <c r="D2048">
        <v>20</v>
      </c>
      <c r="E2048">
        <v>2</v>
      </c>
      <c r="F2048" t="s">
        <v>1599</v>
      </c>
      <c r="G2048">
        <v>3080.13</v>
      </c>
      <c r="H2048">
        <v>8</v>
      </c>
      <c r="I2048" t="s">
        <v>1789</v>
      </c>
      <c r="J2048" t="s">
        <v>1603</v>
      </c>
      <c r="K2048">
        <v>1</v>
      </c>
      <c r="L2048">
        <v>37.08</v>
      </c>
    </row>
    <row r="2049" spans="1:12" x14ac:dyDescent="0.3">
      <c r="A2049">
        <v>828</v>
      </c>
      <c r="B2049" s="109" t="s">
        <v>1667</v>
      </c>
      <c r="C2049" s="109" t="s">
        <v>99</v>
      </c>
      <c r="D2049">
        <v>188</v>
      </c>
      <c r="E2049">
        <v>2</v>
      </c>
      <c r="F2049" t="s">
        <v>1599</v>
      </c>
      <c r="G2049">
        <v>2797.5499999999902</v>
      </c>
      <c r="H2049">
        <v>8</v>
      </c>
      <c r="I2049" t="s">
        <v>1789</v>
      </c>
      <c r="J2049" t="s">
        <v>1605</v>
      </c>
      <c r="K2049">
        <v>2</v>
      </c>
      <c r="L2049">
        <v>143.37</v>
      </c>
    </row>
    <row r="2050" spans="1:12" x14ac:dyDescent="0.3">
      <c r="A2050">
        <v>846</v>
      </c>
      <c r="B2050" s="109" t="s">
        <v>1667</v>
      </c>
      <c r="C2050" s="109" t="s">
        <v>99</v>
      </c>
      <c r="D2050">
        <v>97</v>
      </c>
      <c r="E2050">
        <v>1</v>
      </c>
      <c r="F2050" t="s">
        <v>215</v>
      </c>
      <c r="G2050">
        <v>2931.14</v>
      </c>
      <c r="H2050">
        <v>8</v>
      </c>
      <c r="I2050" t="s">
        <v>1789</v>
      </c>
      <c r="J2050" t="s">
        <v>1605</v>
      </c>
      <c r="K2050">
        <v>2</v>
      </c>
      <c r="L2050">
        <v>127.86</v>
      </c>
    </row>
    <row r="2051" spans="1:12" x14ac:dyDescent="0.3">
      <c r="A2051">
        <v>939</v>
      </c>
      <c r="B2051" s="109" t="s">
        <v>1745</v>
      </c>
      <c r="C2051" s="109" t="s">
        <v>99</v>
      </c>
      <c r="D2051">
        <v>47</v>
      </c>
      <c r="E2051">
        <v>2</v>
      </c>
      <c r="F2051" t="s">
        <v>1599</v>
      </c>
      <c r="G2051">
        <v>1836.15</v>
      </c>
      <c r="H2051">
        <v>8</v>
      </c>
      <c r="I2051" t="s">
        <v>1789</v>
      </c>
      <c r="J2051" t="s">
        <v>1603</v>
      </c>
      <c r="K2051">
        <v>1</v>
      </c>
      <c r="L2051">
        <v>37.08</v>
      </c>
    </row>
    <row r="2052" spans="1:12" x14ac:dyDescent="0.3">
      <c r="A2052">
        <v>973</v>
      </c>
      <c r="B2052" s="109" t="s">
        <v>1745</v>
      </c>
      <c r="C2052" s="109" t="s">
        <v>99</v>
      </c>
      <c r="D2052">
        <v>53</v>
      </c>
      <c r="E2052">
        <v>2</v>
      </c>
      <c r="F2052" t="s">
        <v>1599</v>
      </c>
      <c r="G2052">
        <v>2456.64</v>
      </c>
      <c r="H2052">
        <v>8</v>
      </c>
      <c r="I2052" t="s">
        <v>1789</v>
      </c>
      <c r="J2052" t="s">
        <v>1601</v>
      </c>
      <c r="K2052">
        <v>4</v>
      </c>
      <c r="L2052">
        <v>276.08000000000004</v>
      </c>
    </row>
    <row r="2053" spans="1:12" x14ac:dyDescent="0.3">
      <c r="A2053">
        <v>993</v>
      </c>
      <c r="B2053" s="109" t="s">
        <v>1668</v>
      </c>
      <c r="C2053" s="109" t="s">
        <v>99</v>
      </c>
      <c r="D2053">
        <v>80</v>
      </c>
      <c r="E2053">
        <v>2</v>
      </c>
      <c r="F2053" t="s">
        <v>1599</v>
      </c>
      <c r="G2053">
        <v>3459.09</v>
      </c>
      <c r="H2053">
        <v>8</v>
      </c>
      <c r="I2053" t="s">
        <v>1789</v>
      </c>
      <c r="J2053" t="s">
        <v>1601</v>
      </c>
      <c r="K2053">
        <v>4</v>
      </c>
      <c r="L2053">
        <v>197.28</v>
      </c>
    </row>
    <row r="2054" spans="1:12" x14ac:dyDescent="0.3">
      <c r="A2054">
        <v>1200</v>
      </c>
      <c r="B2054" s="109" t="s">
        <v>1668</v>
      </c>
      <c r="C2054" s="109" t="s">
        <v>99</v>
      </c>
      <c r="D2054">
        <v>190</v>
      </c>
      <c r="E2054">
        <v>2</v>
      </c>
      <c r="F2054" t="s">
        <v>1599</v>
      </c>
      <c r="G2054">
        <v>3084.26999999999</v>
      </c>
      <c r="H2054">
        <v>8</v>
      </c>
      <c r="I2054" t="s">
        <v>1789</v>
      </c>
      <c r="J2054" t="s">
        <v>1603</v>
      </c>
      <c r="K2054">
        <v>1</v>
      </c>
      <c r="L2054">
        <v>64.56</v>
      </c>
    </row>
    <row r="2055" spans="1:12" x14ac:dyDescent="0.3">
      <c r="A2055">
        <v>1231</v>
      </c>
      <c r="B2055" s="109" t="s">
        <v>1668</v>
      </c>
      <c r="C2055" s="109" t="s">
        <v>99</v>
      </c>
      <c r="D2055">
        <v>21</v>
      </c>
      <c r="E2055">
        <v>1</v>
      </c>
      <c r="F2055" t="s">
        <v>215</v>
      </c>
      <c r="G2055">
        <v>2891.08</v>
      </c>
      <c r="H2055">
        <v>8</v>
      </c>
      <c r="I2055" t="s">
        <v>1789</v>
      </c>
      <c r="J2055" t="s">
        <v>1605</v>
      </c>
      <c r="K2055">
        <v>2</v>
      </c>
      <c r="L2055">
        <v>145.25</v>
      </c>
    </row>
    <row r="2056" spans="1:12" x14ac:dyDescent="0.3">
      <c r="A2056">
        <v>1361</v>
      </c>
      <c r="B2056" s="109" t="s">
        <v>1668</v>
      </c>
      <c r="C2056" s="109" t="s">
        <v>99</v>
      </c>
      <c r="D2056">
        <v>129</v>
      </c>
      <c r="E2056">
        <v>2</v>
      </c>
      <c r="F2056" t="s">
        <v>1599</v>
      </c>
      <c r="G2056">
        <v>3981.5799999999899</v>
      </c>
      <c r="H2056">
        <v>8</v>
      </c>
      <c r="I2056" t="s">
        <v>1789</v>
      </c>
      <c r="J2056" t="s">
        <v>1603</v>
      </c>
      <c r="K2056">
        <v>1</v>
      </c>
      <c r="L2056">
        <v>37.08</v>
      </c>
    </row>
    <row r="2057" spans="1:12" x14ac:dyDescent="0.3">
      <c r="A2057">
        <v>1362</v>
      </c>
      <c r="B2057" s="109" t="s">
        <v>1668</v>
      </c>
      <c r="C2057" s="109" t="s">
        <v>99</v>
      </c>
      <c r="D2057">
        <v>156</v>
      </c>
      <c r="E2057">
        <v>1</v>
      </c>
      <c r="F2057" t="s">
        <v>215</v>
      </c>
      <c r="G2057">
        <v>2314.1499999999901</v>
      </c>
      <c r="H2057">
        <v>8</v>
      </c>
      <c r="I2057" t="s">
        <v>1789</v>
      </c>
      <c r="J2057" t="s">
        <v>1605</v>
      </c>
      <c r="K2057">
        <v>2</v>
      </c>
      <c r="L2057">
        <v>106.38</v>
      </c>
    </row>
    <row r="2058" spans="1:12" x14ac:dyDescent="0.3">
      <c r="A2058">
        <v>1367</v>
      </c>
      <c r="B2058" s="109" t="s">
        <v>1668</v>
      </c>
      <c r="C2058" s="109" t="s">
        <v>99</v>
      </c>
      <c r="D2058">
        <v>118</v>
      </c>
      <c r="E2058">
        <v>1</v>
      </c>
      <c r="F2058" t="s">
        <v>215</v>
      </c>
      <c r="G2058">
        <v>3299.74</v>
      </c>
      <c r="H2058">
        <v>8</v>
      </c>
      <c r="I2058" t="s">
        <v>1789</v>
      </c>
      <c r="J2058" t="s">
        <v>1605</v>
      </c>
      <c r="K2058">
        <v>2</v>
      </c>
      <c r="L2058">
        <v>89.1</v>
      </c>
    </row>
    <row r="2059" spans="1:12" x14ac:dyDescent="0.3">
      <c r="A2059">
        <v>1371</v>
      </c>
      <c r="B2059" s="109" t="s">
        <v>1668</v>
      </c>
      <c r="C2059" s="109" t="s">
        <v>99</v>
      </c>
      <c r="D2059">
        <v>32</v>
      </c>
      <c r="E2059">
        <v>1</v>
      </c>
      <c r="F2059" t="s">
        <v>215</v>
      </c>
      <c r="G2059">
        <v>3062.03999999999</v>
      </c>
      <c r="H2059">
        <v>8</v>
      </c>
      <c r="I2059" t="s">
        <v>1789</v>
      </c>
      <c r="J2059" t="s">
        <v>1603</v>
      </c>
      <c r="K2059">
        <v>1</v>
      </c>
      <c r="L2059">
        <v>63.93</v>
      </c>
    </row>
    <row r="2060" spans="1:12" x14ac:dyDescent="0.3">
      <c r="A2060">
        <v>1374</v>
      </c>
      <c r="B2060" s="109" t="s">
        <v>1668</v>
      </c>
      <c r="C2060" s="109" t="s">
        <v>99</v>
      </c>
      <c r="D2060">
        <v>145</v>
      </c>
      <c r="E2060">
        <v>2</v>
      </c>
      <c r="F2060" t="s">
        <v>1599</v>
      </c>
      <c r="G2060">
        <v>2073.5499999999902</v>
      </c>
      <c r="H2060">
        <v>8</v>
      </c>
      <c r="I2060" t="s">
        <v>1789</v>
      </c>
      <c r="J2060" t="s">
        <v>1605</v>
      </c>
      <c r="K2060">
        <v>2</v>
      </c>
      <c r="L2060">
        <v>100.08</v>
      </c>
    </row>
    <row r="2061" spans="1:12" x14ac:dyDescent="0.3">
      <c r="A2061">
        <v>1375</v>
      </c>
      <c r="B2061" s="109" t="s">
        <v>1669</v>
      </c>
      <c r="C2061" s="109" t="s">
        <v>99</v>
      </c>
      <c r="D2061">
        <v>190</v>
      </c>
      <c r="E2061">
        <v>2</v>
      </c>
      <c r="F2061" t="s">
        <v>1599</v>
      </c>
      <c r="G2061">
        <v>3084.26999999999</v>
      </c>
      <c r="H2061">
        <v>8</v>
      </c>
      <c r="I2061" t="s">
        <v>1789</v>
      </c>
      <c r="J2061" t="s">
        <v>1605</v>
      </c>
      <c r="K2061">
        <v>2</v>
      </c>
      <c r="L2061">
        <v>159.5</v>
      </c>
    </row>
    <row r="2062" spans="1:12" x14ac:dyDescent="0.3">
      <c r="A2062">
        <v>1398</v>
      </c>
      <c r="B2062" s="109" t="s">
        <v>1670</v>
      </c>
      <c r="C2062" s="109" t="s">
        <v>100</v>
      </c>
      <c r="D2062">
        <v>71</v>
      </c>
      <c r="E2062">
        <v>1</v>
      </c>
      <c r="F2062" t="s">
        <v>215</v>
      </c>
      <c r="G2062">
        <v>3426.6699999999901</v>
      </c>
      <c r="H2062">
        <v>8</v>
      </c>
      <c r="I2062" t="s">
        <v>1789</v>
      </c>
      <c r="J2062" t="s">
        <v>1623</v>
      </c>
      <c r="K2062">
        <v>5</v>
      </c>
      <c r="L2062">
        <v>232.57999999999998</v>
      </c>
    </row>
    <row r="2063" spans="1:12" x14ac:dyDescent="0.3">
      <c r="A2063">
        <v>1415</v>
      </c>
      <c r="B2063" s="109" t="s">
        <v>1670</v>
      </c>
      <c r="C2063" s="109" t="s">
        <v>100</v>
      </c>
      <c r="D2063">
        <v>47</v>
      </c>
      <c r="E2063">
        <v>2</v>
      </c>
      <c r="F2063" t="s">
        <v>1599</v>
      </c>
      <c r="G2063">
        <v>1836.15</v>
      </c>
      <c r="H2063">
        <v>8</v>
      </c>
      <c r="I2063" t="s">
        <v>1789</v>
      </c>
      <c r="J2063" t="s">
        <v>1603</v>
      </c>
      <c r="K2063">
        <v>1</v>
      </c>
      <c r="L2063">
        <v>36.15</v>
      </c>
    </row>
    <row r="2064" spans="1:12" x14ac:dyDescent="0.3">
      <c r="A2064">
        <v>1431</v>
      </c>
      <c r="B2064" s="109" t="s">
        <v>1746</v>
      </c>
      <c r="C2064" s="109" t="s">
        <v>100</v>
      </c>
      <c r="D2064">
        <v>115</v>
      </c>
      <c r="E2064">
        <v>1</v>
      </c>
      <c r="F2064" t="s">
        <v>215</v>
      </c>
      <c r="G2064">
        <v>2760.23</v>
      </c>
      <c r="H2064">
        <v>8</v>
      </c>
      <c r="I2064" t="s">
        <v>1789</v>
      </c>
      <c r="J2064" t="s">
        <v>1606</v>
      </c>
      <c r="K2064">
        <v>3</v>
      </c>
      <c r="L2064">
        <v>128.57999999999998</v>
      </c>
    </row>
    <row r="2065" spans="1:12" x14ac:dyDescent="0.3">
      <c r="A2065">
        <v>1433</v>
      </c>
      <c r="B2065" s="109" t="s">
        <v>1746</v>
      </c>
      <c r="C2065" s="109" t="s">
        <v>100</v>
      </c>
      <c r="D2065">
        <v>94</v>
      </c>
      <c r="E2065">
        <v>1</v>
      </c>
      <c r="F2065" t="s">
        <v>215</v>
      </c>
      <c r="G2065">
        <v>2209.74999999999</v>
      </c>
      <c r="H2065">
        <v>8</v>
      </c>
      <c r="I2065" t="s">
        <v>1789</v>
      </c>
      <c r="J2065" t="s">
        <v>1603</v>
      </c>
      <c r="K2065">
        <v>1</v>
      </c>
      <c r="L2065">
        <v>37.409999999999997</v>
      </c>
    </row>
    <row r="2066" spans="1:12" x14ac:dyDescent="0.3">
      <c r="A2066">
        <v>1586</v>
      </c>
      <c r="B2066" s="109" t="s">
        <v>1746</v>
      </c>
      <c r="C2066" s="109" t="s">
        <v>100</v>
      </c>
      <c r="D2066">
        <v>141</v>
      </c>
      <c r="E2066">
        <v>2</v>
      </c>
      <c r="F2066" t="s">
        <v>1599</v>
      </c>
      <c r="G2066">
        <v>2888.96</v>
      </c>
      <c r="H2066">
        <v>8</v>
      </c>
      <c r="I2066" t="s">
        <v>1789</v>
      </c>
      <c r="J2066" t="s">
        <v>1603</v>
      </c>
      <c r="K2066">
        <v>1</v>
      </c>
      <c r="L2066">
        <v>37.08</v>
      </c>
    </row>
    <row r="2067" spans="1:12" x14ac:dyDescent="0.3">
      <c r="A2067">
        <v>1611</v>
      </c>
      <c r="B2067" s="109" t="s">
        <v>1746</v>
      </c>
      <c r="C2067" s="109" t="s">
        <v>100</v>
      </c>
      <c r="D2067">
        <v>179</v>
      </c>
      <c r="E2067">
        <v>1</v>
      </c>
      <c r="F2067" t="s">
        <v>215</v>
      </c>
      <c r="G2067">
        <v>2800.08</v>
      </c>
      <c r="H2067">
        <v>8</v>
      </c>
      <c r="I2067" t="s">
        <v>1789</v>
      </c>
      <c r="J2067" t="s">
        <v>1605</v>
      </c>
      <c r="K2067">
        <v>2</v>
      </c>
      <c r="L2067">
        <v>73.22999999999999</v>
      </c>
    </row>
    <row r="2068" spans="1:12" x14ac:dyDescent="0.3">
      <c r="A2068">
        <v>1654</v>
      </c>
      <c r="B2068" s="109" t="s">
        <v>1746</v>
      </c>
      <c r="C2068" s="109" t="s">
        <v>100</v>
      </c>
      <c r="D2068">
        <v>1</v>
      </c>
      <c r="E2068">
        <v>1</v>
      </c>
      <c r="F2068" t="s">
        <v>215</v>
      </c>
      <c r="G2068">
        <v>3773.92</v>
      </c>
      <c r="H2068">
        <v>8</v>
      </c>
      <c r="I2068" t="s">
        <v>1789</v>
      </c>
      <c r="J2068" t="s">
        <v>1606</v>
      </c>
      <c r="K2068">
        <v>3</v>
      </c>
      <c r="L2068">
        <v>157.99</v>
      </c>
    </row>
    <row r="2069" spans="1:12" x14ac:dyDescent="0.3">
      <c r="A2069">
        <v>1662</v>
      </c>
      <c r="B2069" s="109" t="s">
        <v>1746</v>
      </c>
      <c r="C2069" s="109" t="s">
        <v>100</v>
      </c>
      <c r="D2069">
        <v>75</v>
      </c>
      <c r="E2069">
        <v>2</v>
      </c>
      <c r="F2069" t="s">
        <v>1599</v>
      </c>
      <c r="G2069">
        <v>2350.7999999999902</v>
      </c>
      <c r="H2069">
        <v>8</v>
      </c>
      <c r="I2069" t="s">
        <v>1789</v>
      </c>
      <c r="J2069" t="s">
        <v>1601</v>
      </c>
      <c r="K2069">
        <v>4</v>
      </c>
      <c r="L2069">
        <v>194.1</v>
      </c>
    </row>
    <row r="2070" spans="1:12" x14ac:dyDescent="0.3">
      <c r="A2070">
        <v>1803</v>
      </c>
      <c r="B2070" s="109" t="s">
        <v>1746</v>
      </c>
      <c r="C2070" s="109" t="s">
        <v>100</v>
      </c>
      <c r="D2070">
        <v>81</v>
      </c>
      <c r="E2070">
        <v>1</v>
      </c>
      <c r="F2070" t="s">
        <v>215</v>
      </c>
      <c r="G2070">
        <v>2735.3999999999901</v>
      </c>
      <c r="H2070">
        <v>8</v>
      </c>
      <c r="I2070" t="s">
        <v>1789</v>
      </c>
      <c r="J2070" t="s">
        <v>1603</v>
      </c>
      <c r="K2070">
        <v>1</v>
      </c>
      <c r="L2070">
        <v>37.08</v>
      </c>
    </row>
    <row r="2071" spans="1:12" x14ac:dyDescent="0.3">
      <c r="A2071">
        <v>1885</v>
      </c>
      <c r="B2071" s="109" t="s">
        <v>1746</v>
      </c>
      <c r="C2071" s="109" t="s">
        <v>100</v>
      </c>
      <c r="D2071">
        <v>51</v>
      </c>
      <c r="E2071">
        <v>1</v>
      </c>
      <c r="F2071" t="s">
        <v>215</v>
      </c>
      <c r="G2071">
        <v>3918.9199999999901</v>
      </c>
      <c r="H2071">
        <v>8</v>
      </c>
      <c r="I2071" t="s">
        <v>1789</v>
      </c>
      <c r="J2071" t="s">
        <v>1605</v>
      </c>
      <c r="K2071">
        <v>2</v>
      </c>
      <c r="L2071">
        <v>108.25999999999999</v>
      </c>
    </row>
    <row r="2072" spans="1:12" x14ac:dyDescent="0.3">
      <c r="A2072">
        <v>1941</v>
      </c>
      <c r="B2072" s="109" t="s">
        <v>1746</v>
      </c>
      <c r="C2072" s="109" t="s">
        <v>100</v>
      </c>
      <c r="D2072">
        <v>2</v>
      </c>
      <c r="E2072">
        <v>2</v>
      </c>
      <c r="F2072" t="s">
        <v>1599</v>
      </c>
      <c r="G2072">
        <v>3017.95</v>
      </c>
      <c r="H2072">
        <v>8</v>
      </c>
      <c r="I2072" t="s">
        <v>1789</v>
      </c>
      <c r="J2072" t="s">
        <v>1601</v>
      </c>
      <c r="K2072">
        <v>4</v>
      </c>
      <c r="L2072">
        <v>208.85999999999999</v>
      </c>
    </row>
    <row r="2073" spans="1:12" x14ac:dyDescent="0.3">
      <c r="A2073">
        <v>1957</v>
      </c>
      <c r="B2073" s="109" t="s">
        <v>1747</v>
      </c>
      <c r="C2073" s="109" t="s">
        <v>100</v>
      </c>
      <c r="D2073">
        <v>174</v>
      </c>
      <c r="E2073">
        <v>2</v>
      </c>
      <c r="F2073" t="s">
        <v>1599</v>
      </c>
      <c r="G2073">
        <v>3536.94</v>
      </c>
      <c r="H2073">
        <v>8</v>
      </c>
      <c r="I2073" t="s">
        <v>1789</v>
      </c>
      <c r="J2073" t="s">
        <v>1623</v>
      </c>
      <c r="K2073">
        <v>5</v>
      </c>
      <c r="L2073">
        <v>294.39</v>
      </c>
    </row>
    <row r="2074" spans="1:12" x14ac:dyDescent="0.3">
      <c r="A2074">
        <v>1992</v>
      </c>
      <c r="B2074" s="109" t="s">
        <v>1747</v>
      </c>
      <c r="C2074" s="109" t="s">
        <v>100</v>
      </c>
      <c r="D2074">
        <v>164</v>
      </c>
      <c r="E2074">
        <v>1</v>
      </c>
      <c r="F2074" t="s">
        <v>215</v>
      </c>
      <c r="G2074">
        <v>3193.3999999999901</v>
      </c>
      <c r="H2074">
        <v>8</v>
      </c>
      <c r="I2074" t="s">
        <v>1789</v>
      </c>
      <c r="J2074" t="s">
        <v>1603</v>
      </c>
      <c r="K2074">
        <v>1</v>
      </c>
      <c r="L2074">
        <v>37.08</v>
      </c>
    </row>
    <row r="2075" spans="1:12" x14ac:dyDescent="0.3">
      <c r="A2075">
        <v>2027</v>
      </c>
      <c r="B2075" s="109" t="s">
        <v>1747</v>
      </c>
      <c r="C2075" s="109" t="s">
        <v>100</v>
      </c>
      <c r="D2075">
        <v>197</v>
      </c>
      <c r="E2075">
        <v>2</v>
      </c>
      <c r="F2075" t="s">
        <v>1599</v>
      </c>
      <c r="G2075">
        <v>1744.83</v>
      </c>
      <c r="H2075">
        <v>8</v>
      </c>
      <c r="I2075" t="s">
        <v>1789</v>
      </c>
      <c r="J2075" t="s">
        <v>1603</v>
      </c>
      <c r="K2075">
        <v>1</v>
      </c>
      <c r="L2075">
        <v>37.08</v>
      </c>
    </row>
    <row r="2076" spans="1:12" x14ac:dyDescent="0.3">
      <c r="A2076">
        <v>2035</v>
      </c>
      <c r="B2076" s="109" t="s">
        <v>1747</v>
      </c>
      <c r="C2076" s="109" t="s">
        <v>100</v>
      </c>
      <c r="D2076">
        <v>60</v>
      </c>
      <c r="E2076">
        <v>1</v>
      </c>
      <c r="F2076" t="s">
        <v>215</v>
      </c>
      <c r="G2076">
        <v>1042.27</v>
      </c>
      <c r="H2076">
        <v>8</v>
      </c>
      <c r="I2076" t="s">
        <v>1789</v>
      </c>
      <c r="J2076" t="s">
        <v>1603</v>
      </c>
      <c r="K2076">
        <v>1</v>
      </c>
      <c r="L2076">
        <v>80.69</v>
      </c>
    </row>
    <row r="2077" spans="1:12" x14ac:dyDescent="0.3">
      <c r="A2077">
        <v>2055</v>
      </c>
      <c r="B2077" s="109" t="s">
        <v>1747</v>
      </c>
      <c r="C2077" s="109" t="s">
        <v>100</v>
      </c>
      <c r="D2077">
        <v>78</v>
      </c>
      <c r="E2077">
        <v>1</v>
      </c>
      <c r="F2077" t="s">
        <v>215</v>
      </c>
      <c r="G2077">
        <v>3396.95</v>
      </c>
      <c r="H2077">
        <v>8</v>
      </c>
      <c r="I2077" t="s">
        <v>1789</v>
      </c>
      <c r="J2077" t="s">
        <v>1603</v>
      </c>
      <c r="K2077">
        <v>1</v>
      </c>
      <c r="L2077">
        <v>37.08</v>
      </c>
    </row>
    <row r="2078" spans="1:12" x14ac:dyDescent="0.3">
      <c r="A2078">
        <v>2144</v>
      </c>
      <c r="B2078" s="109" t="s">
        <v>1671</v>
      </c>
      <c r="C2078" s="109" t="s">
        <v>100</v>
      </c>
      <c r="D2078">
        <v>72</v>
      </c>
      <c r="E2078">
        <v>2</v>
      </c>
      <c r="F2078" t="s">
        <v>1599</v>
      </c>
      <c r="G2078">
        <v>2365.24999999999</v>
      </c>
      <c r="H2078">
        <v>8</v>
      </c>
      <c r="I2078" t="s">
        <v>1789</v>
      </c>
      <c r="J2078" t="s">
        <v>1603</v>
      </c>
      <c r="K2078">
        <v>1</v>
      </c>
      <c r="L2078">
        <v>78.81</v>
      </c>
    </row>
    <row r="2079" spans="1:12" x14ac:dyDescent="0.3">
      <c r="A2079">
        <v>2159</v>
      </c>
      <c r="B2079" s="109" t="s">
        <v>1671</v>
      </c>
      <c r="C2079" s="109" t="s">
        <v>100</v>
      </c>
      <c r="D2079">
        <v>36</v>
      </c>
      <c r="E2079">
        <v>2</v>
      </c>
      <c r="F2079" t="s">
        <v>1599</v>
      </c>
      <c r="G2079">
        <v>2310.81</v>
      </c>
      <c r="H2079">
        <v>8</v>
      </c>
      <c r="I2079" t="s">
        <v>1789</v>
      </c>
      <c r="J2079" t="s">
        <v>1606</v>
      </c>
      <c r="K2079">
        <v>3</v>
      </c>
      <c r="L2079">
        <v>116.59</v>
      </c>
    </row>
    <row r="2080" spans="1:12" x14ac:dyDescent="0.3">
      <c r="A2080">
        <v>2181</v>
      </c>
      <c r="B2080" s="109" t="s">
        <v>1671</v>
      </c>
      <c r="C2080" s="109" t="s">
        <v>100</v>
      </c>
      <c r="D2080">
        <v>38</v>
      </c>
      <c r="E2080">
        <v>2</v>
      </c>
      <c r="F2080" t="s">
        <v>1599</v>
      </c>
      <c r="G2080">
        <v>2634.7399999999898</v>
      </c>
      <c r="H2080">
        <v>8</v>
      </c>
      <c r="I2080" t="s">
        <v>1789</v>
      </c>
      <c r="J2080" t="s">
        <v>1606</v>
      </c>
      <c r="K2080">
        <v>3</v>
      </c>
      <c r="L2080">
        <v>136.22999999999999</v>
      </c>
    </row>
    <row r="2081" spans="1:12" x14ac:dyDescent="0.3">
      <c r="A2081">
        <v>2208</v>
      </c>
      <c r="B2081" s="109" t="s">
        <v>1671</v>
      </c>
      <c r="C2081" s="109" t="s">
        <v>100</v>
      </c>
      <c r="D2081">
        <v>178</v>
      </c>
      <c r="E2081">
        <v>1</v>
      </c>
      <c r="F2081" t="s">
        <v>215</v>
      </c>
      <c r="G2081">
        <v>2320.21</v>
      </c>
      <c r="H2081">
        <v>8</v>
      </c>
      <c r="I2081" t="s">
        <v>1789</v>
      </c>
      <c r="J2081" t="s">
        <v>1605</v>
      </c>
      <c r="K2081">
        <v>2</v>
      </c>
      <c r="L2081">
        <v>64.650000000000006</v>
      </c>
    </row>
    <row r="2082" spans="1:12" x14ac:dyDescent="0.3">
      <c r="A2082">
        <v>2253</v>
      </c>
      <c r="B2082" s="109" t="s">
        <v>1672</v>
      </c>
      <c r="C2082" s="109" t="s">
        <v>100</v>
      </c>
      <c r="D2082">
        <v>195</v>
      </c>
      <c r="E2082">
        <v>1</v>
      </c>
      <c r="F2082" t="s">
        <v>215</v>
      </c>
      <c r="G2082">
        <v>2592.77</v>
      </c>
      <c r="H2082">
        <v>8</v>
      </c>
      <c r="I2082" t="s">
        <v>1789</v>
      </c>
      <c r="J2082" t="s">
        <v>1605</v>
      </c>
      <c r="K2082">
        <v>2</v>
      </c>
      <c r="L2082">
        <v>144.62</v>
      </c>
    </row>
    <row r="2083" spans="1:12" x14ac:dyDescent="0.3">
      <c r="A2083">
        <v>2274</v>
      </c>
      <c r="B2083" s="109" t="s">
        <v>1672</v>
      </c>
      <c r="C2083" s="109" t="s">
        <v>100</v>
      </c>
      <c r="D2083">
        <v>70</v>
      </c>
      <c r="E2083">
        <v>1</v>
      </c>
      <c r="F2083" t="s">
        <v>215</v>
      </c>
      <c r="G2083">
        <v>2946.5599999999899</v>
      </c>
      <c r="H2083">
        <v>8</v>
      </c>
      <c r="I2083" t="s">
        <v>1789</v>
      </c>
      <c r="J2083" t="s">
        <v>1603</v>
      </c>
      <c r="K2083">
        <v>1</v>
      </c>
      <c r="L2083">
        <v>37.08</v>
      </c>
    </row>
    <row r="2084" spans="1:12" x14ac:dyDescent="0.3">
      <c r="A2084">
        <v>2287</v>
      </c>
      <c r="B2084" s="109" t="s">
        <v>1672</v>
      </c>
      <c r="C2084" s="109" t="s">
        <v>100</v>
      </c>
      <c r="D2084">
        <v>24</v>
      </c>
      <c r="E2084">
        <v>2</v>
      </c>
      <c r="F2084" t="s">
        <v>1599</v>
      </c>
      <c r="G2084">
        <v>2885.92</v>
      </c>
      <c r="H2084">
        <v>8</v>
      </c>
      <c r="I2084" t="s">
        <v>1789</v>
      </c>
      <c r="J2084" t="s">
        <v>1605</v>
      </c>
      <c r="K2084">
        <v>2</v>
      </c>
      <c r="L2084">
        <v>63.72</v>
      </c>
    </row>
    <row r="2085" spans="1:12" x14ac:dyDescent="0.3">
      <c r="A2085">
        <v>2341</v>
      </c>
      <c r="B2085" s="109" t="s">
        <v>1672</v>
      </c>
      <c r="C2085" s="109" t="s">
        <v>100</v>
      </c>
      <c r="D2085">
        <v>122</v>
      </c>
      <c r="E2085">
        <v>2</v>
      </c>
      <c r="F2085" t="s">
        <v>1599</v>
      </c>
      <c r="G2085">
        <v>2615.06</v>
      </c>
      <c r="H2085">
        <v>8</v>
      </c>
      <c r="I2085" t="s">
        <v>1789</v>
      </c>
      <c r="J2085" t="s">
        <v>1605</v>
      </c>
      <c r="K2085">
        <v>2</v>
      </c>
      <c r="L2085">
        <v>64.569999999999993</v>
      </c>
    </row>
    <row r="2086" spans="1:12" x14ac:dyDescent="0.3">
      <c r="A2086">
        <v>2398</v>
      </c>
      <c r="B2086" s="109" t="s">
        <v>1672</v>
      </c>
      <c r="C2086" s="109" t="s">
        <v>100</v>
      </c>
      <c r="D2086">
        <v>162</v>
      </c>
      <c r="E2086">
        <v>1</v>
      </c>
      <c r="F2086" t="s">
        <v>215</v>
      </c>
      <c r="G2086">
        <v>2190.64</v>
      </c>
      <c r="H2086">
        <v>8</v>
      </c>
      <c r="I2086" t="s">
        <v>1789</v>
      </c>
      <c r="J2086" t="s">
        <v>1601</v>
      </c>
      <c r="K2086">
        <v>4</v>
      </c>
      <c r="L2086">
        <v>248.66000000000003</v>
      </c>
    </row>
    <row r="2087" spans="1:12" x14ac:dyDescent="0.3">
      <c r="A2087">
        <v>2409</v>
      </c>
      <c r="B2087" s="109" t="s">
        <v>1672</v>
      </c>
      <c r="C2087" s="109" t="s">
        <v>100</v>
      </c>
      <c r="D2087">
        <v>129</v>
      </c>
      <c r="E2087">
        <v>2</v>
      </c>
      <c r="F2087" t="s">
        <v>1599</v>
      </c>
      <c r="G2087">
        <v>3981.5799999999899</v>
      </c>
      <c r="H2087">
        <v>8</v>
      </c>
      <c r="I2087" t="s">
        <v>1789</v>
      </c>
      <c r="J2087" t="s">
        <v>1601</v>
      </c>
      <c r="K2087">
        <v>4</v>
      </c>
      <c r="L2087">
        <v>171.09</v>
      </c>
    </row>
    <row r="2088" spans="1:12" x14ac:dyDescent="0.3">
      <c r="A2088">
        <v>2414</v>
      </c>
      <c r="B2088" s="109" t="s">
        <v>1673</v>
      </c>
      <c r="C2088" s="109" t="s">
        <v>100</v>
      </c>
      <c r="D2088">
        <v>169</v>
      </c>
      <c r="E2088">
        <v>1</v>
      </c>
      <c r="F2088" t="s">
        <v>215</v>
      </c>
      <c r="G2088">
        <v>2720.42</v>
      </c>
      <c r="H2088">
        <v>8</v>
      </c>
      <c r="I2088" t="s">
        <v>1789</v>
      </c>
      <c r="J2088" t="s">
        <v>1605</v>
      </c>
      <c r="K2088">
        <v>2</v>
      </c>
      <c r="L2088">
        <v>73.56</v>
      </c>
    </row>
    <row r="2089" spans="1:12" x14ac:dyDescent="0.3">
      <c r="A2089">
        <v>2431</v>
      </c>
      <c r="B2089" s="109" t="s">
        <v>1673</v>
      </c>
      <c r="C2089" s="109" t="s">
        <v>100</v>
      </c>
      <c r="D2089">
        <v>137</v>
      </c>
      <c r="E2089">
        <v>1</v>
      </c>
      <c r="F2089" t="s">
        <v>215</v>
      </c>
      <c r="G2089">
        <v>3001.57</v>
      </c>
      <c r="H2089">
        <v>8</v>
      </c>
      <c r="I2089" t="s">
        <v>1789</v>
      </c>
      <c r="J2089" t="s">
        <v>1603</v>
      </c>
      <c r="K2089">
        <v>1</v>
      </c>
      <c r="L2089">
        <v>37.409999999999997</v>
      </c>
    </row>
    <row r="2090" spans="1:12" x14ac:dyDescent="0.3">
      <c r="A2090">
        <v>2441</v>
      </c>
      <c r="B2090" s="109" t="s">
        <v>1673</v>
      </c>
      <c r="C2090" s="109" t="s">
        <v>100</v>
      </c>
      <c r="D2090">
        <v>14</v>
      </c>
      <c r="E2090">
        <v>1</v>
      </c>
      <c r="F2090" t="s">
        <v>215</v>
      </c>
      <c r="G2090">
        <v>2710.45999999999</v>
      </c>
      <c r="H2090">
        <v>8</v>
      </c>
      <c r="I2090" t="s">
        <v>1789</v>
      </c>
      <c r="J2090" t="s">
        <v>1606</v>
      </c>
      <c r="K2090">
        <v>3</v>
      </c>
      <c r="L2090">
        <v>169.9</v>
      </c>
    </row>
    <row r="2091" spans="1:12" x14ac:dyDescent="0.3">
      <c r="A2091">
        <v>2503</v>
      </c>
      <c r="B2091" s="109" t="s">
        <v>1673</v>
      </c>
      <c r="C2091" s="109" t="s">
        <v>100</v>
      </c>
      <c r="D2091">
        <v>70</v>
      </c>
      <c r="E2091">
        <v>1</v>
      </c>
      <c r="F2091" t="s">
        <v>215</v>
      </c>
      <c r="G2091">
        <v>2946.5599999999899</v>
      </c>
      <c r="H2091">
        <v>8</v>
      </c>
      <c r="I2091" t="s">
        <v>1789</v>
      </c>
      <c r="J2091" t="s">
        <v>1601</v>
      </c>
      <c r="K2091">
        <v>4</v>
      </c>
      <c r="L2091">
        <v>244.71</v>
      </c>
    </row>
    <row r="2092" spans="1:12" x14ac:dyDescent="0.3">
      <c r="A2092">
        <v>2540</v>
      </c>
      <c r="B2092" s="109" t="s">
        <v>1673</v>
      </c>
      <c r="C2092" s="109" t="s">
        <v>100</v>
      </c>
      <c r="D2092">
        <v>32</v>
      </c>
      <c r="E2092">
        <v>1</v>
      </c>
      <c r="F2092" t="s">
        <v>215</v>
      </c>
      <c r="G2092">
        <v>3062.03999999999</v>
      </c>
      <c r="H2092">
        <v>8</v>
      </c>
      <c r="I2092" t="s">
        <v>1789</v>
      </c>
      <c r="J2092" t="s">
        <v>1605</v>
      </c>
      <c r="K2092">
        <v>2</v>
      </c>
      <c r="L2092">
        <v>89.43</v>
      </c>
    </row>
    <row r="2093" spans="1:12" x14ac:dyDescent="0.3">
      <c r="A2093">
        <v>2708</v>
      </c>
      <c r="B2093" s="109" t="s">
        <v>1674</v>
      </c>
      <c r="C2093" s="109" t="s">
        <v>100</v>
      </c>
      <c r="D2093">
        <v>164</v>
      </c>
      <c r="E2093">
        <v>1</v>
      </c>
      <c r="F2093" t="s">
        <v>215</v>
      </c>
      <c r="G2093">
        <v>3193.3999999999901</v>
      </c>
      <c r="H2093">
        <v>8</v>
      </c>
      <c r="I2093" t="s">
        <v>1789</v>
      </c>
      <c r="J2093" t="s">
        <v>1603</v>
      </c>
      <c r="K2093">
        <v>1</v>
      </c>
      <c r="L2093">
        <v>37.409999999999997</v>
      </c>
    </row>
    <row r="2094" spans="1:12" x14ac:dyDescent="0.3">
      <c r="A2094">
        <v>2723</v>
      </c>
      <c r="B2094" s="109" t="s">
        <v>1674</v>
      </c>
      <c r="C2094" s="109" t="s">
        <v>100</v>
      </c>
      <c r="D2094">
        <v>161</v>
      </c>
      <c r="E2094">
        <v>1</v>
      </c>
      <c r="F2094" t="s">
        <v>215</v>
      </c>
      <c r="G2094">
        <v>2630.04</v>
      </c>
      <c r="H2094">
        <v>8</v>
      </c>
      <c r="I2094" t="s">
        <v>1789</v>
      </c>
      <c r="J2094" t="s">
        <v>1603</v>
      </c>
      <c r="K2094">
        <v>1</v>
      </c>
      <c r="L2094">
        <v>27.16</v>
      </c>
    </row>
    <row r="2095" spans="1:12" x14ac:dyDescent="0.3">
      <c r="A2095">
        <v>2904</v>
      </c>
      <c r="B2095" s="109" t="s">
        <v>1674</v>
      </c>
      <c r="C2095" s="109" t="s">
        <v>100</v>
      </c>
      <c r="D2095">
        <v>43</v>
      </c>
      <c r="E2095">
        <v>2</v>
      </c>
      <c r="F2095" t="s">
        <v>1599</v>
      </c>
      <c r="G2095">
        <v>2667.38</v>
      </c>
      <c r="H2095">
        <v>8</v>
      </c>
      <c r="I2095" t="s">
        <v>1789</v>
      </c>
      <c r="J2095" t="s">
        <v>1606</v>
      </c>
      <c r="K2095">
        <v>3</v>
      </c>
      <c r="L2095">
        <v>224.06</v>
      </c>
    </row>
    <row r="2096" spans="1:12" x14ac:dyDescent="0.3">
      <c r="A2096">
        <v>2980</v>
      </c>
      <c r="B2096" s="109" t="s">
        <v>1674</v>
      </c>
      <c r="C2096" s="109" t="s">
        <v>100</v>
      </c>
      <c r="D2096">
        <v>79</v>
      </c>
      <c r="E2096">
        <v>1</v>
      </c>
      <c r="F2096" t="s">
        <v>215</v>
      </c>
      <c r="G2096">
        <v>3197.95999999999</v>
      </c>
      <c r="H2096">
        <v>8</v>
      </c>
      <c r="I2096" t="s">
        <v>1789</v>
      </c>
      <c r="J2096" t="s">
        <v>1601</v>
      </c>
      <c r="K2096">
        <v>4</v>
      </c>
      <c r="L2096">
        <v>180.45999999999998</v>
      </c>
    </row>
    <row r="2097" spans="1:12" x14ac:dyDescent="0.3">
      <c r="A2097">
        <v>3019</v>
      </c>
      <c r="B2097" s="109" t="s">
        <v>1674</v>
      </c>
      <c r="C2097" s="109" t="s">
        <v>100</v>
      </c>
      <c r="D2097">
        <v>152</v>
      </c>
      <c r="E2097">
        <v>2</v>
      </c>
      <c r="F2097" t="s">
        <v>1599</v>
      </c>
      <c r="G2097">
        <v>3049.8199999999902</v>
      </c>
      <c r="H2097">
        <v>8</v>
      </c>
      <c r="I2097" t="s">
        <v>1789</v>
      </c>
      <c r="J2097" t="s">
        <v>1601</v>
      </c>
      <c r="K2097">
        <v>4</v>
      </c>
      <c r="L2097">
        <v>157.10999999999999</v>
      </c>
    </row>
    <row r="2098" spans="1:12" x14ac:dyDescent="0.3">
      <c r="A2098">
        <v>3144</v>
      </c>
      <c r="B2098" s="109" t="s">
        <v>1767</v>
      </c>
      <c r="C2098" s="109" t="s">
        <v>100</v>
      </c>
      <c r="D2098">
        <v>113</v>
      </c>
      <c r="E2098">
        <v>2</v>
      </c>
      <c r="F2098" t="s">
        <v>1599</v>
      </c>
      <c r="G2098">
        <v>2622.93</v>
      </c>
      <c r="H2098">
        <v>8</v>
      </c>
      <c r="I2098" t="s">
        <v>1789</v>
      </c>
      <c r="J2098" t="s">
        <v>1603</v>
      </c>
      <c r="K2098">
        <v>1</v>
      </c>
      <c r="L2098">
        <v>27.57</v>
      </c>
    </row>
    <row r="2099" spans="1:12" x14ac:dyDescent="0.3">
      <c r="A2099">
        <v>3194</v>
      </c>
      <c r="B2099" s="109" t="s">
        <v>1767</v>
      </c>
      <c r="C2099" s="109" t="s">
        <v>100</v>
      </c>
      <c r="D2099">
        <v>1</v>
      </c>
      <c r="E2099">
        <v>1</v>
      </c>
      <c r="F2099" t="s">
        <v>215</v>
      </c>
      <c r="G2099">
        <v>3773.92</v>
      </c>
      <c r="H2099">
        <v>8</v>
      </c>
      <c r="I2099" t="s">
        <v>1789</v>
      </c>
      <c r="J2099" t="s">
        <v>1605</v>
      </c>
      <c r="K2099">
        <v>2</v>
      </c>
      <c r="L2099">
        <v>100.08</v>
      </c>
    </row>
    <row r="2100" spans="1:12" x14ac:dyDescent="0.3">
      <c r="A2100">
        <v>3209</v>
      </c>
      <c r="B2100" s="109" t="s">
        <v>1767</v>
      </c>
      <c r="C2100" s="109" t="s">
        <v>100</v>
      </c>
      <c r="D2100">
        <v>96</v>
      </c>
      <c r="E2100">
        <v>2</v>
      </c>
      <c r="F2100" t="s">
        <v>1599</v>
      </c>
      <c r="G2100">
        <v>2070.72999999999</v>
      </c>
      <c r="H2100">
        <v>8</v>
      </c>
      <c r="I2100" t="s">
        <v>1789</v>
      </c>
      <c r="J2100" t="s">
        <v>1603</v>
      </c>
      <c r="K2100">
        <v>1</v>
      </c>
      <c r="L2100">
        <v>80.69</v>
      </c>
    </row>
    <row r="2101" spans="1:12" x14ac:dyDescent="0.3">
      <c r="A2101">
        <v>3358</v>
      </c>
      <c r="B2101" s="109" t="s">
        <v>1767</v>
      </c>
      <c r="C2101" s="109" t="s">
        <v>100</v>
      </c>
      <c r="D2101">
        <v>55</v>
      </c>
      <c r="E2101">
        <v>1</v>
      </c>
      <c r="F2101" t="s">
        <v>215</v>
      </c>
      <c r="G2101">
        <v>2500.6099999999901</v>
      </c>
      <c r="H2101">
        <v>8</v>
      </c>
      <c r="I2101" t="s">
        <v>1789</v>
      </c>
      <c r="J2101" t="s">
        <v>1603</v>
      </c>
      <c r="K2101">
        <v>1</v>
      </c>
      <c r="L2101">
        <v>37.08</v>
      </c>
    </row>
    <row r="2102" spans="1:12" x14ac:dyDescent="0.3">
      <c r="A2102">
        <v>3394</v>
      </c>
      <c r="B2102" s="109" t="s">
        <v>1767</v>
      </c>
      <c r="C2102" s="109" t="s">
        <v>100</v>
      </c>
      <c r="D2102">
        <v>57</v>
      </c>
      <c r="E2102">
        <v>1</v>
      </c>
      <c r="F2102" t="s">
        <v>215</v>
      </c>
      <c r="G2102">
        <v>2802.5999999999899</v>
      </c>
      <c r="H2102">
        <v>8</v>
      </c>
      <c r="I2102" t="s">
        <v>1789</v>
      </c>
      <c r="J2102" t="s">
        <v>1603</v>
      </c>
      <c r="K2102">
        <v>1</v>
      </c>
      <c r="L2102">
        <v>52.02</v>
      </c>
    </row>
    <row r="2103" spans="1:12" x14ac:dyDescent="0.3">
      <c r="A2103">
        <v>3413</v>
      </c>
      <c r="B2103" s="109" t="s">
        <v>1767</v>
      </c>
      <c r="C2103" s="109" t="s">
        <v>100</v>
      </c>
      <c r="D2103">
        <v>29</v>
      </c>
      <c r="E2103">
        <v>2</v>
      </c>
      <c r="F2103" t="s">
        <v>1599</v>
      </c>
      <c r="G2103">
        <v>3063.5699999999902</v>
      </c>
      <c r="H2103">
        <v>8</v>
      </c>
      <c r="I2103" t="s">
        <v>1789</v>
      </c>
      <c r="J2103" t="s">
        <v>1606</v>
      </c>
      <c r="K2103">
        <v>3</v>
      </c>
      <c r="L2103">
        <v>168.60000000000002</v>
      </c>
    </row>
    <row r="2104" spans="1:12" x14ac:dyDescent="0.3">
      <c r="A2104">
        <v>3450</v>
      </c>
      <c r="B2104" s="109" t="s">
        <v>1767</v>
      </c>
      <c r="C2104" s="109" t="s">
        <v>100</v>
      </c>
      <c r="D2104">
        <v>89</v>
      </c>
      <c r="E2104">
        <v>2</v>
      </c>
      <c r="F2104" t="s">
        <v>1599</v>
      </c>
      <c r="G2104">
        <v>3800.56</v>
      </c>
      <c r="H2104">
        <v>8</v>
      </c>
      <c r="I2104" t="s">
        <v>1789</v>
      </c>
      <c r="J2104" t="s">
        <v>1605</v>
      </c>
      <c r="K2104">
        <v>2</v>
      </c>
      <c r="L2104">
        <v>118.1</v>
      </c>
    </row>
    <row r="2105" spans="1:12" x14ac:dyDescent="0.3">
      <c r="A2105">
        <v>3478</v>
      </c>
      <c r="B2105" s="109" t="s">
        <v>1675</v>
      </c>
      <c r="C2105" s="109" t="s">
        <v>100</v>
      </c>
      <c r="D2105">
        <v>120</v>
      </c>
      <c r="E2105">
        <v>2</v>
      </c>
      <c r="F2105" t="s">
        <v>1599</v>
      </c>
      <c r="G2105">
        <v>2565.61</v>
      </c>
      <c r="H2105">
        <v>8</v>
      </c>
      <c r="I2105" t="s">
        <v>1789</v>
      </c>
      <c r="J2105" t="s">
        <v>1603</v>
      </c>
      <c r="K2105">
        <v>1</v>
      </c>
      <c r="L2105">
        <v>27.57</v>
      </c>
    </row>
    <row r="2106" spans="1:12" x14ac:dyDescent="0.3">
      <c r="A2106">
        <v>3565</v>
      </c>
      <c r="B2106" s="109" t="s">
        <v>1675</v>
      </c>
      <c r="C2106" s="109" t="s">
        <v>100</v>
      </c>
      <c r="D2106">
        <v>105</v>
      </c>
      <c r="E2106">
        <v>2</v>
      </c>
      <c r="F2106" t="s">
        <v>1599</v>
      </c>
      <c r="G2106">
        <v>1868.73</v>
      </c>
      <c r="H2106">
        <v>8</v>
      </c>
      <c r="I2106" t="s">
        <v>1789</v>
      </c>
      <c r="J2106" t="s">
        <v>1603</v>
      </c>
      <c r="K2106">
        <v>1</v>
      </c>
      <c r="L2106">
        <v>63.93</v>
      </c>
    </row>
    <row r="2107" spans="1:12" x14ac:dyDescent="0.3">
      <c r="A2107">
        <v>3566</v>
      </c>
      <c r="B2107" s="109" t="s">
        <v>1675</v>
      </c>
      <c r="C2107" s="109" t="s">
        <v>100</v>
      </c>
      <c r="D2107">
        <v>77</v>
      </c>
      <c r="E2107">
        <v>1</v>
      </c>
      <c r="F2107" t="s">
        <v>215</v>
      </c>
      <c r="G2107">
        <v>2285.7599999999902</v>
      </c>
      <c r="H2107">
        <v>8</v>
      </c>
      <c r="I2107" t="s">
        <v>1789</v>
      </c>
      <c r="J2107" t="s">
        <v>1603</v>
      </c>
      <c r="K2107">
        <v>1</v>
      </c>
      <c r="L2107">
        <v>80.69</v>
      </c>
    </row>
    <row r="2108" spans="1:12" x14ac:dyDescent="0.3">
      <c r="A2108">
        <v>3617</v>
      </c>
      <c r="B2108" s="109" t="s">
        <v>1675</v>
      </c>
      <c r="C2108" s="109" t="s">
        <v>100</v>
      </c>
      <c r="D2108">
        <v>192</v>
      </c>
      <c r="E2108">
        <v>1</v>
      </c>
      <c r="F2108" t="s">
        <v>215</v>
      </c>
      <c r="G2108">
        <v>2044.01999999999</v>
      </c>
      <c r="H2108">
        <v>8</v>
      </c>
      <c r="I2108" t="s">
        <v>1789</v>
      </c>
      <c r="J2108" t="s">
        <v>1605</v>
      </c>
      <c r="K2108">
        <v>2</v>
      </c>
      <c r="L2108">
        <v>114.96000000000001</v>
      </c>
    </row>
    <row r="2109" spans="1:12" x14ac:dyDescent="0.3">
      <c r="A2109">
        <v>3647</v>
      </c>
      <c r="B2109" s="109" t="s">
        <v>1675</v>
      </c>
      <c r="C2109" s="109" t="s">
        <v>100</v>
      </c>
      <c r="D2109">
        <v>51</v>
      </c>
      <c r="E2109">
        <v>1</v>
      </c>
      <c r="F2109" t="s">
        <v>215</v>
      </c>
      <c r="G2109">
        <v>3918.9199999999901</v>
      </c>
      <c r="H2109">
        <v>8</v>
      </c>
      <c r="I2109" t="s">
        <v>1789</v>
      </c>
      <c r="J2109" t="s">
        <v>1623</v>
      </c>
      <c r="K2109">
        <v>5</v>
      </c>
      <c r="L2109">
        <v>248.5</v>
      </c>
    </row>
    <row r="2110" spans="1:12" x14ac:dyDescent="0.3">
      <c r="A2110">
        <v>3681</v>
      </c>
      <c r="B2110" s="109" t="s">
        <v>1675</v>
      </c>
      <c r="C2110" s="109" t="s">
        <v>100</v>
      </c>
      <c r="D2110">
        <v>51</v>
      </c>
      <c r="E2110">
        <v>1</v>
      </c>
      <c r="F2110" t="s">
        <v>215</v>
      </c>
      <c r="G2110">
        <v>3918.9199999999901</v>
      </c>
      <c r="H2110">
        <v>8</v>
      </c>
      <c r="I2110" t="s">
        <v>1789</v>
      </c>
      <c r="J2110" t="s">
        <v>1601</v>
      </c>
      <c r="K2110">
        <v>4</v>
      </c>
      <c r="L2110">
        <v>203.94</v>
      </c>
    </row>
    <row r="2111" spans="1:12" x14ac:dyDescent="0.3">
      <c r="A2111">
        <v>3682</v>
      </c>
      <c r="B2111" s="109" t="s">
        <v>1675</v>
      </c>
      <c r="C2111" s="109" t="s">
        <v>100</v>
      </c>
      <c r="D2111">
        <v>71</v>
      </c>
      <c r="E2111">
        <v>1</v>
      </c>
      <c r="F2111" t="s">
        <v>215</v>
      </c>
      <c r="G2111">
        <v>3426.6699999999901</v>
      </c>
      <c r="H2111">
        <v>8</v>
      </c>
      <c r="I2111" t="s">
        <v>1789</v>
      </c>
      <c r="J2111" t="s">
        <v>1601</v>
      </c>
      <c r="K2111">
        <v>4</v>
      </c>
      <c r="L2111">
        <v>256.98</v>
      </c>
    </row>
    <row r="2112" spans="1:12" x14ac:dyDescent="0.3">
      <c r="A2112">
        <v>3705</v>
      </c>
      <c r="B2112" s="109" t="s">
        <v>1676</v>
      </c>
      <c r="C2112" s="109" t="s">
        <v>100</v>
      </c>
      <c r="D2112">
        <v>180</v>
      </c>
      <c r="E2112">
        <v>1</v>
      </c>
      <c r="F2112" t="s">
        <v>215</v>
      </c>
      <c r="G2112">
        <v>2710.77</v>
      </c>
      <c r="H2112">
        <v>8</v>
      </c>
      <c r="I2112" t="s">
        <v>1789</v>
      </c>
      <c r="J2112" t="s">
        <v>1601</v>
      </c>
      <c r="K2112">
        <v>4</v>
      </c>
      <c r="L2112">
        <v>183.22</v>
      </c>
    </row>
    <row r="2113" spans="1:12" x14ac:dyDescent="0.3">
      <c r="A2113">
        <v>3731</v>
      </c>
      <c r="B2113" s="109" t="s">
        <v>1676</v>
      </c>
      <c r="C2113" s="109" t="s">
        <v>100</v>
      </c>
      <c r="D2113">
        <v>40</v>
      </c>
      <c r="E2113">
        <v>2</v>
      </c>
      <c r="F2113" t="s">
        <v>1599</v>
      </c>
      <c r="G2113">
        <v>2330.2599999999902</v>
      </c>
      <c r="H2113">
        <v>8</v>
      </c>
      <c r="I2113" t="s">
        <v>1789</v>
      </c>
      <c r="J2113" t="s">
        <v>1603</v>
      </c>
      <c r="K2113">
        <v>1</v>
      </c>
      <c r="L2113">
        <v>52.02</v>
      </c>
    </row>
    <row r="2114" spans="1:12" x14ac:dyDescent="0.3">
      <c r="A2114">
        <v>3749</v>
      </c>
      <c r="B2114" s="109" t="s">
        <v>1676</v>
      </c>
      <c r="C2114" s="109" t="s">
        <v>100</v>
      </c>
      <c r="D2114">
        <v>60</v>
      </c>
      <c r="E2114">
        <v>1</v>
      </c>
      <c r="F2114" t="s">
        <v>215</v>
      </c>
      <c r="G2114">
        <v>1042.27</v>
      </c>
      <c r="H2114">
        <v>8</v>
      </c>
      <c r="I2114" t="s">
        <v>1789</v>
      </c>
      <c r="J2114" t="s">
        <v>1601</v>
      </c>
      <c r="K2114">
        <v>4</v>
      </c>
      <c r="L2114">
        <v>217.52999999999997</v>
      </c>
    </row>
    <row r="2115" spans="1:12" x14ac:dyDescent="0.3">
      <c r="A2115">
        <v>3751</v>
      </c>
      <c r="B2115" s="109" t="s">
        <v>1676</v>
      </c>
      <c r="C2115" s="109" t="s">
        <v>100</v>
      </c>
      <c r="D2115">
        <v>99</v>
      </c>
      <c r="E2115">
        <v>1</v>
      </c>
      <c r="F2115" t="s">
        <v>215</v>
      </c>
      <c r="G2115">
        <v>2845.08</v>
      </c>
      <c r="H2115">
        <v>8</v>
      </c>
      <c r="I2115" t="s">
        <v>1789</v>
      </c>
      <c r="J2115" t="s">
        <v>1603</v>
      </c>
      <c r="K2115">
        <v>1</v>
      </c>
      <c r="L2115">
        <v>52.02</v>
      </c>
    </row>
    <row r="2116" spans="1:12" x14ac:dyDescent="0.3">
      <c r="A2116">
        <v>3757</v>
      </c>
      <c r="B2116" s="109" t="s">
        <v>1676</v>
      </c>
      <c r="C2116" s="109" t="s">
        <v>100</v>
      </c>
      <c r="D2116">
        <v>104</v>
      </c>
      <c r="E2116">
        <v>2</v>
      </c>
      <c r="F2116" t="s">
        <v>1599</v>
      </c>
      <c r="G2116">
        <v>3273.06</v>
      </c>
      <c r="H2116">
        <v>8</v>
      </c>
      <c r="I2116" t="s">
        <v>1789</v>
      </c>
      <c r="J2116" t="s">
        <v>1603</v>
      </c>
      <c r="K2116">
        <v>1</v>
      </c>
      <c r="L2116">
        <v>37.409999999999997</v>
      </c>
    </row>
    <row r="2117" spans="1:12" x14ac:dyDescent="0.3">
      <c r="A2117">
        <v>3767</v>
      </c>
      <c r="B2117" s="109" t="s">
        <v>1676</v>
      </c>
      <c r="C2117" s="109" t="s">
        <v>100</v>
      </c>
      <c r="D2117">
        <v>171</v>
      </c>
      <c r="E2117">
        <v>2</v>
      </c>
      <c r="F2117" t="s">
        <v>1599</v>
      </c>
      <c r="G2117">
        <v>3485.06</v>
      </c>
      <c r="H2117">
        <v>8</v>
      </c>
      <c r="I2117" t="s">
        <v>1789</v>
      </c>
      <c r="J2117" t="s">
        <v>1606</v>
      </c>
      <c r="K2117">
        <v>3</v>
      </c>
      <c r="L2117">
        <v>131.61000000000001</v>
      </c>
    </row>
    <row r="2118" spans="1:12" x14ac:dyDescent="0.3">
      <c r="A2118">
        <v>3782</v>
      </c>
      <c r="B2118" s="109" t="s">
        <v>1676</v>
      </c>
      <c r="C2118" s="109" t="s">
        <v>100</v>
      </c>
      <c r="D2118">
        <v>95</v>
      </c>
      <c r="E2118">
        <v>2</v>
      </c>
      <c r="F2118" t="s">
        <v>1599</v>
      </c>
      <c r="G2118">
        <v>2380.98</v>
      </c>
      <c r="H2118">
        <v>8</v>
      </c>
      <c r="I2118" t="s">
        <v>1789</v>
      </c>
      <c r="J2118" t="s">
        <v>1606</v>
      </c>
      <c r="K2118">
        <v>3</v>
      </c>
      <c r="L2118">
        <v>165.57</v>
      </c>
    </row>
    <row r="2119" spans="1:12" x14ac:dyDescent="0.3">
      <c r="A2119">
        <v>3790</v>
      </c>
      <c r="B2119" s="109" t="s">
        <v>1676</v>
      </c>
      <c r="C2119" s="109" t="s">
        <v>100</v>
      </c>
      <c r="D2119">
        <v>171</v>
      </c>
      <c r="E2119">
        <v>2</v>
      </c>
      <c r="F2119" t="s">
        <v>1599</v>
      </c>
      <c r="G2119">
        <v>3485.06</v>
      </c>
      <c r="H2119">
        <v>8</v>
      </c>
      <c r="I2119" t="s">
        <v>1789</v>
      </c>
      <c r="J2119" t="s">
        <v>1603</v>
      </c>
      <c r="K2119">
        <v>1</v>
      </c>
      <c r="L2119">
        <v>78.81</v>
      </c>
    </row>
    <row r="2120" spans="1:12" x14ac:dyDescent="0.3">
      <c r="A2120">
        <v>3812</v>
      </c>
      <c r="B2120" s="109" t="s">
        <v>1748</v>
      </c>
      <c r="C2120" s="109" t="s">
        <v>100</v>
      </c>
      <c r="D2120">
        <v>1</v>
      </c>
      <c r="E2120">
        <v>1</v>
      </c>
      <c r="F2120" t="s">
        <v>215</v>
      </c>
      <c r="G2120">
        <v>3773.92</v>
      </c>
      <c r="H2120">
        <v>8</v>
      </c>
      <c r="I2120" t="s">
        <v>1789</v>
      </c>
      <c r="J2120" t="s">
        <v>1601</v>
      </c>
      <c r="K2120">
        <v>4</v>
      </c>
      <c r="L2120">
        <v>182.67</v>
      </c>
    </row>
    <row r="2121" spans="1:12" x14ac:dyDescent="0.3">
      <c r="A2121">
        <v>3815</v>
      </c>
      <c r="B2121" s="109" t="s">
        <v>1748</v>
      </c>
      <c r="C2121" s="109" t="s">
        <v>100</v>
      </c>
      <c r="D2121">
        <v>16</v>
      </c>
      <c r="E2121">
        <v>2</v>
      </c>
      <c r="F2121" t="s">
        <v>1599</v>
      </c>
      <c r="G2121">
        <v>3561.98</v>
      </c>
      <c r="H2121">
        <v>8</v>
      </c>
      <c r="I2121" t="s">
        <v>1789</v>
      </c>
      <c r="J2121" t="s">
        <v>1603</v>
      </c>
      <c r="K2121">
        <v>1</v>
      </c>
      <c r="L2121">
        <v>80.69</v>
      </c>
    </row>
    <row r="2122" spans="1:12" x14ac:dyDescent="0.3">
      <c r="A2122">
        <v>3834</v>
      </c>
      <c r="B2122" s="109" t="s">
        <v>1748</v>
      </c>
      <c r="C2122" s="109" t="s">
        <v>100</v>
      </c>
      <c r="D2122">
        <v>97</v>
      </c>
      <c r="E2122">
        <v>1</v>
      </c>
      <c r="F2122" t="s">
        <v>215</v>
      </c>
      <c r="G2122">
        <v>2931.14</v>
      </c>
      <c r="H2122">
        <v>8</v>
      </c>
      <c r="I2122" t="s">
        <v>1789</v>
      </c>
      <c r="J2122" t="s">
        <v>1601</v>
      </c>
      <c r="K2122">
        <v>4</v>
      </c>
      <c r="L2122">
        <v>155.74</v>
      </c>
    </row>
    <row r="2123" spans="1:12" x14ac:dyDescent="0.3">
      <c r="A2123">
        <v>3974</v>
      </c>
      <c r="B2123" s="109" t="s">
        <v>1748</v>
      </c>
      <c r="C2123" s="109" t="s">
        <v>100</v>
      </c>
      <c r="D2123">
        <v>175</v>
      </c>
      <c r="E2123">
        <v>2</v>
      </c>
      <c r="F2123" t="s">
        <v>1599</v>
      </c>
      <c r="G2123">
        <v>2284.36</v>
      </c>
      <c r="H2123">
        <v>8</v>
      </c>
      <c r="I2123" t="s">
        <v>1789</v>
      </c>
      <c r="J2123" t="s">
        <v>1603</v>
      </c>
      <c r="K2123">
        <v>1</v>
      </c>
      <c r="L2123">
        <v>63.93</v>
      </c>
    </row>
    <row r="2124" spans="1:12" x14ac:dyDescent="0.3">
      <c r="A2124">
        <v>3994</v>
      </c>
      <c r="B2124" s="109" t="s">
        <v>1748</v>
      </c>
      <c r="C2124" s="109" t="s">
        <v>100</v>
      </c>
      <c r="D2124">
        <v>152</v>
      </c>
      <c r="E2124">
        <v>2</v>
      </c>
      <c r="F2124" t="s">
        <v>1599</v>
      </c>
      <c r="G2124">
        <v>3049.8199999999902</v>
      </c>
      <c r="H2124">
        <v>8</v>
      </c>
      <c r="I2124" t="s">
        <v>1789</v>
      </c>
      <c r="J2124" t="s">
        <v>1605</v>
      </c>
      <c r="K2124">
        <v>2</v>
      </c>
      <c r="L2124">
        <v>74.819999999999993</v>
      </c>
    </row>
    <row r="2125" spans="1:12" x14ac:dyDescent="0.3">
      <c r="A2125">
        <v>4073</v>
      </c>
      <c r="B2125" s="109" t="s">
        <v>1677</v>
      </c>
      <c r="C2125" s="109" t="s">
        <v>100</v>
      </c>
      <c r="D2125">
        <v>143</v>
      </c>
      <c r="E2125">
        <v>1</v>
      </c>
      <c r="F2125" t="s">
        <v>215</v>
      </c>
      <c r="G2125">
        <v>2571.33</v>
      </c>
      <c r="H2125">
        <v>8</v>
      </c>
      <c r="I2125" t="s">
        <v>1789</v>
      </c>
      <c r="J2125" t="s">
        <v>1603</v>
      </c>
      <c r="K2125">
        <v>1</v>
      </c>
      <c r="L2125">
        <v>36.15</v>
      </c>
    </row>
    <row r="2126" spans="1:12" x14ac:dyDescent="0.3">
      <c r="A2126">
        <v>4156</v>
      </c>
      <c r="B2126" s="109" t="s">
        <v>1677</v>
      </c>
      <c r="C2126" s="109" t="s">
        <v>100</v>
      </c>
      <c r="D2126">
        <v>79</v>
      </c>
      <c r="E2126">
        <v>1</v>
      </c>
      <c r="F2126" t="s">
        <v>215</v>
      </c>
      <c r="G2126">
        <v>3197.95999999999</v>
      </c>
      <c r="H2126">
        <v>8</v>
      </c>
      <c r="I2126" t="s">
        <v>1789</v>
      </c>
      <c r="J2126" t="s">
        <v>1605</v>
      </c>
      <c r="K2126">
        <v>2</v>
      </c>
      <c r="L2126">
        <v>115.95</v>
      </c>
    </row>
    <row r="2127" spans="1:12" x14ac:dyDescent="0.3">
      <c r="A2127">
        <v>4221</v>
      </c>
      <c r="B2127" s="109" t="s">
        <v>1677</v>
      </c>
      <c r="C2127" s="109" t="s">
        <v>100</v>
      </c>
      <c r="D2127">
        <v>132</v>
      </c>
      <c r="E2127">
        <v>1</v>
      </c>
      <c r="F2127" t="s">
        <v>215</v>
      </c>
      <c r="G2127">
        <v>3104.14</v>
      </c>
      <c r="H2127">
        <v>8</v>
      </c>
      <c r="I2127" t="s">
        <v>1789</v>
      </c>
      <c r="J2127" t="s">
        <v>1603</v>
      </c>
      <c r="K2127">
        <v>1</v>
      </c>
      <c r="L2127">
        <v>27.57</v>
      </c>
    </row>
    <row r="2128" spans="1:12" x14ac:dyDescent="0.3">
      <c r="A2128">
        <v>4268</v>
      </c>
      <c r="B2128" s="109" t="s">
        <v>1677</v>
      </c>
      <c r="C2128" s="109" t="s">
        <v>100</v>
      </c>
      <c r="D2128">
        <v>107</v>
      </c>
      <c r="E2128">
        <v>1</v>
      </c>
      <c r="F2128" t="s">
        <v>215</v>
      </c>
      <c r="G2128">
        <v>3859.93</v>
      </c>
      <c r="H2128">
        <v>8</v>
      </c>
      <c r="I2128" t="s">
        <v>1789</v>
      </c>
      <c r="J2128" t="s">
        <v>1603</v>
      </c>
      <c r="K2128">
        <v>1</v>
      </c>
      <c r="L2128">
        <v>27.16</v>
      </c>
    </row>
    <row r="2129" spans="1:12" x14ac:dyDescent="0.3">
      <c r="A2129">
        <v>4269</v>
      </c>
      <c r="B2129" s="109" t="s">
        <v>1677</v>
      </c>
      <c r="C2129" s="109" t="s">
        <v>100</v>
      </c>
      <c r="D2129">
        <v>123</v>
      </c>
      <c r="E2129">
        <v>2</v>
      </c>
      <c r="F2129" t="s">
        <v>1599</v>
      </c>
      <c r="G2129">
        <v>2813.95</v>
      </c>
      <c r="H2129">
        <v>8</v>
      </c>
      <c r="I2129" t="s">
        <v>1789</v>
      </c>
      <c r="J2129" t="s">
        <v>1603</v>
      </c>
      <c r="K2129">
        <v>1</v>
      </c>
      <c r="L2129">
        <v>80.69</v>
      </c>
    </row>
    <row r="2130" spans="1:12" x14ac:dyDescent="0.3">
      <c r="A2130">
        <v>4277</v>
      </c>
      <c r="B2130" s="109" t="s">
        <v>1677</v>
      </c>
      <c r="C2130" s="109" t="s">
        <v>100</v>
      </c>
      <c r="D2130">
        <v>58</v>
      </c>
      <c r="E2130">
        <v>2</v>
      </c>
      <c r="F2130" t="s">
        <v>1599</v>
      </c>
      <c r="G2130">
        <v>2980.8799999999901</v>
      </c>
      <c r="H2130">
        <v>8</v>
      </c>
      <c r="I2130" t="s">
        <v>1789</v>
      </c>
      <c r="J2130" t="s">
        <v>1601</v>
      </c>
      <c r="K2130">
        <v>4</v>
      </c>
      <c r="L2130">
        <v>192.51</v>
      </c>
    </row>
    <row r="2131" spans="1:12" x14ac:dyDescent="0.3">
      <c r="A2131">
        <v>4328</v>
      </c>
      <c r="B2131" s="109" t="s">
        <v>1678</v>
      </c>
      <c r="C2131" s="109" t="s">
        <v>100</v>
      </c>
      <c r="D2131">
        <v>86</v>
      </c>
      <c r="E2131">
        <v>1</v>
      </c>
      <c r="F2131" t="s">
        <v>215</v>
      </c>
      <c r="G2131">
        <v>3622.22</v>
      </c>
      <c r="H2131">
        <v>8</v>
      </c>
      <c r="I2131" t="s">
        <v>1789</v>
      </c>
      <c r="J2131" t="s">
        <v>1605</v>
      </c>
      <c r="K2131">
        <v>2</v>
      </c>
      <c r="L2131">
        <v>89.1</v>
      </c>
    </row>
    <row r="2132" spans="1:12" x14ac:dyDescent="0.3">
      <c r="A2132">
        <v>4349</v>
      </c>
      <c r="B2132" s="109" t="s">
        <v>1678</v>
      </c>
      <c r="C2132" s="109" t="s">
        <v>100</v>
      </c>
      <c r="D2132">
        <v>37</v>
      </c>
      <c r="E2132">
        <v>1</v>
      </c>
      <c r="F2132" t="s">
        <v>215</v>
      </c>
      <c r="G2132">
        <v>4418.24</v>
      </c>
      <c r="H2132">
        <v>8</v>
      </c>
      <c r="I2132" t="s">
        <v>1789</v>
      </c>
      <c r="J2132" t="s">
        <v>1606</v>
      </c>
      <c r="K2132">
        <v>3</v>
      </c>
      <c r="L2132">
        <v>187.07</v>
      </c>
    </row>
    <row r="2133" spans="1:12" x14ac:dyDescent="0.3">
      <c r="A2133">
        <v>4350</v>
      </c>
      <c r="B2133" s="109" t="s">
        <v>1678</v>
      </c>
      <c r="C2133" s="109" t="s">
        <v>100</v>
      </c>
      <c r="D2133">
        <v>199</v>
      </c>
      <c r="E2133">
        <v>1</v>
      </c>
      <c r="F2133" t="s">
        <v>215</v>
      </c>
      <c r="G2133">
        <v>2795.3799999999901</v>
      </c>
      <c r="H2133">
        <v>8</v>
      </c>
      <c r="I2133" t="s">
        <v>1789</v>
      </c>
      <c r="J2133" t="s">
        <v>1605</v>
      </c>
      <c r="K2133">
        <v>2</v>
      </c>
      <c r="L2133">
        <v>127.86</v>
      </c>
    </row>
    <row r="2134" spans="1:12" x14ac:dyDescent="0.3">
      <c r="A2134">
        <v>4360</v>
      </c>
      <c r="B2134" s="109" t="s">
        <v>1679</v>
      </c>
      <c r="C2134" s="109" t="s">
        <v>100</v>
      </c>
      <c r="D2134">
        <v>199</v>
      </c>
      <c r="E2134">
        <v>1</v>
      </c>
      <c r="F2134" t="s">
        <v>215</v>
      </c>
      <c r="G2134">
        <v>2795.3799999999901</v>
      </c>
      <c r="H2134">
        <v>8</v>
      </c>
      <c r="I2134" t="s">
        <v>1789</v>
      </c>
      <c r="J2134" t="s">
        <v>1603</v>
      </c>
      <c r="K2134">
        <v>1</v>
      </c>
      <c r="L2134">
        <v>36.15</v>
      </c>
    </row>
    <row r="2135" spans="1:12" x14ac:dyDescent="0.3">
      <c r="A2135">
        <v>4383</v>
      </c>
      <c r="B2135" s="109" t="s">
        <v>1679</v>
      </c>
      <c r="C2135" s="109" t="s">
        <v>100</v>
      </c>
      <c r="D2135">
        <v>106</v>
      </c>
      <c r="E2135">
        <v>1</v>
      </c>
      <c r="F2135" t="s">
        <v>215</v>
      </c>
      <c r="G2135">
        <v>2859.99999999999</v>
      </c>
      <c r="H2135">
        <v>8</v>
      </c>
      <c r="I2135" t="s">
        <v>1789</v>
      </c>
      <c r="J2135" t="s">
        <v>1601</v>
      </c>
      <c r="K2135">
        <v>4</v>
      </c>
      <c r="L2135">
        <v>195.07000000000002</v>
      </c>
    </row>
    <row r="2136" spans="1:12" x14ac:dyDescent="0.3">
      <c r="A2136">
        <v>4445</v>
      </c>
      <c r="B2136" s="109" t="s">
        <v>1679</v>
      </c>
      <c r="C2136" s="109" t="s">
        <v>100</v>
      </c>
      <c r="D2136">
        <v>112</v>
      </c>
      <c r="E2136">
        <v>2</v>
      </c>
      <c r="F2136" t="s">
        <v>1599</v>
      </c>
      <c r="G2136">
        <v>2059.8399999999901</v>
      </c>
      <c r="H2136">
        <v>8</v>
      </c>
      <c r="I2136" t="s">
        <v>1789</v>
      </c>
      <c r="J2136" t="s">
        <v>1605</v>
      </c>
      <c r="K2136">
        <v>2</v>
      </c>
      <c r="L2136">
        <v>115.95</v>
      </c>
    </row>
    <row r="2137" spans="1:12" x14ac:dyDescent="0.3">
      <c r="A2137">
        <v>4460</v>
      </c>
      <c r="B2137" s="109" t="s">
        <v>1679</v>
      </c>
      <c r="C2137" s="109" t="s">
        <v>100</v>
      </c>
      <c r="D2137">
        <v>134</v>
      </c>
      <c r="E2137">
        <v>2</v>
      </c>
      <c r="F2137" t="s">
        <v>1599</v>
      </c>
      <c r="G2137">
        <v>3404.45999999999</v>
      </c>
      <c r="H2137">
        <v>8</v>
      </c>
      <c r="I2137" t="s">
        <v>1789</v>
      </c>
      <c r="J2137" t="s">
        <v>1601</v>
      </c>
      <c r="K2137">
        <v>4</v>
      </c>
      <c r="L2137">
        <v>182.18</v>
      </c>
    </row>
    <row r="2138" spans="1:12" x14ac:dyDescent="0.3">
      <c r="A2138">
        <v>4573</v>
      </c>
      <c r="B2138" s="109" t="s">
        <v>1679</v>
      </c>
      <c r="C2138" s="109" t="s">
        <v>100</v>
      </c>
      <c r="D2138">
        <v>47</v>
      </c>
      <c r="E2138">
        <v>2</v>
      </c>
      <c r="F2138" t="s">
        <v>1599</v>
      </c>
      <c r="G2138">
        <v>1836.15</v>
      </c>
      <c r="H2138">
        <v>8</v>
      </c>
      <c r="I2138" t="s">
        <v>1789</v>
      </c>
      <c r="J2138" t="s">
        <v>1606</v>
      </c>
      <c r="K2138">
        <v>3</v>
      </c>
      <c r="L2138">
        <v>209.18</v>
      </c>
    </row>
    <row r="2139" spans="1:12" x14ac:dyDescent="0.3">
      <c r="A2139">
        <v>4579</v>
      </c>
      <c r="B2139" s="109" t="s">
        <v>1679</v>
      </c>
      <c r="C2139" s="109" t="s">
        <v>100</v>
      </c>
      <c r="D2139">
        <v>13</v>
      </c>
      <c r="E2139">
        <v>1</v>
      </c>
      <c r="F2139" t="s">
        <v>215</v>
      </c>
      <c r="G2139">
        <v>2749.72999999999</v>
      </c>
      <c r="H2139">
        <v>8</v>
      </c>
      <c r="I2139" t="s">
        <v>1789</v>
      </c>
      <c r="J2139" t="s">
        <v>1603</v>
      </c>
      <c r="K2139">
        <v>1</v>
      </c>
      <c r="L2139">
        <v>52.02</v>
      </c>
    </row>
    <row r="2140" spans="1:12" x14ac:dyDescent="0.3">
      <c r="A2140">
        <v>4629</v>
      </c>
      <c r="B2140" s="109" t="s">
        <v>1679</v>
      </c>
      <c r="C2140" s="109" t="s">
        <v>100</v>
      </c>
      <c r="D2140">
        <v>104</v>
      </c>
      <c r="E2140">
        <v>2</v>
      </c>
      <c r="F2140" t="s">
        <v>1599</v>
      </c>
      <c r="G2140">
        <v>3273.06</v>
      </c>
      <c r="H2140">
        <v>8</v>
      </c>
      <c r="I2140" t="s">
        <v>1789</v>
      </c>
      <c r="J2140" t="s">
        <v>1606</v>
      </c>
      <c r="K2140">
        <v>3</v>
      </c>
      <c r="L2140">
        <v>125.58000000000001</v>
      </c>
    </row>
    <row r="2141" spans="1:12" x14ac:dyDescent="0.3">
      <c r="A2141">
        <v>4660</v>
      </c>
      <c r="B2141" s="109" t="s">
        <v>1680</v>
      </c>
      <c r="C2141" s="109" t="s">
        <v>100</v>
      </c>
      <c r="D2141">
        <v>43</v>
      </c>
      <c r="E2141">
        <v>2</v>
      </c>
      <c r="F2141" t="s">
        <v>1599</v>
      </c>
      <c r="G2141">
        <v>2667.38</v>
      </c>
      <c r="H2141">
        <v>8</v>
      </c>
      <c r="I2141" t="s">
        <v>1789</v>
      </c>
      <c r="J2141" t="s">
        <v>1606</v>
      </c>
      <c r="K2141">
        <v>3</v>
      </c>
      <c r="L2141">
        <v>193.77</v>
      </c>
    </row>
    <row r="2142" spans="1:12" x14ac:dyDescent="0.3">
      <c r="A2142">
        <v>4744</v>
      </c>
      <c r="B2142" s="109" t="s">
        <v>1680</v>
      </c>
      <c r="C2142" s="109" t="s">
        <v>100</v>
      </c>
      <c r="D2142">
        <v>108</v>
      </c>
      <c r="E2142">
        <v>2</v>
      </c>
      <c r="F2142" t="s">
        <v>1599</v>
      </c>
      <c r="G2142">
        <v>3114.84</v>
      </c>
      <c r="H2142">
        <v>8</v>
      </c>
      <c r="I2142" t="s">
        <v>1789</v>
      </c>
      <c r="J2142" t="s">
        <v>1606</v>
      </c>
      <c r="K2142">
        <v>3</v>
      </c>
      <c r="L2142">
        <v>151.11000000000001</v>
      </c>
    </row>
    <row r="2143" spans="1:12" x14ac:dyDescent="0.3">
      <c r="A2143">
        <v>4766</v>
      </c>
      <c r="B2143" s="109" t="s">
        <v>1680</v>
      </c>
      <c r="C2143" s="109" t="s">
        <v>100</v>
      </c>
      <c r="D2143">
        <v>12</v>
      </c>
      <c r="E2143">
        <v>1</v>
      </c>
      <c r="F2143" t="s">
        <v>215</v>
      </c>
      <c r="G2143">
        <v>2031.76</v>
      </c>
      <c r="H2143">
        <v>8</v>
      </c>
      <c r="I2143" t="s">
        <v>1789</v>
      </c>
      <c r="J2143" t="s">
        <v>1603</v>
      </c>
      <c r="K2143">
        <v>1</v>
      </c>
      <c r="L2143">
        <v>27.16</v>
      </c>
    </row>
    <row r="2144" spans="1:12" x14ac:dyDescent="0.3">
      <c r="A2144">
        <v>4794</v>
      </c>
      <c r="B2144" s="109" t="s">
        <v>1680</v>
      </c>
      <c r="C2144" s="109" t="s">
        <v>100</v>
      </c>
      <c r="D2144">
        <v>17</v>
      </c>
      <c r="E2144">
        <v>2</v>
      </c>
      <c r="F2144" t="s">
        <v>1599</v>
      </c>
      <c r="G2144">
        <v>2546.1799999999998</v>
      </c>
      <c r="H2144">
        <v>8</v>
      </c>
      <c r="I2144" t="s">
        <v>1789</v>
      </c>
      <c r="J2144" t="s">
        <v>1603</v>
      </c>
      <c r="K2144">
        <v>1</v>
      </c>
      <c r="L2144">
        <v>52.02</v>
      </c>
    </row>
    <row r="2145" spans="1:12" x14ac:dyDescent="0.3">
      <c r="A2145">
        <v>4827</v>
      </c>
      <c r="B2145" s="109" t="s">
        <v>1680</v>
      </c>
      <c r="C2145" s="109" t="s">
        <v>100</v>
      </c>
      <c r="D2145">
        <v>122</v>
      </c>
      <c r="E2145">
        <v>2</v>
      </c>
      <c r="F2145" t="s">
        <v>1599</v>
      </c>
      <c r="G2145">
        <v>2615.06</v>
      </c>
      <c r="H2145">
        <v>8</v>
      </c>
      <c r="I2145" t="s">
        <v>1789</v>
      </c>
      <c r="J2145" t="s">
        <v>1603</v>
      </c>
      <c r="K2145">
        <v>1</v>
      </c>
      <c r="L2145">
        <v>80.69</v>
      </c>
    </row>
    <row r="2146" spans="1:12" x14ac:dyDescent="0.3">
      <c r="A2146">
        <v>4855</v>
      </c>
      <c r="B2146" s="109" t="s">
        <v>1681</v>
      </c>
      <c r="C2146" s="109" t="s">
        <v>100</v>
      </c>
      <c r="D2146">
        <v>72</v>
      </c>
      <c r="E2146">
        <v>2</v>
      </c>
      <c r="F2146" t="s">
        <v>1599</v>
      </c>
      <c r="G2146">
        <v>2365.24999999999</v>
      </c>
      <c r="H2146">
        <v>8</v>
      </c>
      <c r="I2146" t="s">
        <v>1789</v>
      </c>
      <c r="J2146" t="s">
        <v>1603</v>
      </c>
      <c r="K2146">
        <v>1</v>
      </c>
      <c r="L2146">
        <v>37.08</v>
      </c>
    </row>
    <row r="2147" spans="1:12" x14ac:dyDescent="0.3">
      <c r="A2147">
        <v>4944</v>
      </c>
      <c r="B2147" s="109" t="s">
        <v>1681</v>
      </c>
      <c r="C2147" s="109" t="s">
        <v>100</v>
      </c>
      <c r="D2147">
        <v>128</v>
      </c>
      <c r="E2147">
        <v>1</v>
      </c>
      <c r="F2147" t="s">
        <v>215</v>
      </c>
      <c r="G2147">
        <v>2183.25</v>
      </c>
      <c r="H2147">
        <v>8</v>
      </c>
      <c r="I2147" t="s">
        <v>1789</v>
      </c>
      <c r="J2147" t="s">
        <v>1603</v>
      </c>
      <c r="K2147">
        <v>1</v>
      </c>
      <c r="L2147">
        <v>37.409999999999997</v>
      </c>
    </row>
    <row r="2148" spans="1:12" x14ac:dyDescent="0.3">
      <c r="A2148">
        <v>4963</v>
      </c>
      <c r="B2148" s="109" t="s">
        <v>1681</v>
      </c>
      <c r="C2148" s="109" t="s">
        <v>100</v>
      </c>
      <c r="D2148">
        <v>113</v>
      </c>
      <c r="E2148">
        <v>2</v>
      </c>
      <c r="F2148" t="s">
        <v>1599</v>
      </c>
      <c r="G2148">
        <v>2622.93</v>
      </c>
      <c r="H2148">
        <v>8</v>
      </c>
      <c r="I2148" t="s">
        <v>1789</v>
      </c>
      <c r="J2148" t="s">
        <v>1603</v>
      </c>
      <c r="K2148">
        <v>1</v>
      </c>
      <c r="L2148">
        <v>80.69</v>
      </c>
    </row>
    <row r="2149" spans="1:12" x14ac:dyDescent="0.3">
      <c r="A2149">
        <v>5032</v>
      </c>
      <c r="B2149" s="109" t="s">
        <v>1681</v>
      </c>
      <c r="C2149" s="109" t="s">
        <v>100</v>
      </c>
      <c r="D2149">
        <v>89</v>
      </c>
      <c r="E2149">
        <v>2</v>
      </c>
      <c r="F2149" t="s">
        <v>1599</v>
      </c>
      <c r="G2149">
        <v>3800.56</v>
      </c>
      <c r="H2149">
        <v>8</v>
      </c>
      <c r="I2149" t="s">
        <v>1789</v>
      </c>
      <c r="J2149" t="s">
        <v>1603</v>
      </c>
      <c r="K2149">
        <v>1</v>
      </c>
      <c r="L2149">
        <v>63.93</v>
      </c>
    </row>
    <row r="2150" spans="1:12" x14ac:dyDescent="0.3">
      <c r="A2150">
        <v>5122</v>
      </c>
      <c r="B2150" s="109" t="s">
        <v>1681</v>
      </c>
      <c r="C2150" s="109" t="s">
        <v>100</v>
      </c>
      <c r="D2150">
        <v>194</v>
      </c>
      <c r="E2150">
        <v>2</v>
      </c>
      <c r="F2150" t="s">
        <v>1599</v>
      </c>
      <c r="G2150">
        <v>2486.1999999999898</v>
      </c>
      <c r="H2150">
        <v>8</v>
      </c>
      <c r="I2150" t="s">
        <v>1789</v>
      </c>
      <c r="J2150" t="s">
        <v>1601</v>
      </c>
      <c r="K2150">
        <v>4</v>
      </c>
      <c r="L2150">
        <v>189.45</v>
      </c>
    </row>
    <row r="2151" spans="1:12" x14ac:dyDescent="0.3">
      <c r="A2151">
        <v>5132</v>
      </c>
      <c r="B2151" s="109" t="s">
        <v>1681</v>
      </c>
      <c r="C2151" s="109" t="s">
        <v>100</v>
      </c>
      <c r="D2151">
        <v>132</v>
      </c>
      <c r="E2151">
        <v>1</v>
      </c>
      <c r="F2151" t="s">
        <v>215</v>
      </c>
      <c r="G2151">
        <v>3104.14</v>
      </c>
      <c r="H2151">
        <v>8</v>
      </c>
      <c r="I2151" t="s">
        <v>1789</v>
      </c>
      <c r="J2151" t="s">
        <v>1606</v>
      </c>
      <c r="K2151">
        <v>3</v>
      </c>
      <c r="L2151">
        <v>156.69</v>
      </c>
    </row>
    <row r="2152" spans="1:12" x14ac:dyDescent="0.3">
      <c r="A2152">
        <v>5210</v>
      </c>
      <c r="B2152" s="109" t="s">
        <v>1682</v>
      </c>
      <c r="C2152" s="109" t="s">
        <v>100</v>
      </c>
      <c r="D2152">
        <v>20</v>
      </c>
      <c r="E2152">
        <v>2</v>
      </c>
      <c r="F2152" t="s">
        <v>1599</v>
      </c>
      <c r="G2152">
        <v>3080.13</v>
      </c>
      <c r="H2152">
        <v>8</v>
      </c>
      <c r="I2152" t="s">
        <v>1789</v>
      </c>
      <c r="J2152" t="s">
        <v>1606</v>
      </c>
      <c r="K2152">
        <v>3</v>
      </c>
      <c r="L2152">
        <v>101.13</v>
      </c>
    </row>
    <row r="2153" spans="1:12" x14ac:dyDescent="0.3">
      <c r="A2153">
        <v>5250</v>
      </c>
      <c r="B2153" s="109" t="s">
        <v>1682</v>
      </c>
      <c r="C2153" s="109" t="s">
        <v>100</v>
      </c>
      <c r="D2153">
        <v>48</v>
      </c>
      <c r="E2153">
        <v>1</v>
      </c>
      <c r="F2153" t="s">
        <v>215</v>
      </c>
      <c r="G2153">
        <v>2563.6099999999901</v>
      </c>
      <c r="H2153">
        <v>8</v>
      </c>
      <c r="I2153" t="s">
        <v>1789</v>
      </c>
      <c r="J2153" t="s">
        <v>1605</v>
      </c>
      <c r="K2153">
        <v>2</v>
      </c>
      <c r="L2153">
        <v>101.00999999999999</v>
      </c>
    </row>
    <row r="2154" spans="1:12" x14ac:dyDescent="0.3">
      <c r="A2154">
        <v>5406</v>
      </c>
      <c r="B2154" s="109" t="s">
        <v>1682</v>
      </c>
      <c r="C2154" s="109" t="s">
        <v>100</v>
      </c>
      <c r="D2154">
        <v>40</v>
      </c>
      <c r="E2154">
        <v>2</v>
      </c>
      <c r="F2154" t="s">
        <v>1599</v>
      </c>
      <c r="G2154">
        <v>2330.2599999999902</v>
      </c>
      <c r="H2154">
        <v>8</v>
      </c>
      <c r="I2154" t="s">
        <v>1789</v>
      </c>
      <c r="J2154" t="s">
        <v>1605</v>
      </c>
      <c r="K2154">
        <v>2</v>
      </c>
      <c r="L2154">
        <v>73.56</v>
      </c>
    </row>
    <row r="2155" spans="1:12" x14ac:dyDescent="0.3">
      <c r="A2155">
        <v>5416</v>
      </c>
      <c r="B2155" s="109" t="s">
        <v>1682</v>
      </c>
      <c r="C2155" s="109" t="s">
        <v>100</v>
      </c>
      <c r="D2155">
        <v>37</v>
      </c>
      <c r="E2155">
        <v>1</v>
      </c>
      <c r="F2155" t="s">
        <v>215</v>
      </c>
      <c r="G2155">
        <v>4418.24</v>
      </c>
      <c r="H2155">
        <v>8</v>
      </c>
      <c r="I2155" t="s">
        <v>1789</v>
      </c>
      <c r="J2155" t="s">
        <v>1603</v>
      </c>
      <c r="K2155">
        <v>1</v>
      </c>
      <c r="L2155">
        <v>27.16</v>
      </c>
    </row>
    <row r="2156" spans="1:12" x14ac:dyDescent="0.3">
      <c r="A2156">
        <v>5446</v>
      </c>
      <c r="B2156" s="109" t="s">
        <v>1682</v>
      </c>
      <c r="C2156" s="109" t="s">
        <v>100</v>
      </c>
      <c r="D2156">
        <v>45</v>
      </c>
      <c r="E2156">
        <v>1</v>
      </c>
      <c r="F2156" t="s">
        <v>215</v>
      </c>
      <c r="G2156">
        <v>3423.77</v>
      </c>
      <c r="H2156">
        <v>8</v>
      </c>
      <c r="I2156" t="s">
        <v>1789</v>
      </c>
      <c r="J2156" t="s">
        <v>1605</v>
      </c>
      <c r="K2156">
        <v>2</v>
      </c>
      <c r="L2156">
        <v>116.84</v>
      </c>
    </row>
    <row r="2157" spans="1:12" x14ac:dyDescent="0.3">
      <c r="A2157">
        <v>5451</v>
      </c>
      <c r="B2157" s="109" t="s">
        <v>1682</v>
      </c>
      <c r="C2157" s="109" t="s">
        <v>100</v>
      </c>
      <c r="D2157">
        <v>117</v>
      </c>
      <c r="E2157">
        <v>2</v>
      </c>
      <c r="F2157" t="s">
        <v>1599</v>
      </c>
      <c r="G2157">
        <v>2634.1899999999901</v>
      </c>
      <c r="H2157">
        <v>8</v>
      </c>
      <c r="I2157" t="s">
        <v>1789</v>
      </c>
      <c r="J2157" t="s">
        <v>1606</v>
      </c>
      <c r="K2157">
        <v>3</v>
      </c>
      <c r="L2157">
        <v>206.67000000000002</v>
      </c>
    </row>
    <row r="2158" spans="1:12" x14ac:dyDescent="0.3">
      <c r="A2158">
        <v>5509</v>
      </c>
      <c r="B2158" s="109" t="s">
        <v>1682</v>
      </c>
      <c r="C2158" s="109" t="s">
        <v>100</v>
      </c>
      <c r="D2158">
        <v>76</v>
      </c>
      <c r="E2158">
        <v>2</v>
      </c>
      <c r="F2158" t="s">
        <v>1599</v>
      </c>
      <c r="G2158">
        <v>2110.5</v>
      </c>
      <c r="H2158">
        <v>8</v>
      </c>
      <c r="I2158" t="s">
        <v>1789</v>
      </c>
      <c r="J2158" t="s">
        <v>1603</v>
      </c>
      <c r="K2158">
        <v>1</v>
      </c>
      <c r="L2158">
        <v>78.81</v>
      </c>
    </row>
    <row r="2159" spans="1:12" x14ac:dyDescent="0.3">
      <c r="A2159">
        <v>5516</v>
      </c>
      <c r="B2159" s="109" t="s">
        <v>1682</v>
      </c>
      <c r="C2159" s="109" t="s">
        <v>100</v>
      </c>
      <c r="D2159">
        <v>17</v>
      </c>
      <c r="E2159">
        <v>2</v>
      </c>
      <c r="F2159" t="s">
        <v>1599</v>
      </c>
      <c r="G2159">
        <v>2546.1799999999998</v>
      </c>
      <c r="H2159">
        <v>8</v>
      </c>
      <c r="I2159" t="s">
        <v>1789</v>
      </c>
      <c r="J2159" t="s">
        <v>1601</v>
      </c>
      <c r="K2159">
        <v>4</v>
      </c>
      <c r="L2159">
        <v>209.82</v>
      </c>
    </row>
    <row r="2160" spans="1:12" x14ac:dyDescent="0.3">
      <c r="A2160">
        <v>5531</v>
      </c>
      <c r="B2160" s="109" t="s">
        <v>1682</v>
      </c>
      <c r="C2160" s="109" t="s">
        <v>100</v>
      </c>
      <c r="D2160">
        <v>193</v>
      </c>
      <c r="E2160">
        <v>1</v>
      </c>
      <c r="F2160" t="s">
        <v>215</v>
      </c>
      <c r="G2160">
        <v>2547.62</v>
      </c>
      <c r="H2160">
        <v>8</v>
      </c>
      <c r="I2160" t="s">
        <v>1789</v>
      </c>
      <c r="J2160" t="s">
        <v>1603</v>
      </c>
      <c r="K2160">
        <v>1</v>
      </c>
      <c r="L2160">
        <v>63.93</v>
      </c>
    </row>
    <row r="2161" spans="1:12" x14ac:dyDescent="0.3">
      <c r="A2161">
        <v>5564</v>
      </c>
      <c r="B2161" s="109" t="s">
        <v>1682</v>
      </c>
      <c r="C2161" s="109" t="s">
        <v>100</v>
      </c>
      <c r="D2161">
        <v>192</v>
      </c>
      <c r="E2161">
        <v>1</v>
      </c>
      <c r="F2161" t="s">
        <v>215</v>
      </c>
      <c r="G2161">
        <v>2044.01999999999</v>
      </c>
      <c r="H2161">
        <v>8</v>
      </c>
      <c r="I2161" t="s">
        <v>1789</v>
      </c>
      <c r="J2161" t="s">
        <v>1605</v>
      </c>
      <c r="K2161">
        <v>2</v>
      </c>
      <c r="L2161">
        <v>132.71</v>
      </c>
    </row>
    <row r="2162" spans="1:12" x14ac:dyDescent="0.3">
      <c r="A2162">
        <v>5594</v>
      </c>
      <c r="B2162" s="109" t="s">
        <v>1682</v>
      </c>
      <c r="C2162" s="109" t="s">
        <v>100</v>
      </c>
      <c r="D2162">
        <v>101</v>
      </c>
      <c r="E2162">
        <v>1</v>
      </c>
      <c r="F2162" t="s">
        <v>215</v>
      </c>
      <c r="G2162">
        <v>2561.19</v>
      </c>
      <c r="H2162">
        <v>8</v>
      </c>
      <c r="I2162" t="s">
        <v>1789</v>
      </c>
      <c r="J2162" t="s">
        <v>1605</v>
      </c>
      <c r="K2162">
        <v>2</v>
      </c>
      <c r="L2162">
        <v>63.72</v>
      </c>
    </row>
    <row r="2163" spans="1:12" x14ac:dyDescent="0.3">
      <c r="A2163">
        <v>5661</v>
      </c>
      <c r="B2163" s="109" t="s">
        <v>1682</v>
      </c>
      <c r="C2163" s="109" t="s">
        <v>100</v>
      </c>
      <c r="D2163">
        <v>44</v>
      </c>
      <c r="E2163">
        <v>2</v>
      </c>
      <c r="F2163" t="s">
        <v>1599</v>
      </c>
      <c r="G2163">
        <v>2003.3999999999901</v>
      </c>
      <c r="H2163">
        <v>8</v>
      </c>
      <c r="I2163" t="s">
        <v>1789</v>
      </c>
      <c r="J2163" t="s">
        <v>1605</v>
      </c>
      <c r="K2163">
        <v>2</v>
      </c>
      <c r="L2163">
        <v>130.83000000000001</v>
      </c>
    </row>
    <row r="2164" spans="1:12" x14ac:dyDescent="0.3">
      <c r="A2164">
        <v>5672</v>
      </c>
      <c r="B2164" s="109" t="s">
        <v>1682</v>
      </c>
      <c r="C2164" s="109" t="s">
        <v>100</v>
      </c>
      <c r="D2164">
        <v>106</v>
      </c>
      <c r="E2164">
        <v>1</v>
      </c>
      <c r="F2164" t="s">
        <v>215</v>
      </c>
      <c r="G2164">
        <v>2859.99999999999</v>
      </c>
      <c r="H2164">
        <v>8</v>
      </c>
      <c r="I2164" t="s">
        <v>1789</v>
      </c>
      <c r="J2164" t="s">
        <v>1603</v>
      </c>
      <c r="K2164">
        <v>1</v>
      </c>
      <c r="L2164">
        <v>37.08</v>
      </c>
    </row>
    <row r="2165" spans="1:12" x14ac:dyDescent="0.3">
      <c r="A2165">
        <v>5673</v>
      </c>
      <c r="B2165" s="109" t="s">
        <v>1683</v>
      </c>
      <c r="C2165" s="109" t="s">
        <v>100</v>
      </c>
      <c r="D2165">
        <v>10</v>
      </c>
      <c r="E2165">
        <v>1</v>
      </c>
      <c r="F2165" t="s">
        <v>215</v>
      </c>
      <c r="G2165">
        <v>1183</v>
      </c>
      <c r="H2165">
        <v>8</v>
      </c>
      <c r="I2165" t="s">
        <v>1789</v>
      </c>
      <c r="J2165" t="s">
        <v>1601</v>
      </c>
      <c r="K2165">
        <v>4</v>
      </c>
      <c r="L2165">
        <v>180.54000000000002</v>
      </c>
    </row>
    <row r="2166" spans="1:12" x14ac:dyDescent="0.3">
      <c r="A2166">
        <v>5682</v>
      </c>
      <c r="B2166" s="109" t="s">
        <v>1683</v>
      </c>
      <c r="C2166" s="109" t="s">
        <v>100</v>
      </c>
      <c r="D2166">
        <v>90</v>
      </c>
      <c r="E2166">
        <v>2</v>
      </c>
      <c r="F2166" t="s">
        <v>1599</v>
      </c>
      <c r="G2166">
        <v>3210.29</v>
      </c>
      <c r="H2166">
        <v>8</v>
      </c>
      <c r="I2166" t="s">
        <v>1789</v>
      </c>
      <c r="J2166" t="s">
        <v>1605</v>
      </c>
      <c r="K2166">
        <v>2</v>
      </c>
      <c r="L2166">
        <v>54.730000000000004</v>
      </c>
    </row>
    <row r="2167" spans="1:12" x14ac:dyDescent="0.3">
      <c r="A2167">
        <v>5729</v>
      </c>
      <c r="B2167" s="109" t="s">
        <v>1683</v>
      </c>
      <c r="C2167" s="109" t="s">
        <v>100</v>
      </c>
      <c r="D2167">
        <v>92</v>
      </c>
      <c r="E2167">
        <v>2</v>
      </c>
      <c r="F2167" t="s">
        <v>1599</v>
      </c>
      <c r="G2167">
        <v>2439.3200000000002</v>
      </c>
      <c r="H2167">
        <v>8</v>
      </c>
      <c r="I2167" t="s">
        <v>1789</v>
      </c>
      <c r="J2167" t="s">
        <v>1605</v>
      </c>
      <c r="K2167">
        <v>2</v>
      </c>
      <c r="L2167">
        <v>132.71</v>
      </c>
    </row>
    <row r="2168" spans="1:12" x14ac:dyDescent="0.3">
      <c r="A2168">
        <v>5733</v>
      </c>
      <c r="B2168" s="109" t="s">
        <v>1683</v>
      </c>
      <c r="C2168" s="109" t="s">
        <v>100</v>
      </c>
      <c r="D2168">
        <v>138</v>
      </c>
      <c r="E2168">
        <v>2</v>
      </c>
      <c r="F2168" t="s">
        <v>1599</v>
      </c>
      <c r="G2168">
        <v>2949.71</v>
      </c>
      <c r="H2168">
        <v>8</v>
      </c>
      <c r="I2168" t="s">
        <v>1789</v>
      </c>
      <c r="J2168" t="s">
        <v>1606</v>
      </c>
      <c r="K2168">
        <v>3</v>
      </c>
      <c r="L2168">
        <v>152.04</v>
      </c>
    </row>
    <row r="2169" spans="1:12" x14ac:dyDescent="0.3">
      <c r="A2169">
        <v>5812</v>
      </c>
      <c r="B2169" s="109" t="s">
        <v>1683</v>
      </c>
      <c r="C2169" s="109" t="s">
        <v>100</v>
      </c>
      <c r="D2169">
        <v>82</v>
      </c>
      <c r="E2169">
        <v>1</v>
      </c>
      <c r="F2169" t="s">
        <v>215</v>
      </c>
      <c r="G2169">
        <v>2714.75</v>
      </c>
      <c r="H2169">
        <v>8</v>
      </c>
      <c r="I2169" t="s">
        <v>1789</v>
      </c>
      <c r="J2169" t="s">
        <v>1605</v>
      </c>
      <c r="K2169">
        <v>2</v>
      </c>
      <c r="L2169">
        <v>79.180000000000007</v>
      </c>
    </row>
    <row r="2170" spans="1:12" x14ac:dyDescent="0.3">
      <c r="A2170">
        <v>5876</v>
      </c>
      <c r="B2170" s="109" t="s">
        <v>1684</v>
      </c>
      <c r="C2170" s="109" t="s">
        <v>100</v>
      </c>
      <c r="D2170">
        <v>139</v>
      </c>
      <c r="E2170">
        <v>2</v>
      </c>
      <c r="F2170" t="s">
        <v>1599</v>
      </c>
      <c r="G2170">
        <v>1577.97</v>
      </c>
      <c r="H2170">
        <v>8</v>
      </c>
      <c r="I2170" t="s">
        <v>1789</v>
      </c>
      <c r="J2170" t="s">
        <v>1603</v>
      </c>
      <c r="K2170">
        <v>1</v>
      </c>
      <c r="L2170">
        <v>78.81</v>
      </c>
    </row>
    <row r="2171" spans="1:12" x14ac:dyDescent="0.3">
      <c r="A2171">
        <v>5917</v>
      </c>
      <c r="B2171" s="109" t="s">
        <v>1684</v>
      </c>
      <c r="C2171" s="109" t="s">
        <v>100</v>
      </c>
      <c r="D2171">
        <v>16</v>
      </c>
      <c r="E2171">
        <v>2</v>
      </c>
      <c r="F2171" t="s">
        <v>1599</v>
      </c>
      <c r="G2171">
        <v>3561.98</v>
      </c>
      <c r="H2171">
        <v>8</v>
      </c>
      <c r="I2171" t="s">
        <v>1789</v>
      </c>
      <c r="J2171" t="s">
        <v>1601</v>
      </c>
      <c r="K2171">
        <v>4</v>
      </c>
      <c r="L2171">
        <v>232.17000000000002</v>
      </c>
    </row>
    <row r="2172" spans="1:12" x14ac:dyDescent="0.3">
      <c r="A2172">
        <v>5939</v>
      </c>
      <c r="B2172" s="109" t="s">
        <v>1684</v>
      </c>
      <c r="C2172" s="109" t="s">
        <v>100</v>
      </c>
      <c r="D2172">
        <v>2</v>
      </c>
      <c r="E2172">
        <v>2</v>
      </c>
      <c r="F2172" t="s">
        <v>1599</v>
      </c>
      <c r="G2172">
        <v>3017.95</v>
      </c>
      <c r="H2172">
        <v>8</v>
      </c>
      <c r="I2172" t="s">
        <v>1789</v>
      </c>
      <c r="J2172" t="s">
        <v>1601</v>
      </c>
      <c r="K2172">
        <v>4</v>
      </c>
      <c r="L2172">
        <v>222.55</v>
      </c>
    </row>
    <row r="2173" spans="1:12" x14ac:dyDescent="0.3">
      <c r="A2173">
        <v>5947</v>
      </c>
      <c r="B2173" s="109" t="s">
        <v>1684</v>
      </c>
      <c r="C2173" s="109" t="s">
        <v>100</v>
      </c>
      <c r="D2173">
        <v>62</v>
      </c>
      <c r="E2173">
        <v>2</v>
      </c>
      <c r="F2173" t="s">
        <v>1599</v>
      </c>
      <c r="G2173">
        <v>2151.78999999999</v>
      </c>
      <c r="H2173">
        <v>8</v>
      </c>
      <c r="I2173" t="s">
        <v>1789</v>
      </c>
      <c r="J2173" t="s">
        <v>1606</v>
      </c>
      <c r="K2173">
        <v>3</v>
      </c>
      <c r="L2173">
        <v>116.59</v>
      </c>
    </row>
    <row r="2174" spans="1:12" x14ac:dyDescent="0.3">
      <c r="A2174">
        <v>5985</v>
      </c>
      <c r="B2174" s="109" t="s">
        <v>1684</v>
      </c>
      <c r="C2174" s="109" t="s">
        <v>100</v>
      </c>
      <c r="D2174">
        <v>113</v>
      </c>
      <c r="E2174">
        <v>2</v>
      </c>
      <c r="F2174" t="s">
        <v>1599</v>
      </c>
      <c r="G2174">
        <v>2622.93</v>
      </c>
      <c r="H2174">
        <v>8</v>
      </c>
      <c r="I2174" t="s">
        <v>1789</v>
      </c>
      <c r="J2174" t="s">
        <v>1623</v>
      </c>
      <c r="K2174">
        <v>5</v>
      </c>
      <c r="L2174">
        <v>181.23999999999998</v>
      </c>
    </row>
    <row r="2175" spans="1:12" x14ac:dyDescent="0.3">
      <c r="A2175">
        <v>5989</v>
      </c>
      <c r="B2175" s="109" t="s">
        <v>1685</v>
      </c>
      <c r="C2175" s="109" t="s">
        <v>100</v>
      </c>
      <c r="D2175">
        <v>93</v>
      </c>
      <c r="E2175">
        <v>1</v>
      </c>
      <c r="F2175" t="s">
        <v>215</v>
      </c>
      <c r="G2175">
        <v>2470.89</v>
      </c>
      <c r="H2175">
        <v>8</v>
      </c>
      <c r="I2175" t="s">
        <v>1789</v>
      </c>
      <c r="J2175" t="s">
        <v>1603</v>
      </c>
      <c r="K2175">
        <v>1</v>
      </c>
      <c r="L2175">
        <v>37.409999999999997</v>
      </c>
    </row>
    <row r="2176" spans="1:12" x14ac:dyDescent="0.3">
      <c r="A2176">
        <v>5990</v>
      </c>
      <c r="B2176" s="109" t="s">
        <v>1685</v>
      </c>
      <c r="C2176" s="109" t="s">
        <v>100</v>
      </c>
      <c r="D2176">
        <v>133</v>
      </c>
      <c r="E2176">
        <v>2</v>
      </c>
      <c r="F2176" t="s">
        <v>1599</v>
      </c>
      <c r="G2176">
        <v>2821.9199999999901</v>
      </c>
      <c r="H2176">
        <v>8</v>
      </c>
      <c r="I2176" t="s">
        <v>1789</v>
      </c>
      <c r="J2176" t="s">
        <v>1606</v>
      </c>
      <c r="K2176">
        <v>3</v>
      </c>
      <c r="L2176">
        <v>117</v>
      </c>
    </row>
    <row r="2177" spans="1:12" x14ac:dyDescent="0.3">
      <c r="A2177">
        <v>6026</v>
      </c>
      <c r="B2177" s="109" t="s">
        <v>1685</v>
      </c>
      <c r="C2177" s="109" t="s">
        <v>100</v>
      </c>
      <c r="D2177">
        <v>65</v>
      </c>
      <c r="E2177">
        <v>2</v>
      </c>
      <c r="F2177" t="s">
        <v>1599</v>
      </c>
      <c r="G2177">
        <v>2807.0899999999901</v>
      </c>
      <c r="H2177">
        <v>8</v>
      </c>
      <c r="I2177" t="s">
        <v>1789</v>
      </c>
      <c r="J2177" t="s">
        <v>1606</v>
      </c>
      <c r="K2177">
        <v>3</v>
      </c>
      <c r="L2177">
        <v>179.52</v>
      </c>
    </row>
    <row r="2178" spans="1:12" x14ac:dyDescent="0.3">
      <c r="A2178">
        <v>6040</v>
      </c>
      <c r="B2178" s="109" t="s">
        <v>1686</v>
      </c>
      <c r="C2178" s="109" t="s">
        <v>100</v>
      </c>
      <c r="D2178">
        <v>15</v>
      </c>
      <c r="E2178">
        <v>2</v>
      </c>
      <c r="F2178" t="s">
        <v>1599</v>
      </c>
      <c r="G2178">
        <v>1793.51999999999</v>
      </c>
      <c r="H2178">
        <v>8</v>
      </c>
      <c r="I2178" t="s">
        <v>1789</v>
      </c>
      <c r="J2178" t="s">
        <v>1605</v>
      </c>
      <c r="K2178">
        <v>2</v>
      </c>
      <c r="L2178">
        <v>101.64</v>
      </c>
    </row>
    <row r="2179" spans="1:12" x14ac:dyDescent="0.3">
      <c r="A2179">
        <v>6055</v>
      </c>
      <c r="B2179" s="109" t="s">
        <v>1686</v>
      </c>
      <c r="C2179" s="109" t="s">
        <v>100</v>
      </c>
      <c r="D2179">
        <v>108</v>
      </c>
      <c r="E2179">
        <v>2</v>
      </c>
      <c r="F2179" t="s">
        <v>1599</v>
      </c>
      <c r="G2179">
        <v>3114.84</v>
      </c>
      <c r="H2179">
        <v>8</v>
      </c>
      <c r="I2179" t="s">
        <v>1789</v>
      </c>
      <c r="J2179" t="s">
        <v>1606</v>
      </c>
      <c r="K2179">
        <v>3</v>
      </c>
      <c r="L2179">
        <v>158.4</v>
      </c>
    </row>
    <row r="2180" spans="1:12" x14ac:dyDescent="0.3">
      <c r="A2180">
        <v>6070</v>
      </c>
      <c r="B2180" s="109" t="s">
        <v>1686</v>
      </c>
      <c r="C2180" s="109" t="s">
        <v>100</v>
      </c>
      <c r="D2180">
        <v>15</v>
      </c>
      <c r="E2180">
        <v>2</v>
      </c>
      <c r="F2180" t="s">
        <v>1599</v>
      </c>
      <c r="G2180">
        <v>1793.51999999999</v>
      </c>
      <c r="H2180">
        <v>8</v>
      </c>
      <c r="I2180" t="s">
        <v>1789</v>
      </c>
      <c r="J2180" t="s">
        <v>1603</v>
      </c>
      <c r="K2180">
        <v>1</v>
      </c>
      <c r="L2180">
        <v>78.81</v>
      </c>
    </row>
    <row r="2181" spans="1:12" x14ac:dyDescent="0.3">
      <c r="A2181">
        <v>6118</v>
      </c>
      <c r="B2181" s="109" t="s">
        <v>1686</v>
      </c>
      <c r="C2181" s="109" t="s">
        <v>100</v>
      </c>
      <c r="D2181">
        <v>143</v>
      </c>
      <c r="E2181">
        <v>1</v>
      </c>
      <c r="F2181" t="s">
        <v>215</v>
      </c>
      <c r="G2181">
        <v>2571.33</v>
      </c>
      <c r="H2181">
        <v>8</v>
      </c>
      <c r="I2181" t="s">
        <v>1789</v>
      </c>
      <c r="J2181" t="s">
        <v>1605</v>
      </c>
      <c r="K2181">
        <v>2</v>
      </c>
      <c r="L2181">
        <v>89.43</v>
      </c>
    </row>
    <row r="2182" spans="1:12" x14ac:dyDescent="0.3">
      <c r="A2182">
        <v>6155</v>
      </c>
      <c r="B2182" s="109" t="s">
        <v>1686</v>
      </c>
      <c r="C2182" s="109" t="s">
        <v>100</v>
      </c>
      <c r="D2182">
        <v>41</v>
      </c>
      <c r="E2182">
        <v>1</v>
      </c>
      <c r="F2182" t="s">
        <v>215</v>
      </c>
      <c r="G2182">
        <v>3191.8999999999901</v>
      </c>
      <c r="H2182">
        <v>8</v>
      </c>
      <c r="I2182" t="s">
        <v>1789</v>
      </c>
      <c r="J2182" t="s">
        <v>1606</v>
      </c>
      <c r="K2182">
        <v>3</v>
      </c>
      <c r="L2182">
        <v>182.66</v>
      </c>
    </row>
    <row r="2183" spans="1:12" x14ac:dyDescent="0.3">
      <c r="A2183">
        <v>6161</v>
      </c>
      <c r="B2183" s="109" t="s">
        <v>1686</v>
      </c>
      <c r="C2183" s="109" t="s">
        <v>100</v>
      </c>
      <c r="D2183">
        <v>5</v>
      </c>
      <c r="E2183">
        <v>2</v>
      </c>
      <c r="F2183" t="s">
        <v>1599</v>
      </c>
      <c r="G2183">
        <v>2727.48</v>
      </c>
      <c r="H2183">
        <v>8</v>
      </c>
      <c r="I2183" t="s">
        <v>1789</v>
      </c>
      <c r="J2183" t="s">
        <v>1605</v>
      </c>
      <c r="K2183">
        <v>2</v>
      </c>
      <c r="L2183">
        <v>116.58000000000001</v>
      </c>
    </row>
    <row r="2184" spans="1:12" x14ac:dyDescent="0.3">
      <c r="A2184">
        <v>6170</v>
      </c>
      <c r="B2184" s="109" t="s">
        <v>1768</v>
      </c>
      <c r="C2184" s="109" t="s">
        <v>100</v>
      </c>
      <c r="D2184">
        <v>181</v>
      </c>
      <c r="E2184">
        <v>1</v>
      </c>
      <c r="F2184" t="s">
        <v>215</v>
      </c>
      <c r="G2184">
        <v>2605.3199999999902</v>
      </c>
      <c r="H2184">
        <v>8</v>
      </c>
      <c r="I2184" t="s">
        <v>1789</v>
      </c>
      <c r="J2184" t="s">
        <v>1623</v>
      </c>
      <c r="K2184">
        <v>5</v>
      </c>
      <c r="L2184">
        <v>179.57</v>
      </c>
    </row>
    <row r="2185" spans="1:12" x14ac:dyDescent="0.3">
      <c r="A2185">
        <v>6183</v>
      </c>
      <c r="B2185" s="109" t="s">
        <v>1768</v>
      </c>
      <c r="C2185" s="109" t="s">
        <v>100</v>
      </c>
      <c r="D2185">
        <v>180</v>
      </c>
      <c r="E2185">
        <v>1</v>
      </c>
      <c r="F2185" t="s">
        <v>215</v>
      </c>
      <c r="G2185">
        <v>2710.77</v>
      </c>
      <c r="H2185">
        <v>8</v>
      </c>
      <c r="I2185" t="s">
        <v>1789</v>
      </c>
      <c r="J2185" t="s">
        <v>1605</v>
      </c>
      <c r="K2185">
        <v>2</v>
      </c>
      <c r="L2185">
        <v>74.16</v>
      </c>
    </row>
    <row r="2186" spans="1:12" x14ac:dyDescent="0.3">
      <c r="A2186">
        <v>6239</v>
      </c>
      <c r="B2186" s="109" t="s">
        <v>1768</v>
      </c>
      <c r="C2186" s="109" t="s">
        <v>100</v>
      </c>
      <c r="D2186">
        <v>44</v>
      </c>
      <c r="E2186">
        <v>2</v>
      </c>
      <c r="F2186" t="s">
        <v>1599</v>
      </c>
      <c r="G2186">
        <v>2003.3999999999901</v>
      </c>
      <c r="H2186">
        <v>8</v>
      </c>
      <c r="I2186" t="s">
        <v>1789</v>
      </c>
      <c r="J2186" t="s">
        <v>1603</v>
      </c>
      <c r="K2186">
        <v>1</v>
      </c>
      <c r="L2186">
        <v>63.93</v>
      </c>
    </row>
    <row r="2187" spans="1:12" x14ac:dyDescent="0.3">
      <c r="A2187">
        <v>6298</v>
      </c>
      <c r="B2187" s="109" t="s">
        <v>1768</v>
      </c>
      <c r="C2187" s="109" t="s">
        <v>100</v>
      </c>
      <c r="D2187">
        <v>80</v>
      </c>
      <c r="E2187">
        <v>2</v>
      </c>
      <c r="F2187" t="s">
        <v>1599</v>
      </c>
      <c r="G2187">
        <v>3459.09</v>
      </c>
      <c r="H2187">
        <v>8</v>
      </c>
      <c r="I2187" t="s">
        <v>1789</v>
      </c>
      <c r="J2187" t="s">
        <v>1606</v>
      </c>
      <c r="K2187">
        <v>3</v>
      </c>
      <c r="L2187">
        <v>155.65</v>
      </c>
    </row>
    <row r="2188" spans="1:12" x14ac:dyDescent="0.3">
      <c r="A2188">
        <v>6333</v>
      </c>
      <c r="B2188" s="109" t="s">
        <v>1783</v>
      </c>
      <c r="C2188" s="109" t="s">
        <v>100</v>
      </c>
      <c r="D2188">
        <v>28</v>
      </c>
      <c r="E2188">
        <v>2</v>
      </c>
      <c r="F2188" t="s">
        <v>1599</v>
      </c>
      <c r="G2188">
        <v>1731.43</v>
      </c>
      <c r="H2188">
        <v>8</v>
      </c>
      <c r="I2188" t="s">
        <v>1789</v>
      </c>
      <c r="J2188" t="s">
        <v>1603</v>
      </c>
      <c r="K2188">
        <v>1</v>
      </c>
      <c r="L2188">
        <v>64.56</v>
      </c>
    </row>
    <row r="2189" spans="1:12" x14ac:dyDescent="0.3">
      <c r="A2189">
        <v>6335</v>
      </c>
      <c r="B2189" s="109" t="s">
        <v>1783</v>
      </c>
      <c r="C2189" s="109" t="s">
        <v>100</v>
      </c>
      <c r="D2189">
        <v>135</v>
      </c>
      <c r="E2189">
        <v>2</v>
      </c>
      <c r="F2189" t="s">
        <v>1599</v>
      </c>
      <c r="G2189">
        <v>2277.89</v>
      </c>
      <c r="H2189">
        <v>8</v>
      </c>
      <c r="I2189" t="s">
        <v>1789</v>
      </c>
      <c r="J2189" t="s">
        <v>1601</v>
      </c>
      <c r="K2189">
        <v>4</v>
      </c>
      <c r="L2189">
        <v>189.51000000000002</v>
      </c>
    </row>
    <row r="2190" spans="1:12" x14ac:dyDescent="0.3">
      <c r="A2190">
        <v>6374</v>
      </c>
      <c r="B2190" s="109" t="s">
        <v>1783</v>
      </c>
      <c r="C2190" s="109" t="s">
        <v>100</v>
      </c>
      <c r="D2190">
        <v>41</v>
      </c>
      <c r="E2190">
        <v>1</v>
      </c>
      <c r="F2190" t="s">
        <v>215</v>
      </c>
      <c r="G2190">
        <v>3191.8999999999901</v>
      </c>
      <c r="H2190">
        <v>8</v>
      </c>
      <c r="I2190" t="s">
        <v>1789</v>
      </c>
      <c r="J2190" t="s">
        <v>1605</v>
      </c>
      <c r="K2190">
        <v>2</v>
      </c>
      <c r="L2190">
        <v>79.59</v>
      </c>
    </row>
    <row r="2191" spans="1:12" x14ac:dyDescent="0.3">
      <c r="A2191">
        <v>6375</v>
      </c>
      <c r="B2191" s="109" t="s">
        <v>1783</v>
      </c>
      <c r="C2191" s="109" t="s">
        <v>100</v>
      </c>
      <c r="D2191">
        <v>37</v>
      </c>
      <c r="E2191">
        <v>1</v>
      </c>
      <c r="F2191" t="s">
        <v>215</v>
      </c>
      <c r="G2191">
        <v>4418.24</v>
      </c>
      <c r="H2191">
        <v>8</v>
      </c>
      <c r="I2191" t="s">
        <v>1789</v>
      </c>
      <c r="J2191" t="s">
        <v>1606</v>
      </c>
      <c r="K2191">
        <v>3</v>
      </c>
      <c r="L2191">
        <v>196.64000000000001</v>
      </c>
    </row>
    <row r="2192" spans="1:12" x14ac:dyDescent="0.3">
      <c r="A2192">
        <v>6415</v>
      </c>
      <c r="B2192" s="109" t="s">
        <v>1783</v>
      </c>
      <c r="C2192" s="109" t="s">
        <v>100</v>
      </c>
      <c r="D2192">
        <v>113</v>
      </c>
      <c r="E2192">
        <v>2</v>
      </c>
      <c r="F2192" t="s">
        <v>1599</v>
      </c>
      <c r="G2192">
        <v>2622.93</v>
      </c>
      <c r="H2192">
        <v>8</v>
      </c>
      <c r="I2192" t="s">
        <v>1789</v>
      </c>
      <c r="J2192" t="s">
        <v>1601</v>
      </c>
      <c r="K2192">
        <v>4</v>
      </c>
      <c r="L2192">
        <v>136.87</v>
      </c>
    </row>
    <row r="2193" spans="1:12" x14ac:dyDescent="0.3">
      <c r="A2193">
        <v>6439</v>
      </c>
      <c r="B2193" s="109" t="s">
        <v>1769</v>
      </c>
      <c r="C2193" s="109" t="s">
        <v>100</v>
      </c>
      <c r="D2193">
        <v>23</v>
      </c>
      <c r="E2193">
        <v>2</v>
      </c>
      <c r="F2193" t="s">
        <v>1599</v>
      </c>
      <c r="G2193">
        <v>2834.16</v>
      </c>
      <c r="H2193">
        <v>8</v>
      </c>
      <c r="I2193" t="s">
        <v>1789</v>
      </c>
      <c r="J2193" t="s">
        <v>1606</v>
      </c>
      <c r="K2193">
        <v>3</v>
      </c>
      <c r="L2193">
        <v>170.94</v>
      </c>
    </row>
    <row r="2194" spans="1:12" x14ac:dyDescent="0.3">
      <c r="A2194">
        <v>6447</v>
      </c>
      <c r="B2194" s="109" t="s">
        <v>1769</v>
      </c>
      <c r="C2194" s="109" t="s">
        <v>100</v>
      </c>
      <c r="D2194">
        <v>129</v>
      </c>
      <c r="E2194">
        <v>2</v>
      </c>
      <c r="F2194" t="s">
        <v>1599</v>
      </c>
      <c r="G2194">
        <v>3981.5799999999899</v>
      </c>
      <c r="H2194">
        <v>8</v>
      </c>
      <c r="I2194" t="s">
        <v>1789</v>
      </c>
      <c r="J2194" t="s">
        <v>1603</v>
      </c>
      <c r="K2194">
        <v>1</v>
      </c>
      <c r="L2194">
        <v>27.16</v>
      </c>
    </row>
    <row r="2195" spans="1:12" x14ac:dyDescent="0.3">
      <c r="A2195">
        <v>6460</v>
      </c>
      <c r="B2195" s="109" t="s">
        <v>1769</v>
      </c>
      <c r="C2195" s="109" t="s">
        <v>100</v>
      </c>
      <c r="D2195">
        <v>144</v>
      </c>
      <c r="E2195">
        <v>1</v>
      </c>
      <c r="F2195" t="s">
        <v>215</v>
      </c>
      <c r="G2195">
        <v>2504.1999999999998</v>
      </c>
      <c r="H2195">
        <v>8</v>
      </c>
      <c r="I2195" t="s">
        <v>1789</v>
      </c>
      <c r="J2195" t="s">
        <v>1601</v>
      </c>
      <c r="K2195">
        <v>4</v>
      </c>
      <c r="L2195">
        <v>119.71000000000001</v>
      </c>
    </row>
    <row r="2196" spans="1:12" x14ac:dyDescent="0.3">
      <c r="A2196">
        <v>6468</v>
      </c>
      <c r="B2196" s="109" t="s">
        <v>1769</v>
      </c>
      <c r="C2196" s="109" t="s">
        <v>100</v>
      </c>
      <c r="D2196">
        <v>162</v>
      </c>
      <c r="E2196">
        <v>1</v>
      </c>
      <c r="F2196" t="s">
        <v>215</v>
      </c>
      <c r="G2196">
        <v>2190.64</v>
      </c>
      <c r="H2196">
        <v>8</v>
      </c>
      <c r="I2196" t="s">
        <v>1789</v>
      </c>
      <c r="J2196" t="s">
        <v>1605</v>
      </c>
      <c r="K2196">
        <v>2</v>
      </c>
      <c r="L2196">
        <v>101.34</v>
      </c>
    </row>
    <row r="2197" spans="1:12" x14ac:dyDescent="0.3">
      <c r="A2197">
        <v>6509</v>
      </c>
      <c r="B2197" s="109" t="s">
        <v>1769</v>
      </c>
      <c r="C2197" s="109" t="s">
        <v>100</v>
      </c>
      <c r="D2197">
        <v>179</v>
      </c>
      <c r="E2197">
        <v>1</v>
      </c>
      <c r="F2197" t="s">
        <v>215</v>
      </c>
      <c r="G2197">
        <v>2800.08</v>
      </c>
      <c r="H2197">
        <v>8</v>
      </c>
      <c r="I2197" t="s">
        <v>1789</v>
      </c>
      <c r="J2197" t="s">
        <v>1623</v>
      </c>
      <c r="K2197">
        <v>5</v>
      </c>
      <c r="L2197">
        <v>326.95</v>
      </c>
    </row>
    <row r="2198" spans="1:12" x14ac:dyDescent="0.3">
      <c r="A2198">
        <v>6512</v>
      </c>
      <c r="B2198" s="109" t="s">
        <v>1769</v>
      </c>
      <c r="C2198" s="109" t="s">
        <v>100</v>
      </c>
      <c r="D2198">
        <v>129</v>
      </c>
      <c r="E2198">
        <v>2</v>
      </c>
      <c r="F2198" t="s">
        <v>1599</v>
      </c>
      <c r="G2198">
        <v>3981.5799999999899</v>
      </c>
      <c r="H2198">
        <v>8</v>
      </c>
      <c r="I2198" t="s">
        <v>1789</v>
      </c>
      <c r="J2198" t="s">
        <v>1603</v>
      </c>
      <c r="K2198">
        <v>1</v>
      </c>
      <c r="L2198">
        <v>36.15</v>
      </c>
    </row>
    <row r="2199" spans="1:12" x14ac:dyDescent="0.3">
      <c r="A2199">
        <v>6529</v>
      </c>
      <c r="B2199" s="109" t="s">
        <v>1769</v>
      </c>
      <c r="C2199" s="109" t="s">
        <v>100</v>
      </c>
      <c r="D2199">
        <v>96</v>
      </c>
      <c r="E2199">
        <v>2</v>
      </c>
      <c r="F2199" t="s">
        <v>1599</v>
      </c>
      <c r="G2199">
        <v>2070.72999999999</v>
      </c>
      <c r="H2199">
        <v>8</v>
      </c>
      <c r="I2199" t="s">
        <v>1789</v>
      </c>
      <c r="J2199" t="s">
        <v>1605</v>
      </c>
      <c r="K2199">
        <v>2</v>
      </c>
      <c r="L2199">
        <v>73.56</v>
      </c>
    </row>
    <row r="2200" spans="1:12" x14ac:dyDescent="0.3">
      <c r="A2200">
        <v>6547</v>
      </c>
      <c r="B2200" s="109" t="s">
        <v>1769</v>
      </c>
      <c r="C2200" s="109" t="s">
        <v>100</v>
      </c>
      <c r="D2200">
        <v>42</v>
      </c>
      <c r="E2200">
        <v>1</v>
      </c>
      <c r="F2200" t="s">
        <v>215</v>
      </c>
      <c r="G2200">
        <v>2374.1399999999899</v>
      </c>
      <c r="H2200">
        <v>8</v>
      </c>
      <c r="I2200" t="s">
        <v>1789</v>
      </c>
      <c r="J2200" t="s">
        <v>1606</v>
      </c>
      <c r="K2200">
        <v>3</v>
      </c>
      <c r="L2200">
        <v>111.89999999999999</v>
      </c>
    </row>
    <row r="2201" spans="1:12" x14ac:dyDescent="0.3">
      <c r="A2201">
        <v>6554</v>
      </c>
      <c r="B2201" s="109" t="s">
        <v>1769</v>
      </c>
      <c r="C2201" s="109" t="s">
        <v>100</v>
      </c>
      <c r="D2201">
        <v>192</v>
      </c>
      <c r="E2201">
        <v>1</v>
      </c>
      <c r="F2201" t="s">
        <v>215</v>
      </c>
      <c r="G2201">
        <v>2044.01999999999</v>
      </c>
      <c r="H2201">
        <v>8</v>
      </c>
      <c r="I2201" t="s">
        <v>1789</v>
      </c>
      <c r="J2201" t="s">
        <v>1603</v>
      </c>
      <c r="K2201">
        <v>1</v>
      </c>
      <c r="L2201">
        <v>52.02</v>
      </c>
    </row>
    <row r="2202" spans="1:12" x14ac:dyDescent="0.3">
      <c r="A2202">
        <v>6565</v>
      </c>
      <c r="B2202" s="109" t="s">
        <v>1688</v>
      </c>
      <c r="C2202" s="109" t="s">
        <v>100</v>
      </c>
      <c r="D2202">
        <v>185</v>
      </c>
      <c r="E2202">
        <v>1</v>
      </c>
      <c r="F2202" t="s">
        <v>215</v>
      </c>
      <c r="G2202">
        <v>2395.81</v>
      </c>
      <c r="H2202">
        <v>8</v>
      </c>
      <c r="I2202" t="s">
        <v>1789</v>
      </c>
      <c r="J2202" t="s">
        <v>1606</v>
      </c>
      <c r="K2202">
        <v>3</v>
      </c>
      <c r="L2202">
        <v>127.65</v>
      </c>
    </row>
    <row r="2203" spans="1:12" x14ac:dyDescent="0.3">
      <c r="A2203">
        <v>6581</v>
      </c>
      <c r="B2203" s="109" t="s">
        <v>1688</v>
      </c>
      <c r="C2203" s="109" t="s">
        <v>100</v>
      </c>
      <c r="D2203">
        <v>70</v>
      </c>
      <c r="E2203">
        <v>1</v>
      </c>
      <c r="F2203" t="s">
        <v>215</v>
      </c>
      <c r="G2203">
        <v>2946.5599999999899</v>
      </c>
      <c r="H2203">
        <v>8</v>
      </c>
      <c r="I2203" t="s">
        <v>1789</v>
      </c>
      <c r="J2203" t="s">
        <v>1605</v>
      </c>
      <c r="K2203">
        <v>2</v>
      </c>
      <c r="L2203">
        <v>144.62</v>
      </c>
    </row>
    <row r="2204" spans="1:12" x14ac:dyDescent="0.3">
      <c r="A2204">
        <v>6625</v>
      </c>
      <c r="B2204" s="109" t="s">
        <v>1688</v>
      </c>
      <c r="C2204" s="109" t="s">
        <v>100</v>
      </c>
      <c r="D2204">
        <v>45</v>
      </c>
      <c r="E2204">
        <v>1</v>
      </c>
      <c r="F2204" t="s">
        <v>215</v>
      </c>
      <c r="G2204">
        <v>3423.77</v>
      </c>
      <c r="H2204">
        <v>8</v>
      </c>
      <c r="I2204" t="s">
        <v>1789</v>
      </c>
      <c r="J2204" t="s">
        <v>1603</v>
      </c>
      <c r="K2204">
        <v>1</v>
      </c>
      <c r="L2204">
        <v>36.15</v>
      </c>
    </row>
    <row r="2205" spans="1:12" x14ac:dyDescent="0.3">
      <c r="A2205">
        <v>6657</v>
      </c>
      <c r="B2205" s="109" t="s">
        <v>1688</v>
      </c>
      <c r="C2205" s="109" t="s">
        <v>100</v>
      </c>
      <c r="D2205">
        <v>25</v>
      </c>
      <c r="E2205">
        <v>1</v>
      </c>
      <c r="F2205" t="s">
        <v>215</v>
      </c>
      <c r="G2205">
        <v>1963.25</v>
      </c>
      <c r="H2205">
        <v>8</v>
      </c>
      <c r="I2205" t="s">
        <v>1789</v>
      </c>
      <c r="J2205" t="s">
        <v>1603</v>
      </c>
      <c r="K2205">
        <v>1</v>
      </c>
      <c r="L2205">
        <v>27.57</v>
      </c>
    </row>
    <row r="2206" spans="1:12" x14ac:dyDescent="0.3">
      <c r="A2206">
        <v>6666</v>
      </c>
      <c r="B2206" s="109" t="s">
        <v>1749</v>
      </c>
      <c r="C2206" s="109" t="s">
        <v>100</v>
      </c>
      <c r="D2206">
        <v>60</v>
      </c>
      <c r="E2206">
        <v>1</v>
      </c>
      <c r="F2206" t="s">
        <v>215</v>
      </c>
      <c r="G2206">
        <v>1042.27</v>
      </c>
      <c r="H2206">
        <v>8</v>
      </c>
      <c r="I2206" t="s">
        <v>1789</v>
      </c>
      <c r="J2206" t="s">
        <v>1605</v>
      </c>
      <c r="K2206">
        <v>2</v>
      </c>
      <c r="L2206">
        <v>91.09</v>
      </c>
    </row>
    <row r="2207" spans="1:12" x14ac:dyDescent="0.3">
      <c r="A2207">
        <v>6678</v>
      </c>
      <c r="B2207" s="109" t="s">
        <v>1749</v>
      </c>
      <c r="C2207" s="109" t="s">
        <v>100</v>
      </c>
      <c r="D2207">
        <v>148</v>
      </c>
      <c r="E2207">
        <v>1</v>
      </c>
      <c r="F2207" t="s">
        <v>215</v>
      </c>
      <c r="G2207">
        <v>2738.99</v>
      </c>
      <c r="H2207">
        <v>8</v>
      </c>
      <c r="I2207" t="s">
        <v>1789</v>
      </c>
      <c r="J2207" t="s">
        <v>1603</v>
      </c>
      <c r="K2207">
        <v>1</v>
      </c>
      <c r="L2207">
        <v>80.69</v>
      </c>
    </row>
    <row r="2208" spans="1:12" x14ac:dyDescent="0.3">
      <c r="A2208">
        <v>6747</v>
      </c>
      <c r="B2208" s="109" t="s">
        <v>1749</v>
      </c>
      <c r="C2208" s="109" t="s">
        <v>100</v>
      </c>
      <c r="D2208">
        <v>182</v>
      </c>
      <c r="E2208">
        <v>1</v>
      </c>
      <c r="F2208" t="s">
        <v>215</v>
      </c>
      <c r="G2208">
        <v>2271.7600000000002</v>
      </c>
      <c r="H2208">
        <v>8</v>
      </c>
      <c r="I2208" t="s">
        <v>1789</v>
      </c>
      <c r="J2208" t="s">
        <v>1605</v>
      </c>
      <c r="K2208">
        <v>2</v>
      </c>
      <c r="L2208">
        <v>115.89</v>
      </c>
    </row>
    <row r="2209" spans="1:12" x14ac:dyDescent="0.3">
      <c r="A2209">
        <v>6768</v>
      </c>
      <c r="B2209" s="109" t="s">
        <v>1749</v>
      </c>
      <c r="C2209" s="109" t="s">
        <v>100</v>
      </c>
      <c r="D2209">
        <v>118</v>
      </c>
      <c r="E2209">
        <v>1</v>
      </c>
      <c r="F2209" t="s">
        <v>215</v>
      </c>
      <c r="G2209">
        <v>3299.74</v>
      </c>
      <c r="H2209">
        <v>8</v>
      </c>
      <c r="I2209" t="s">
        <v>1789</v>
      </c>
      <c r="J2209" t="s">
        <v>1605</v>
      </c>
      <c r="K2209">
        <v>2</v>
      </c>
      <c r="L2209">
        <v>101.97</v>
      </c>
    </row>
    <row r="2210" spans="1:12" x14ac:dyDescent="0.3">
      <c r="A2210">
        <v>6798</v>
      </c>
      <c r="B2210" s="109" t="s">
        <v>1749</v>
      </c>
      <c r="C2210" s="109" t="s">
        <v>100</v>
      </c>
      <c r="D2210">
        <v>170</v>
      </c>
      <c r="E2210">
        <v>2</v>
      </c>
      <c r="F2210" t="s">
        <v>1599</v>
      </c>
      <c r="G2210">
        <v>2340.7799999999902</v>
      </c>
      <c r="H2210">
        <v>8</v>
      </c>
      <c r="I2210" t="s">
        <v>1789</v>
      </c>
      <c r="J2210" t="s">
        <v>1603</v>
      </c>
      <c r="K2210">
        <v>1</v>
      </c>
      <c r="L2210">
        <v>78.81</v>
      </c>
    </row>
    <row r="2211" spans="1:12" x14ac:dyDescent="0.3">
      <c r="A2211">
        <v>6834</v>
      </c>
      <c r="B2211" s="109" t="s">
        <v>1750</v>
      </c>
      <c r="C2211" s="109" t="s">
        <v>100</v>
      </c>
      <c r="D2211">
        <v>164</v>
      </c>
      <c r="E2211">
        <v>1</v>
      </c>
      <c r="F2211" t="s">
        <v>215</v>
      </c>
      <c r="G2211">
        <v>3193.3999999999901</v>
      </c>
      <c r="H2211">
        <v>8</v>
      </c>
      <c r="I2211" t="s">
        <v>1789</v>
      </c>
      <c r="J2211" t="s">
        <v>1601</v>
      </c>
      <c r="K2211">
        <v>4</v>
      </c>
      <c r="L2211">
        <v>246.26</v>
      </c>
    </row>
    <row r="2212" spans="1:12" x14ac:dyDescent="0.3">
      <c r="A2212">
        <v>6878</v>
      </c>
      <c r="B2212" s="109" t="s">
        <v>1750</v>
      </c>
      <c r="C2212" s="109" t="s">
        <v>100</v>
      </c>
      <c r="D2212">
        <v>174</v>
      </c>
      <c r="E2212">
        <v>2</v>
      </c>
      <c r="F2212" t="s">
        <v>1599</v>
      </c>
      <c r="G2212">
        <v>3536.94</v>
      </c>
      <c r="H2212">
        <v>8</v>
      </c>
      <c r="I2212" t="s">
        <v>1789</v>
      </c>
      <c r="J2212" t="s">
        <v>1606</v>
      </c>
      <c r="K2212">
        <v>3</v>
      </c>
      <c r="L2212">
        <v>186.66</v>
      </c>
    </row>
    <row r="2213" spans="1:12" x14ac:dyDescent="0.3">
      <c r="A2213">
        <v>6924</v>
      </c>
      <c r="B2213" s="109" t="s">
        <v>1750</v>
      </c>
      <c r="C2213" s="109" t="s">
        <v>100</v>
      </c>
      <c r="D2213">
        <v>92</v>
      </c>
      <c r="E2213">
        <v>2</v>
      </c>
      <c r="F2213" t="s">
        <v>1599</v>
      </c>
      <c r="G2213">
        <v>2439.3200000000002</v>
      </c>
      <c r="H2213">
        <v>8</v>
      </c>
      <c r="I2213" t="s">
        <v>1789</v>
      </c>
      <c r="J2213" t="s">
        <v>1603</v>
      </c>
      <c r="K2213">
        <v>1</v>
      </c>
      <c r="L2213">
        <v>36.15</v>
      </c>
    </row>
    <row r="2214" spans="1:12" x14ac:dyDescent="0.3">
      <c r="A2214">
        <v>6932</v>
      </c>
      <c r="B2214" s="109" t="s">
        <v>1750</v>
      </c>
      <c r="C2214" s="109" t="s">
        <v>100</v>
      </c>
      <c r="D2214">
        <v>151</v>
      </c>
      <c r="E2214">
        <v>2</v>
      </c>
      <c r="F2214" t="s">
        <v>1599</v>
      </c>
      <c r="G2214">
        <v>4000.7999999999902</v>
      </c>
      <c r="H2214">
        <v>8</v>
      </c>
      <c r="I2214" t="s">
        <v>1789</v>
      </c>
      <c r="J2214" t="s">
        <v>1606</v>
      </c>
      <c r="K2214">
        <v>3</v>
      </c>
      <c r="L2214">
        <v>143.05000000000001</v>
      </c>
    </row>
    <row r="2215" spans="1:12" x14ac:dyDescent="0.3">
      <c r="A2215">
        <v>6998</v>
      </c>
      <c r="B2215" s="109" t="s">
        <v>1751</v>
      </c>
      <c r="C2215" s="109" t="s">
        <v>100</v>
      </c>
      <c r="D2215">
        <v>64</v>
      </c>
      <c r="E2215">
        <v>2</v>
      </c>
      <c r="F2215" t="s">
        <v>1599</v>
      </c>
      <c r="G2215">
        <v>2702.72999999999</v>
      </c>
      <c r="H2215">
        <v>8</v>
      </c>
      <c r="I2215" t="s">
        <v>1789</v>
      </c>
      <c r="J2215" t="s">
        <v>1603</v>
      </c>
      <c r="K2215">
        <v>1</v>
      </c>
      <c r="L2215">
        <v>36.15</v>
      </c>
    </row>
    <row r="2216" spans="1:12" x14ac:dyDescent="0.3">
      <c r="A2216">
        <v>7052</v>
      </c>
      <c r="B2216" s="109" t="s">
        <v>1751</v>
      </c>
      <c r="C2216" s="109" t="s">
        <v>100</v>
      </c>
      <c r="D2216">
        <v>45</v>
      </c>
      <c r="E2216">
        <v>1</v>
      </c>
      <c r="F2216" t="s">
        <v>215</v>
      </c>
      <c r="G2216">
        <v>3423.77</v>
      </c>
      <c r="H2216">
        <v>8</v>
      </c>
      <c r="I2216" t="s">
        <v>1789</v>
      </c>
      <c r="J2216" t="s">
        <v>1601</v>
      </c>
      <c r="K2216">
        <v>4</v>
      </c>
      <c r="L2216">
        <v>201.42000000000002</v>
      </c>
    </row>
    <row r="2217" spans="1:12" x14ac:dyDescent="0.3">
      <c r="A2217">
        <v>7134</v>
      </c>
      <c r="B2217" s="109" t="s">
        <v>1751</v>
      </c>
      <c r="C2217" s="109" t="s">
        <v>100</v>
      </c>
      <c r="D2217">
        <v>159</v>
      </c>
      <c r="E2217">
        <v>1</v>
      </c>
      <c r="F2217" t="s">
        <v>215</v>
      </c>
      <c r="G2217">
        <v>1764.94</v>
      </c>
      <c r="H2217">
        <v>8</v>
      </c>
      <c r="I2217" t="s">
        <v>1789</v>
      </c>
      <c r="J2217" t="s">
        <v>1606</v>
      </c>
      <c r="K2217">
        <v>3</v>
      </c>
      <c r="L2217">
        <v>182.66</v>
      </c>
    </row>
    <row r="2218" spans="1:12" x14ac:dyDescent="0.3">
      <c r="A2218">
        <v>7174</v>
      </c>
      <c r="B2218" s="109" t="s">
        <v>1751</v>
      </c>
      <c r="C2218" s="109" t="s">
        <v>100</v>
      </c>
      <c r="D2218">
        <v>107</v>
      </c>
      <c r="E2218">
        <v>1</v>
      </c>
      <c r="F2218" t="s">
        <v>215</v>
      </c>
      <c r="G2218">
        <v>3859.93</v>
      </c>
      <c r="H2218">
        <v>8</v>
      </c>
      <c r="I2218" t="s">
        <v>1789</v>
      </c>
      <c r="J2218" t="s">
        <v>1606</v>
      </c>
      <c r="K2218">
        <v>3</v>
      </c>
      <c r="L2218">
        <v>138.72</v>
      </c>
    </row>
    <row r="2219" spans="1:12" x14ac:dyDescent="0.3">
      <c r="A2219">
        <v>7184</v>
      </c>
      <c r="B2219" s="109" t="s">
        <v>1751</v>
      </c>
      <c r="C2219" s="109" t="s">
        <v>100</v>
      </c>
      <c r="D2219">
        <v>118</v>
      </c>
      <c r="E2219">
        <v>1</v>
      </c>
      <c r="F2219" t="s">
        <v>215</v>
      </c>
      <c r="G2219">
        <v>3299.74</v>
      </c>
      <c r="H2219">
        <v>8</v>
      </c>
      <c r="I2219" t="s">
        <v>1789</v>
      </c>
      <c r="J2219" t="s">
        <v>1605</v>
      </c>
      <c r="K2219">
        <v>2</v>
      </c>
      <c r="L2219">
        <v>73.22999999999999</v>
      </c>
    </row>
    <row r="2220" spans="1:12" x14ac:dyDescent="0.3">
      <c r="A2220">
        <v>7220</v>
      </c>
      <c r="B2220" s="109" t="s">
        <v>1751</v>
      </c>
      <c r="C2220" s="109" t="s">
        <v>100</v>
      </c>
      <c r="D2220">
        <v>81</v>
      </c>
      <c r="E2220">
        <v>1</v>
      </c>
      <c r="F2220" t="s">
        <v>215</v>
      </c>
      <c r="G2220">
        <v>2735.3999999999901</v>
      </c>
      <c r="H2220">
        <v>8</v>
      </c>
      <c r="I2220" t="s">
        <v>1789</v>
      </c>
      <c r="J2220" t="s">
        <v>1605</v>
      </c>
      <c r="K2220">
        <v>2</v>
      </c>
      <c r="L2220">
        <v>79.180000000000007</v>
      </c>
    </row>
    <row r="2221" spans="1:12" x14ac:dyDescent="0.3">
      <c r="A2221">
        <v>7280</v>
      </c>
      <c r="B2221" s="109" t="s">
        <v>1689</v>
      </c>
      <c r="C2221" s="109" t="s">
        <v>100</v>
      </c>
      <c r="D2221">
        <v>103</v>
      </c>
      <c r="E2221">
        <v>1</v>
      </c>
      <c r="F2221" t="s">
        <v>215</v>
      </c>
      <c r="G2221">
        <v>2155.51999999999</v>
      </c>
      <c r="H2221">
        <v>8</v>
      </c>
      <c r="I2221" t="s">
        <v>1789</v>
      </c>
      <c r="J2221" t="s">
        <v>1601</v>
      </c>
      <c r="K2221">
        <v>4</v>
      </c>
      <c r="L2221">
        <v>218.18</v>
      </c>
    </row>
    <row r="2222" spans="1:12" x14ac:dyDescent="0.3">
      <c r="A2222">
        <v>7288</v>
      </c>
      <c r="B2222" s="109" t="s">
        <v>1689</v>
      </c>
      <c r="C2222" s="109" t="s">
        <v>100</v>
      </c>
      <c r="D2222">
        <v>139</v>
      </c>
      <c r="E2222">
        <v>2</v>
      </c>
      <c r="F2222" t="s">
        <v>1599</v>
      </c>
      <c r="G2222">
        <v>1577.97</v>
      </c>
      <c r="H2222">
        <v>8</v>
      </c>
      <c r="I2222" t="s">
        <v>1789</v>
      </c>
      <c r="J2222" t="s">
        <v>1605</v>
      </c>
      <c r="K2222">
        <v>2</v>
      </c>
      <c r="L2222">
        <v>101.00999999999999</v>
      </c>
    </row>
    <row r="2223" spans="1:12" x14ac:dyDescent="0.3">
      <c r="A2223">
        <v>7295</v>
      </c>
      <c r="B2223" s="109" t="s">
        <v>1689</v>
      </c>
      <c r="C2223" s="109" t="s">
        <v>100</v>
      </c>
      <c r="D2223">
        <v>194</v>
      </c>
      <c r="E2223">
        <v>2</v>
      </c>
      <c r="F2223" t="s">
        <v>1599</v>
      </c>
      <c r="G2223">
        <v>2486.1999999999898</v>
      </c>
      <c r="H2223">
        <v>8</v>
      </c>
      <c r="I2223" t="s">
        <v>1789</v>
      </c>
      <c r="J2223" t="s">
        <v>1605</v>
      </c>
      <c r="K2223">
        <v>2</v>
      </c>
      <c r="L2223">
        <v>104.04</v>
      </c>
    </row>
    <row r="2224" spans="1:12" x14ac:dyDescent="0.3">
      <c r="A2224">
        <v>7369</v>
      </c>
      <c r="B2224" s="109" t="s">
        <v>1690</v>
      </c>
      <c r="C2224" s="109" t="s">
        <v>101</v>
      </c>
      <c r="D2224">
        <v>93</v>
      </c>
      <c r="E2224">
        <v>1</v>
      </c>
      <c r="F2224" t="s">
        <v>215</v>
      </c>
      <c r="G2224">
        <v>2470.89</v>
      </c>
      <c r="H2224">
        <v>8</v>
      </c>
      <c r="I2224" t="s">
        <v>1789</v>
      </c>
      <c r="J2224" t="s">
        <v>1605</v>
      </c>
      <c r="K2224">
        <v>2</v>
      </c>
      <c r="L2224">
        <v>64.239999999999995</v>
      </c>
    </row>
    <row r="2225" spans="1:12" x14ac:dyDescent="0.3">
      <c r="A2225">
        <v>7401</v>
      </c>
      <c r="B2225" s="109" t="s">
        <v>1690</v>
      </c>
      <c r="C2225" s="109" t="s">
        <v>101</v>
      </c>
      <c r="D2225">
        <v>79</v>
      </c>
      <c r="E2225">
        <v>1</v>
      </c>
      <c r="F2225" t="s">
        <v>215</v>
      </c>
      <c r="G2225">
        <v>3197.95999999999</v>
      </c>
      <c r="H2225">
        <v>8</v>
      </c>
      <c r="I2225" t="s">
        <v>1789</v>
      </c>
      <c r="J2225" t="s">
        <v>1601</v>
      </c>
      <c r="K2225">
        <v>4</v>
      </c>
      <c r="L2225">
        <v>175.20000000000002</v>
      </c>
    </row>
    <row r="2226" spans="1:12" x14ac:dyDescent="0.3">
      <c r="A2226">
        <v>7438</v>
      </c>
      <c r="B2226" s="109" t="s">
        <v>1690</v>
      </c>
      <c r="C2226" s="109" t="s">
        <v>101</v>
      </c>
      <c r="D2226">
        <v>113</v>
      </c>
      <c r="E2226">
        <v>2</v>
      </c>
      <c r="F2226" t="s">
        <v>1599</v>
      </c>
      <c r="G2226">
        <v>2622.93</v>
      </c>
      <c r="H2226">
        <v>8</v>
      </c>
      <c r="I2226" t="s">
        <v>1789</v>
      </c>
      <c r="J2226" t="s">
        <v>1605</v>
      </c>
      <c r="K2226">
        <v>2</v>
      </c>
      <c r="L2226">
        <v>127.86</v>
      </c>
    </row>
    <row r="2227" spans="1:12" x14ac:dyDescent="0.3">
      <c r="A2227">
        <v>7449</v>
      </c>
      <c r="B2227" s="109" t="s">
        <v>1690</v>
      </c>
      <c r="C2227" s="109" t="s">
        <v>101</v>
      </c>
      <c r="D2227">
        <v>45</v>
      </c>
      <c r="E2227">
        <v>1</v>
      </c>
      <c r="F2227" t="s">
        <v>215</v>
      </c>
      <c r="G2227">
        <v>3423.77</v>
      </c>
      <c r="H2227">
        <v>8</v>
      </c>
      <c r="I2227" t="s">
        <v>1789</v>
      </c>
      <c r="J2227" t="s">
        <v>1603</v>
      </c>
      <c r="K2227">
        <v>1</v>
      </c>
      <c r="L2227">
        <v>27.57</v>
      </c>
    </row>
    <row r="2228" spans="1:12" x14ac:dyDescent="0.3">
      <c r="A2228">
        <v>7457</v>
      </c>
      <c r="B2228" s="109" t="s">
        <v>1690</v>
      </c>
      <c r="C2228" s="109" t="s">
        <v>101</v>
      </c>
      <c r="D2228">
        <v>168</v>
      </c>
      <c r="E2228">
        <v>2</v>
      </c>
      <c r="F2228" t="s">
        <v>1599</v>
      </c>
      <c r="G2228">
        <v>2785.79</v>
      </c>
      <c r="H2228">
        <v>8</v>
      </c>
      <c r="I2228" t="s">
        <v>1789</v>
      </c>
      <c r="J2228" t="s">
        <v>1605</v>
      </c>
      <c r="K2228">
        <v>2</v>
      </c>
      <c r="L2228">
        <v>92.13</v>
      </c>
    </row>
    <row r="2229" spans="1:12" x14ac:dyDescent="0.3">
      <c r="A2229">
        <v>7468</v>
      </c>
      <c r="B2229" s="109" t="s">
        <v>1690</v>
      </c>
      <c r="C2229" s="109" t="s">
        <v>101</v>
      </c>
      <c r="D2229">
        <v>125</v>
      </c>
      <c r="E2229">
        <v>1</v>
      </c>
      <c r="F2229" t="s">
        <v>215</v>
      </c>
      <c r="G2229">
        <v>2689.59</v>
      </c>
      <c r="H2229">
        <v>8</v>
      </c>
      <c r="I2229" t="s">
        <v>1789</v>
      </c>
      <c r="J2229" t="s">
        <v>1605</v>
      </c>
      <c r="K2229">
        <v>2</v>
      </c>
      <c r="L2229">
        <v>118.1</v>
      </c>
    </row>
    <row r="2230" spans="1:12" x14ac:dyDescent="0.3">
      <c r="A2230">
        <v>7481</v>
      </c>
      <c r="B2230" s="109" t="s">
        <v>1690</v>
      </c>
      <c r="C2230" s="109" t="s">
        <v>101</v>
      </c>
      <c r="D2230">
        <v>141</v>
      </c>
      <c r="E2230">
        <v>2</v>
      </c>
      <c r="F2230" t="s">
        <v>1599</v>
      </c>
      <c r="G2230">
        <v>2888.96</v>
      </c>
      <c r="H2230">
        <v>8</v>
      </c>
      <c r="I2230" t="s">
        <v>1789</v>
      </c>
      <c r="J2230" t="s">
        <v>1605</v>
      </c>
      <c r="K2230">
        <v>2</v>
      </c>
      <c r="L2230">
        <v>100.08</v>
      </c>
    </row>
    <row r="2231" spans="1:12" x14ac:dyDescent="0.3">
      <c r="A2231">
        <v>7487</v>
      </c>
      <c r="B2231" s="109" t="s">
        <v>1690</v>
      </c>
      <c r="C2231" s="109" t="s">
        <v>101</v>
      </c>
      <c r="D2231">
        <v>13</v>
      </c>
      <c r="E2231">
        <v>1</v>
      </c>
      <c r="F2231" t="s">
        <v>215</v>
      </c>
      <c r="G2231">
        <v>2749.72999999999</v>
      </c>
      <c r="H2231">
        <v>8</v>
      </c>
      <c r="I2231" t="s">
        <v>1789</v>
      </c>
      <c r="J2231" t="s">
        <v>1606</v>
      </c>
      <c r="K2231">
        <v>3</v>
      </c>
      <c r="L2231">
        <v>180.51</v>
      </c>
    </row>
    <row r="2232" spans="1:12" x14ac:dyDescent="0.3">
      <c r="A2232">
        <v>7543</v>
      </c>
      <c r="B2232" s="109" t="s">
        <v>1690</v>
      </c>
      <c r="C2232" s="109" t="s">
        <v>101</v>
      </c>
      <c r="D2232">
        <v>160</v>
      </c>
      <c r="E2232">
        <v>2</v>
      </c>
      <c r="F2232" t="s">
        <v>1599</v>
      </c>
      <c r="G2232">
        <v>2700.9699999999898</v>
      </c>
      <c r="H2232">
        <v>8</v>
      </c>
      <c r="I2232" t="s">
        <v>1789</v>
      </c>
      <c r="J2232" t="s">
        <v>1603</v>
      </c>
      <c r="K2232">
        <v>1</v>
      </c>
      <c r="L2232">
        <v>64.56</v>
      </c>
    </row>
    <row r="2233" spans="1:12" x14ac:dyDescent="0.3">
      <c r="A2233">
        <v>7577</v>
      </c>
      <c r="B2233" s="109" t="s">
        <v>1690</v>
      </c>
      <c r="C2233" s="109" t="s">
        <v>101</v>
      </c>
      <c r="D2233">
        <v>196</v>
      </c>
      <c r="E2233">
        <v>1</v>
      </c>
      <c r="F2233" t="s">
        <v>215</v>
      </c>
      <c r="G2233">
        <v>2714.1099999999901</v>
      </c>
      <c r="H2233">
        <v>8</v>
      </c>
      <c r="I2233" t="s">
        <v>1789</v>
      </c>
      <c r="J2233" t="s">
        <v>1601</v>
      </c>
      <c r="K2233">
        <v>4</v>
      </c>
      <c r="L2233">
        <v>251.22</v>
      </c>
    </row>
    <row r="2234" spans="1:12" x14ac:dyDescent="0.3">
      <c r="A2234">
        <v>7651</v>
      </c>
      <c r="B2234" s="109" t="s">
        <v>1752</v>
      </c>
      <c r="C2234" s="109" t="s">
        <v>101</v>
      </c>
      <c r="D2234">
        <v>138</v>
      </c>
      <c r="E2234">
        <v>2</v>
      </c>
      <c r="F2234" t="s">
        <v>1599</v>
      </c>
      <c r="G2234">
        <v>2949.71</v>
      </c>
      <c r="H2234">
        <v>8</v>
      </c>
      <c r="I2234" t="s">
        <v>1789</v>
      </c>
      <c r="J2234" t="s">
        <v>1603</v>
      </c>
      <c r="K2234">
        <v>1</v>
      </c>
      <c r="L2234">
        <v>27.16</v>
      </c>
    </row>
    <row r="2235" spans="1:12" x14ac:dyDescent="0.3">
      <c r="A2235">
        <v>7653</v>
      </c>
      <c r="B2235" s="109" t="s">
        <v>1752</v>
      </c>
      <c r="C2235" s="109" t="s">
        <v>101</v>
      </c>
      <c r="D2235">
        <v>12</v>
      </c>
      <c r="E2235">
        <v>1</v>
      </c>
      <c r="F2235" t="s">
        <v>215</v>
      </c>
      <c r="G2235">
        <v>2031.76</v>
      </c>
      <c r="H2235">
        <v>8</v>
      </c>
      <c r="I2235" t="s">
        <v>1789</v>
      </c>
      <c r="J2235" t="s">
        <v>1603</v>
      </c>
      <c r="K2235">
        <v>1</v>
      </c>
      <c r="L2235">
        <v>36.15</v>
      </c>
    </row>
    <row r="2236" spans="1:12" x14ac:dyDescent="0.3">
      <c r="A2236">
        <v>7682</v>
      </c>
      <c r="B2236" s="109" t="s">
        <v>1752</v>
      </c>
      <c r="C2236" s="109" t="s">
        <v>101</v>
      </c>
      <c r="D2236">
        <v>157</v>
      </c>
      <c r="E2236">
        <v>2</v>
      </c>
      <c r="F2236" t="s">
        <v>1599</v>
      </c>
      <c r="G2236">
        <v>3052.95</v>
      </c>
      <c r="H2236">
        <v>8</v>
      </c>
      <c r="I2236" t="s">
        <v>1789</v>
      </c>
      <c r="J2236" t="s">
        <v>1601</v>
      </c>
      <c r="K2236">
        <v>4</v>
      </c>
      <c r="L2236">
        <v>233.72</v>
      </c>
    </row>
    <row r="2237" spans="1:12" x14ac:dyDescent="0.3">
      <c r="A2237">
        <v>7722</v>
      </c>
      <c r="B2237" s="109" t="s">
        <v>1752</v>
      </c>
      <c r="C2237" s="109" t="s">
        <v>101</v>
      </c>
      <c r="D2237">
        <v>69</v>
      </c>
      <c r="E2237">
        <v>1</v>
      </c>
      <c r="F2237" t="s">
        <v>215</v>
      </c>
      <c r="G2237">
        <v>3308.45999999999</v>
      </c>
      <c r="H2237">
        <v>8</v>
      </c>
      <c r="I2237" t="s">
        <v>1789</v>
      </c>
      <c r="J2237" t="s">
        <v>1603</v>
      </c>
      <c r="K2237">
        <v>1</v>
      </c>
      <c r="L2237">
        <v>52.02</v>
      </c>
    </row>
    <row r="2238" spans="1:12" x14ac:dyDescent="0.3">
      <c r="A2238">
        <v>7767</v>
      </c>
      <c r="B2238" s="109" t="s">
        <v>1752</v>
      </c>
      <c r="C2238" s="109" t="s">
        <v>101</v>
      </c>
      <c r="D2238">
        <v>144</v>
      </c>
      <c r="E2238">
        <v>1</v>
      </c>
      <c r="F2238" t="s">
        <v>215</v>
      </c>
      <c r="G2238">
        <v>2504.1999999999998</v>
      </c>
      <c r="H2238">
        <v>8</v>
      </c>
      <c r="I2238" t="s">
        <v>1789</v>
      </c>
      <c r="J2238" t="s">
        <v>1606</v>
      </c>
      <c r="K2238">
        <v>3</v>
      </c>
      <c r="L2238">
        <v>155.18</v>
      </c>
    </row>
    <row r="2239" spans="1:12" x14ac:dyDescent="0.3">
      <c r="A2239">
        <v>7814</v>
      </c>
      <c r="B2239" s="109" t="s">
        <v>1770</v>
      </c>
      <c r="C2239" s="109" t="s">
        <v>101</v>
      </c>
      <c r="D2239">
        <v>28</v>
      </c>
      <c r="E2239">
        <v>2</v>
      </c>
      <c r="F2239" t="s">
        <v>1599</v>
      </c>
      <c r="G2239">
        <v>1731.43</v>
      </c>
      <c r="H2239">
        <v>8</v>
      </c>
      <c r="I2239" t="s">
        <v>1789</v>
      </c>
      <c r="J2239" t="s">
        <v>1603</v>
      </c>
      <c r="K2239">
        <v>1</v>
      </c>
      <c r="L2239">
        <v>78.81</v>
      </c>
    </row>
    <row r="2240" spans="1:12" x14ac:dyDescent="0.3">
      <c r="A2240">
        <v>7858</v>
      </c>
      <c r="B2240" s="109" t="s">
        <v>1770</v>
      </c>
      <c r="C2240" s="109" t="s">
        <v>101</v>
      </c>
      <c r="D2240">
        <v>183</v>
      </c>
      <c r="E2240">
        <v>1</v>
      </c>
      <c r="F2240" t="s">
        <v>215</v>
      </c>
      <c r="G2240">
        <v>2236.1199999999899</v>
      </c>
      <c r="H2240">
        <v>8</v>
      </c>
      <c r="I2240" t="s">
        <v>1789</v>
      </c>
      <c r="J2240" t="s">
        <v>1605</v>
      </c>
      <c r="K2240">
        <v>2</v>
      </c>
      <c r="L2240">
        <v>91.09</v>
      </c>
    </row>
    <row r="2241" spans="1:12" x14ac:dyDescent="0.3">
      <c r="A2241">
        <v>7917</v>
      </c>
      <c r="B2241" s="109" t="s">
        <v>1770</v>
      </c>
      <c r="C2241" s="109" t="s">
        <v>101</v>
      </c>
      <c r="D2241">
        <v>82</v>
      </c>
      <c r="E2241">
        <v>1</v>
      </c>
      <c r="F2241" t="s">
        <v>215</v>
      </c>
      <c r="G2241">
        <v>2714.75</v>
      </c>
      <c r="H2241">
        <v>8</v>
      </c>
      <c r="I2241" t="s">
        <v>1789</v>
      </c>
      <c r="J2241" t="s">
        <v>1603</v>
      </c>
      <c r="K2241">
        <v>1</v>
      </c>
      <c r="L2241">
        <v>80.69</v>
      </c>
    </row>
    <row r="2242" spans="1:12" x14ac:dyDescent="0.3">
      <c r="A2242">
        <v>7932</v>
      </c>
      <c r="B2242" s="109" t="s">
        <v>1770</v>
      </c>
      <c r="C2242" s="109" t="s">
        <v>101</v>
      </c>
      <c r="D2242">
        <v>44</v>
      </c>
      <c r="E2242">
        <v>2</v>
      </c>
      <c r="F2242" t="s">
        <v>1599</v>
      </c>
      <c r="G2242">
        <v>2003.3999999999901</v>
      </c>
      <c r="H2242">
        <v>8</v>
      </c>
      <c r="I2242" t="s">
        <v>1789</v>
      </c>
      <c r="J2242" t="s">
        <v>1603</v>
      </c>
      <c r="K2242">
        <v>1</v>
      </c>
      <c r="L2242">
        <v>27.57</v>
      </c>
    </row>
    <row r="2243" spans="1:12" x14ac:dyDescent="0.3">
      <c r="A2243">
        <v>7940</v>
      </c>
      <c r="B2243" s="109" t="s">
        <v>1770</v>
      </c>
      <c r="C2243" s="109" t="s">
        <v>101</v>
      </c>
      <c r="D2243">
        <v>78</v>
      </c>
      <c r="E2243">
        <v>1</v>
      </c>
      <c r="F2243" t="s">
        <v>215</v>
      </c>
      <c r="G2243">
        <v>3396.95</v>
      </c>
      <c r="H2243">
        <v>8</v>
      </c>
      <c r="I2243" t="s">
        <v>1789</v>
      </c>
      <c r="J2243" t="s">
        <v>1601</v>
      </c>
      <c r="K2243">
        <v>4</v>
      </c>
      <c r="L2243">
        <v>191.8</v>
      </c>
    </row>
    <row r="2244" spans="1:12" x14ac:dyDescent="0.3">
      <c r="A2244">
        <v>8033</v>
      </c>
      <c r="B2244" s="109" t="s">
        <v>1691</v>
      </c>
      <c r="C2244" s="109" t="s">
        <v>101</v>
      </c>
      <c r="D2244">
        <v>176</v>
      </c>
      <c r="E2244">
        <v>2</v>
      </c>
      <c r="F2244" t="s">
        <v>1599</v>
      </c>
      <c r="G2244">
        <v>2225.54</v>
      </c>
      <c r="H2244">
        <v>8</v>
      </c>
      <c r="I2244" t="s">
        <v>1789</v>
      </c>
      <c r="J2244" t="s">
        <v>1603</v>
      </c>
      <c r="K2244">
        <v>1</v>
      </c>
      <c r="L2244">
        <v>27.16</v>
      </c>
    </row>
    <row r="2245" spans="1:12" x14ac:dyDescent="0.3">
      <c r="A2245">
        <v>8040</v>
      </c>
      <c r="B2245" s="109" t="s">
        <v>1771</v>
      </c>
      <c r="C2245" s="109" t="s">
        <v>101</v>
      </c>
      <c r="D2245">
        <v>101</v>
      </c>
      <c r="E2245">
        <v>1</v>
      </c>
      <c r="F2245" t="s">
        <v>215</v>
      </c>
      <c r="G2245">
        <v>2561.19</v>
      </c>
      <c r="H2245">
        <v>8</v>
      </c>
      <c r="I2245" t="s">
        <v>1789</v>
      </c>
      <c r="J2245" t="s">
        <v>1601</v>
      </c>
      <c r="K2245">
        <v>4</v>
      </c>
      <c r="L2245">
        <v>231.84</v>
      </c>
    </row>
    <row r="2246" spans="1:12" x14ac:dyDescent="0.3">
      <c r="A2246">
        <v>8041</v>
      </c>
      <c r="B2246" s="109" t="s">
        <v>1771</v>
      </c>
      <c r="C2246" s="109" t="s">
        <v>101</v>
      </c>
      <c r="D2246">
        <v>183</v>
      </c>
      <c r="E2246">
        <v>1</v>
      </c>
      <c r="F2246" t="s">
        <v>215</v>
      </c>
      <c r="G2246">
        <v>2236.1199999999899</v>
      </c>
      <c r="H2246">
        <v>8</v>
      </c>
      <c r="I2246" t="s">
        <v>1789</v>
      </c>
      <c r="J2246" t="s">
        <v>1603</v>
      </c>
      <c r="K2246">
        <v>1</v>
      </c>
      <c r="L2246">
        <v>27.16</v>
      </c>
    </row>
    <row r="2247" spans="1:12" x14ac:dyDescent="0.3">
      <c r="A2247">
        <v>8074</v>
      </c>
      <c r="B2247" s="109" t="s">
        <v>1771</v>
      </c>
      <c r="C2247" s="109" t="s">
        <v>101</v>
      </c>
      <c r="D2247">
        <v>63</v>
      </c>
      <c r="E2247">
        <v>1</v>
      </c>
      <c r="F2247" t="s">
        <v>215</v>
      </c>
      <c r="G2247">
        <v>2982.45</v>
      </c>
      <c r="H2247">
        <v>8</v>
      </c>
      <c r="I2247" t="s">
        <v>1789</v>
      </c>
      <c r="J2247" t="s">
        <v>1605</v>
      </c>
      <c r="K2247">
        <v>2</v>
      </c>
      <c r="L2247">
        <v>118.1</v>
      </c>
    </row>
    <row r="2248" spans="1:12" x14ac:dyDescent="0.3">
      <c r="A2248">
        <v>8112</v>
      </c>
      <c r="B2248" s="109" t="s">
        <v>1771</v>
      </c>
      <c r="C2248" s="109" t="s">
        <v>101</v>
      </c>
      <c r="D2248">
        <v>64</v>
      </c>
      <c r="E2248">
        <v>2</v>
      </c>
      <c r="F2248" t="s">
        <v>1599</v>
      </c>
      <c r="G2248">
        <v>2702.72999999999</v>
      </c>
      <c r="H2248">
        <v>8</v>
      </c>
      <c r="I2248" t="s">
        <v>1789</v>
      </c>
      <c r="J2248" t="s">
        <v>1606</v>
      </c>
      <c r="K2248">
        <v>3</v>
      </c>
      <c r="L2248">
        <v>145.34</v>
      </c>
    </row>
    <row r="2249" spans="1:12" x14ac:dyDescent="0.3">
      <c r="A2249">
        <v>8123</v>
      </c>
      <c r="B2249" s="109" t="s">
        <v>1771</v>
      </c>
      <c r="C2249" s="109" t="s">
        <v>101</v>
      </c>
      <c r="D2249">
        <v>19</v>
      </c>
      <c r="E2249">
        <v>1</v>
      </c>
      <c r="F2249" t="s">
        <v>215</v>
      </c>
      <c r="G2249">
        <v>1747.4299999999901</v>
      </c>
      <c r="H2249">
        <v>8</v>
      </c>
      <c r="I2249" t="s">
        <v>1789</v>
      </c>
      <c r="J2249" t="s">
        <v>1601</v>
      </c>
      <c r="K2249">
        <v>4</v>
      </c>
      <c r="L2249">
        <v>236.75</v>
      </c>
    </row>
    <row r="2250" spans="1:12" x14ac:dyDescent="0.3">
      <c r="A2250">
        <v>8179</v>
      </c>
      <c r="B2250" s="109" t="s">
        <v>1692</v>
      </c>
      <c r="C2250" s="109" t="s">
        <v>101</v>
      </c>
      <c r="D2250">
        <v>116</v>
      </c>
      <c r="E2250">
        <v>2</v>
      </c>
      <c r="F2250" t="s">
        <v>1599</v>
      </c>
      <c r="G2250">
        <v>3700.99</v>
      </c>
      <c r="H2250">
        <v>8</v>
      </c>
      <c r="I2250" t="s">
        <v>1789</v>
      </c>
      <c r="J2250" t="s">
        <v>1603</v>
      </c>
      <c r="K2250">
        <v>1</v>
      </c>
      <c r="L2250">
        <v>27.16</v>
      </c>
    </row>
    <row r="2251" spans="1:12" x14ac:dyDescent="0.3">
      <c r="A2251">
        <v>8228</v>
      </c>
      <c r="B2251" s="109" t="s">
        <v>1692</v>
      </c>
      <c r="C2251" s="109" t="s">
        <v>101</v>
      </c>
      <c r="D2251">
        <v>143</v>
      </c>
      <c r="E2251">
        <v>1</v>
      </c>
      <c r="F2251" t="s">
        <v>215</v>
      </c>
      <c r="G2251">
        <v>2571.33</v>
      </c>
      <c r="H2251">
        <v>8</v>
      </c>
      <c r="I2251" t="s">
        <v>1789</v>
      </c>
      <c r="J2251" t="s">
        <v>1605</v>
      </c>
      <c r="K2251">
        <v>2</v>
      </c>
      <c r="L2251">
        <v>63.72</v>
      </c>
    </row>
    <row r="2252" spans="1:12" x14ac:dyDescent="0.3">
      <c r="A2252">
        <v>8237</v>
      </c>
      <c r="B2252" s="109" t="s">
        <v>1692</v>
      </c>
      <c r="C2252" s="109" t="s">
        <v>101</v>
      </c>
      <c r="D2252">
        <v>165</v>
      </c>
      <c r="E2252">
        <v>2</v>
      </c>
      <c r="F2252" t="s">
        <v>1599</v>
      </c>
      <c r="G2252">
        <v>2562.04</v>
      </c>
      <c r="H2252">
        <v>8</v>
      </c>
      <c r="I2252" t="s">
        <v>1789</v>
      </c>
      <c r="J2252" t="s">
        <v>1603</v>
      </c>
      <c r="K2252">
        <v>1</v>
      </c>
      <c r="L2252">
        <v>78.81</v>
      </c>
    </row>
    <row r="2253" spans="1:12" x14ac:dyDescent="0.3">
      <c r="A2253">
        <v>8263</v>
      </c>
      <c r="B2253" s="109" t="s">
        <v>1692</v>
      </c>
      <c r="C2253" s="109" t="s">
        <v>101</v>
      </c>
      <c r="D2253">
        <v>188</v>
      </c>
      <c r="E2253">
        <v>2</v>
      </c>
      <c r="F2253" t="s">
        <v>1599</v>
      </c>
      <c r="G2253">
        <v>2797.5499999999902</v>
      </c>
      <c r="H2253">
        <v>8</v>
      </c>
      <c r="I2253" t="s">
        <v>1789</v>
      </c>
      <c r="J2253" t="s">
        <v>1603</v>
      </c>
      <c r="K2253">
        <v>1</v>
      </c>
      <c r="L2253">
        <v>37.08</v>
      </c>
    </row>
    <row r="2254" spans="1:12" x14ac:dyDescent="0.3">
      <c r="A2254">
        <v>8283</v>
      </c>
      <c r="B2254" s="109" t="s">
        <v>1693</v>
      </c>
      <c r="C2254" s="109" t="s">
        <v>101</v>
      </c>
      <c r="D2254">
        <v>104</v>
      </c>
      <c r="E2254">
        <v>2</v>
      </c>
      <c r="F2254" t="s">
        <v>1599</v>
      </c>
      <c r="G2254">
        <v>3273.06</v>
      </c>
      <c r="H2254">
        <v>8</v>
      </c>
      <c r="I2254" t="s">
        <v>1789</v>
      </c>
      <c r="J2254" t="s">
        <v>1603</v>
      </c>
      <c r="K2254">
        <v>1</v>
      </c>
      <c r="L2254">
        <v>27.16</v>
      </c>
    </row>
    <row r="2255" spans="1:12" x14ac:dyDescent="0.3">
      <c r="A2255">
        <v>8372</v>
      </c>
      <c r="B2255" s="109" t="s">
        <v>1693</v>
      </c>
      <c r="C2255" s="109" t="s">
        <v>101</v>
      </c>
      <c r="D2255">
        <v>106</v>
      </c>
      <c r="E2255">
        <v>1</v>
      </c>
      <c r="F2255" t="s">
        <v>215</v>
      </c>
      <c r="G2255">
        <v>2859.99999999999</v>
      </c>
      <c r="H2255">
        <v>8</v>
      </c>
      <c r="I2255" t="s">
        <v>1789</v>
      </c>
      <c r="J2255" t="s">
        <v>1601</v>
      </c>
      <c r="K2255">
        <v>4</v>
      </c>
      <c r="L2255">
        <v>152.41000000000003</v>
      </c>
    </row>
    <row r="2256" spans="1:12" x14ac:dyDescent="0.3">
      <c r="A2256">
        <v>8408</v>
      </c>
      <c r="B2256" s="109" t="s">
        <v>1693</v>
      </c>
      <c r="C2256" s="109" t="s">
        <v>101</v>
      </c>
      <c r="D2256">
        <v>59</v>
      </c>
      <c r="E2256">
        <v>1</v>
      </c>
      <c r="F2256" t="s">
        <v>215</v>
      </c>
      <c r="G2256">
        <v>2942.33</v>
      </c>
      <c r="H2256">
        <v>8</v>
      </c>
      <c r="I2256" t="s">
        <v>1789</v>
      </c>
      <c r="J2256" t="s">
        <v>1605</v>
      </c>
      <c r="K2256">
        <v>2</v>
      </c>
      <c r="L2256">
        <v>101.97</v>
      </c>
    </row>
    <row r="2257" spans="1:12" x14ac:dyDescent="0.3">
      <c r="A2257">
        <v>8426</v>
      </c>
      <c r="B2257" s="109" t="s">
        <v>1693</v>
      </c>
      <c r="C2257" s="109" t="s">
        <v>101</v>
      </c>
      <c r="D2257">
        <v>29</v>
      </c>
      <c r="E2257">
        <v>2</v>
      </c>
      <c r="F2257" t="s">
        <v>1599</v>
      </c>
      <c r="G2257">
        <v>3063.5699999999902</v>
      </c>
      <c r="H2257">
        <v>8</v>
      </c>
      <c r="I2257" t="s">
        <v>1789</v>
      </c>
      <c r="J2257" t="s">
        <v>1605</v>
      </c>
      <c r="K2257">
        <v>2</v>
      </c>
      <c r="L2257">
        <v>88.17</v>
      </c>
    </row>
    <row r="2258" spans="1:12" x14ac:dyDescent="0.3">
      <c r="A2258">
        <v>8443</v>
      </c>
      <c r="B2258" s="109" t="s">
        <v>1693</v>
      </c>
      <c r="C2258" s="109" t="s">
        <v>101</v>
      </c>
      <c r="D2258">
        <v>150</v>
      </c>
      <c r="E2258">
        <v>2</v>
      </c>
      <c r="F2258" t="s">
        <v>1599</v>
      </c>
      <c r="G2258">
        <v>1820.95</v>
      </c>
      <c r="H2258">
        <v>8</v>
      </c>
      <c r="I2258" t="s">
        <v>1789</v>
      </c>
      <c r="J2258" t="s">
        <v>1605</v>
      </c>
      <c r="K2258">
        <v>2</v>
      </c>
      <c r="L2258">
        <v>117.77</v>
      </c>
    </row>
    <row r="2259" spans="1:12" x14ac:dyDescent="0.3">
      <c r="A2259">
        <v>8450</v>
      </c>
      <c r="B2259" s="109" t="s">
        <v>1693</v>
      </c>
      <c r="C2259" s="109" t="s">
        <v>101</v>
      </c>
      <c r="D2259">
        <v>13</v>
      </c>
      <c r="E2259">
        <v>1</v>
      </c>
      <c r="F2259" t="s">
        <v>215</v>
      </c>
      <c r="G2259">
        <v>2749.72999999999</v>
      </c>
      <c r="H2259">
        <v>8</v>
      </c>
      <c r="I2259" t="s">
        <v>1789</v>
      </c>
      <c r="J2259" t="s">
        <v>1606</v>
      </c>
      <c r="K2259">
        <v>3</v>
      </c>
      <c r="L2259">
        <v>137.16</v>
      </c>
    </row>
    <row r="2260" spans="1:12" x14ac:dyDescent="0.3">
      <c r="A2260">
        <v>8459</v>
      </c>
      <c r="B2260" s="109" t="s">
        <v>1693</v>
      </c>
      <c r="C2260" s="109" t="s">
        <v>101</v>
      </c>
      <c r="D2260">
        <v>187</v>
      </c>
      <c r="E2260">
        <v>1</v>
      </c>
      <c r="F2260" t="s">
        <v>215</v>
      </c>
      <c r="G2260">
        <v>2831.08</v>
      </c>
      <c r="H2260">
        <v>8</v>
      </c>
      <c r="I2260" t="s">
        <v>1789</v>
      </c>
      <c r="J2260" t="s">
        <v>1601</v>
      </c>
      <c r="K2260">
        <v>4</v>
      </c>
      <c r="L2260">
        <v>230.85</v>
      </c>
    </row>
    <row r="2261" spans="1:12" x14ac:dyDescent="0.3">
      <c r="A2261">
        <v>8467</v>
      </c>
      <c r="B2261" s="109" t="s">
        <v>1694</v>
      </c>
      <c r="C2261" s="109" t="s">
        <v>101</v>
      </c>
      <c r="D2261">
        <v>189</v>
      </c>
      <c r="E2261">
        <v>1</v>
      </c>
      <c r="F2261" t="s">
        <v>215</v>
      </c>
      <c r="G2261">
        <v>3063.68</v>
      </c>
      <c r="H2261">
        <v>8</v>
      </c>
      <c r="I2261" t="s">
        <v>1789</v>
      </c>
      <c r="J2261" t="s">
        <v>1605</v>
      </c>
      <c r="K2261">
        <v>2</v>
      </c>
      <c r="L2261">
        <v>117.77</v>
      </c>
    </row>
    <row r="2262" spans="1:12" x14ac:dyDescent="0.3">
      <c r="A2262">
        <v>8473</v>
      </c>
      <c r="B2262" s="109" t="s">
        <v>1694</v>
      </c>
      <c r="C2262" s="109" t="s">
        <v>101</v>
      </c>
      <c r="D2262">
        <v>39</v>
      </c>
      <c r="E2262">
        <v>1</v>
      </c>
      <c r="F2262" t="s">
        <v>215</v>
      </c>
      <c r="G2262">
        <v>3322.9899999999898</v>
      </c>
      <c r="H2262">
        <v>8</v>
      </c>
      <c r="I2262" t="s">
        <v>1789</v>
      </c>
      <c r="J2262" t="s">
        <v>1605</v>
      </c>
      <c r="K2262">
        <v>2</v>
      </c>
      <c r="L2262">
        <v>116.22</v>
      </c>
    </row>
    <row r="2263" spans="1:12" x14ac:dyDescent="0.3">
      <c r="A2263">
        <v>8485</v>
      </c>
      <c r="B2263" s="109" t="s">
        <v>1694</v>
      </c>
      <c r="C2263" s="109" t="s">
        <v>101</v>
      </c>
      <c r="D2263">
        <v>16</v>
      </c>
      <c r="E2263">
        <v>2</v>
      </c>
      <c r="F2263" t="s">
        <v>1599</v>
      </c>
      <c r="G2263">
        <v>3561.98</v>
      </c>
      <c r="H2263">
        <v>8</v>
      </c>
      <c r="I2263" t="s">
        <v>1789</v>
      </c>
      <c r="J2263" t="s">
        <v>1605</v>
      </c>
      <c r="K2263">
        <v>2</v>
      </c>
      <c r="L2263">
        <v>64.650000000000006</v>
      </c>
    </row>
    <row r="2264" spans="1:12" x14ac:dyDescent="0.3">
      <c r="A2264">
        <v>8504</v>
      </c>
      <c r="B2264" s="109" t="s">
        <v>1694</v>
      </c>
      <c r="C2264" s="109" t="s">
        <v>101</v>
      </c>
      <c r="D2264">
        <v>3</v>
      </c>
      <c r="E2264">
        <v>1</v>
      </c>
      <c r="F2264" t="s">
        <v>215</v>
      </c>
      <c r="G2264">
        <v>2054.9499999999998</v>
      </c>
      <c r="H2264">
        <v>8</v>
      </c>
      <c r="I2264" t="s">
        <v>1789</v>
      </c>
      <c r="J2264" t="s">
        <v>1601</v>
      </c>
      <c r="K2264">
        <v>4</v>
      </c>
      <c r="L2264">
        <v>201.09</v>
      </c>
    </row>
    <row r="2265" spans="1:12" x14ac:dyDescent="0.3">
      <c r="A2265">
        <v>8538</v>
      </c>
      <c r="B2265" s="109" t="s">
        <v>1694</v>
      </c>
      <c r="C2265" s="109" t="s">
        <v>101</v>
      </c>
      <c r="D2265">
        <v>174</v>
      </c>
      <c r="E2265">
        <v>2</v>
      </c>
      <c r="F2265" t="s">
        <v>1599</v>
      </c>
      <c r="G2265">
        <v>3536.94</v>
      </c>
      <c r="H2265">
        <v>8</v>
      </c>
      <c r="I2265" t="s">
        <v>1789</v>
      </c>
      <c r="J2265" t="s">
        <v>1603</v>
      </c>
      <c r="K2265">
        <v>1</v>
      </c>
      <c r="L2265">
        <v>37.08</v>
      </c>
    </row>
    <row r="2266" spans="1:12" x14ac:dyDescent="0.3">
      <c r="A2266">
        <v>8552</v>
      </c>
      <c r="B2266" s="109" t="s">
        <v>1694</v>
      </c>
      <c r="C2266" s="109" t="s">
        <v>101</v>
      </c>
      <c r="D2266">
        <v>157</v>
      </c>
      <c r="E2266">
        <v>2</v>
      </c>
      <c r="F2266" t="s">
        <v>1599</v>
      </c>
      <c r="G2266">
        <v>3052.95</v>
      </c>
      <c r="H2266">
        <v>8</v>
      </c>
      <c r="I2266" t="s">
        <v>1789</v>
      </c>
      <c r="J2266" t="s">
        <v>1601</v>
      </c>
      <c r="K2266">
        <v>4</v>
      </c>
      <c r="L2266">
        <v>193.69</v>
      </c>
    </row>
    <row r="2267" spans="1:12" x14ac:dyDescent="0.3">
      <c r="A2267">
        <v>8619</v>
      </c>
      <c r="B2267" s="109" t="s">
        <v>1784</v>
      </c>
      <c r="C2267" s="109" t="s">
        <v>101</v>
      </c>
      <c r="D2267">
        <v>182</v>
      </c>
      <c r="E2267">
        <v>1</v>
      </c>
      <c r="F2267" t="s">
        <v>215</v>
      </c>
      <c r="G2267">
        <v>2271.7600000000002</v>
      </c>
      <c r="H2267">
        <v>8</v>
      </c>
      <c r="I2267" t="s">
        <v>1789</v>
      </c>
      <c r="J2267" t="s">
        <v>1603</v>
      </c>
      <c r="K2267">
        <v>1</v>
      </c>
      <c r="L2267">
        <v>63.93</v>
      </c>
    </row>
    <row r="2268" spans="1:12" x14ac:dyDescent="0.3">
      <c r="A2268">
        <v>8625</v>
      </c>
      <c r="B2268" s="109" t="s">
        <v>1784</v>
      </c>
      <c r="C2268" s="109" t="s">
        <v>101</v>
      </c>
      <c r="D2268">
        <v>159</v>
      </c>
      <c r="E2268">
        <v>1</v>
      </c>
      <c r="F2268" t="s">
        <v>215</v>
      </c>
      <c r="G2268">
        <v>1764.94</v>
      </c>
      <c r="H2268">
        <v>8</v>
      </c>
      <c r="I2268" t="s">
        <v>1789</v>
      </c>
      <c r="J2268" t="s">
        <v>1623</v>
      </c>
      <c r="K2268">
        <v>5</v>
      </c>
      <c r="L2268">
        <v>219.82999999999998</v>
      </c>
    </row>
    <row r="2269" spans="1:12" x14ac:dyDescent="0.3">
      <c r="A2269">
        <v>8626</v>
      </c>
      <c r="B2269" s="109" t="s">
        <v>1784</v>
      </c>
      <c r="C2269" s="109" t="s">
        <v>101</v>
      </c>
      <c r="D2269">
        <v>4</v>
      </c>
      <c r="E2269">
        <v>2</v>
      </c>
      <c r="F2269" t="s">
        <v>1599</v>
      </c>
      <c r="G2269">
        <v>2970.49999999999</v>
      </c>
      <c r="H2269">
        <v>8</v>
      </c>
      <c r="I2269" t="s">
        <v>1789</v>
      </c>
      <c r="J2269" t="s">
        <v>1606</v>
      </c>
      <c r="K2269">
        <v>3</v>
      </c>
      <c r="L2269">
        <v>158.4</v>
      </c>
    </row>
    <row r="2270" spans="1:12" x14ac:dyDescent="0.3">
      <c r="A2270">
        <v>8635</v>
      </c>
      <c r="B2270" s="109" t="s">
        <v>1784</v>
      </c>
      <c r="C2270" s="109" t="s">
        <v>101</v>
      </c>
      <c r="D2270">
        <v>8</v>
      </c>
      <c r="E2270">
        <v>2</v>
      </c>
      <c r="F2270" t="s">
        <v>1599</v>
      </c>
      <c r="G2270">
        <v>1768.5999999999899</v>
      </c>
      <c r="H2270">
        <v>8</v>
      </c>
      <c r="I2270" t="s">
        <v>1789</v>
      </c>
      <c r="J2270" t="s">
        <v>1623</v>
      </c>
      <c r="K2270">
        <v>5</v>
      </c>
      <c r="L2270">
        <v>230.44</v>
      </c>
    </row>
    <row r="2271" spans="1:12" x14ac:dyDescent="0.3">
      <c r="A2271">
        <v>8636</v>
      </c>
      <c r="B2271" s="109" t="s">
        <v>1753</v>
      </c>
      <c r="C2271" s="109" t="s">
        <v>101</v>
      </c>
      <c r="D2271">
        <v>153</v>
      </c>
      <c r="E2271">
        <v>1</v>
      </c>
      <c r="F2271" t="s">
        <v>215</v>
      </c>
      <c r="G2271">
        <v>2648.3899999999899</v>
      </c>
      <c r="H2271">
        <v>8</v>
      </c>
      <c r="I2271" t="s">
        <v>1789</v>
      </c>
      <c r="J2271" t="s">
        <v>1603</v>
      </c>
      <c r="K2271">
        <v>1</v>
      </c>
      <c r="L2271">
        <v>78.81</v>
      </c>
    </row>
    <row r="2272" spans="1:12" x14ac:dyDescent="0.3">
      <c r="A2272">
        <v>8668</v>
      </c>
      <c r="B2272" s="109" t="s">
        <v>1753</v>
      </c>
      <c r="C2272" s="109" t="s">
        <v>101</v>
      </c>
      <c r="D2272">
        <v>99</v>
      </c>
      <c r="E2272">
        <v>1</v>
      </c>
      <c r="F2272" t="s">
        <v>215</v>
      </c>
      <c r="G2272">
        <v>2845.08</v>
      </c>
      <c r="H2272">
        <v>8</v>
      </c>
      <c r="I2272" t="s">
        <v>1789</v>
      </c>
      <c r="J2272" t="s">
        <v>1605</v>
      </c>
      <c r="K2272">
        <v>2</v>
      </c>
      <c r="L2272">
        <v>130.83000000000001</v>
      </c>
    </row>
    <row r="2273" spans="1:12" x14ac:dyDescent="0.3">
      <c r="A2273">
        <v>8680</v>
      </c>
      <c r="B2273" s="109" t="s">
        <v>1753</v>
      </c>
      <c r="C2273" s="109" t="s">
        <v>101</v>
      </c>
      <c r="D2273">
        <v>136</v>
      </c>
      <c r="E2273">
        <v>1</v>
      </c>
      <c r="F2273" t="s">
        <v>215</v>
      </c>
      <c r="G2273">
        <v>2856.3799999999901</v>
      </c>
      <c r="H2273">
        <v>8</v>
      </c>
      <c r="I2273" t="s">
        <v>1789</v>
      </c>
      <c r="J2273" t="s">
        <v>1605</v>
      </c>
      <c r="K2273">
        <v>2</v>
      </c>
      <c r="L2273">
        <v>64.650000000000006</v>
      </c>
    </row>
    <row r="2274" spans="1:12" x14ac:dyDescent="0.3">
      <c r="A2274">
        <v>8714</v>
      </c>
      <c r="B2274" s="109" t="s">
        <v>1753</v>
      </c>
      <c r="C2274" s="109" t="s">
        <v>101</v>
      </c>
      <c r="D2274">
        <v>90</v>
      </c>
      <c r="E2274">
        <v>2</v>
      </c>
      <c r="F2274" t="s">
        <v>1599</v>
      </c>
      <c r="G2274">
        <v>3210.29</v>
      </c>
      <c r="H2274">
        <v>8</v>
      </c>
      <c r="I2274" t="s">
        <v>1789</v>
      </c>
      <c r="J2274" t="s">
        <v>1603</v>
      </c>
      <c r="K2274">
        <v>1</v>
      </c>
      <c r="L2274">
        <v>36.15</v>
      </c>
    </row>
    <row r="2275" spans="1:12" x14ac:dyDescent="0.3">
      <c r="A2275">
        <v>8719</v>
      </c>
      <c r="B2275" s="109" t="s">
        <v>1753</v>
      </c>
      <c r="C2275" s="109" t="s">
        <v>101</v>
      </c>
      <c r="D2275">
        <v>78</v>
      </c>
      <c r="E2275">
        <v>1</v>
      </c>
      <c r="F2275" t="s">
        <v>215</v>
      </c>
      <c r="G2275">
        <v>3396.95</v>
      </c>
      <c r="H2275">
        <v>8</v>
      </c>
      <c r="I2275" t="s">
        <v>1789</v>
      </c>
      <c r="J2275" t="s">
        <v>1605</v>
      </c>
      <c r="K2275">
        <v>2</v>
      </c>
      <c r="L2275">
        <v>116.58000000000001</v>
      </c>
    </row>
    <row r="2276" spans="1:12" x14ac:dyDescent="0.3">
      <c r="A2276">
        <v>8751</v>
      </c>
      <c r="B2276" s="109" t="s">
        <v>1753</v>
      </c>
      <c r="C2276" s="109" t="s">
        <v>101</v>
      </c>
      <c r="D2276">
        <v>14</v>
      </c>
      <c r="E2276">
        <v>1</v>
      </c>
      <c r="F2276" t="s">
        <v>215</v>
      </c>
      <c r="G2276">
        <v>2710.45999999999</v>
      </c>
      <c r="H2276">
        <v>8</v>
      </c>
      <c r="I2276" t="s">
        <v>1789</v>
      </c>
      <c r="J2276" t="s">
        <v>1605</v>
      </c>
      <c r="K2276">
        <v>2</v>
      </c>
      <c r="L2276">
        <v>64.569999999999993</v>
      </c>
    </row>
    <row r="2277" spans="1:12" x14ac:dyDescent="0.3">
      <c r="A2277">
        <v>8782</v>
      </c>
      <c r="B2277" s="109" t="s">
        <v>1754</v>
      </c>
      <c r="C2277" s="109" t="s">
        <v>101</v>
      </c>
      <c r="D2277">
        <v>60</v>
      </c>
      <c r="E2277">
        <v>1</v>
      </c>
      <c r="F2277" t="s">
        <v>215</v>
      </c>
      <c r="G2277">
        <v>1042.27</v>
      </c>
      <c r="H2277">
        <v>8</v>
      </c>
      <c r="I2277" t="s">
        <v>1789</v>
      </c>
      <c r="J2277" t="s">
        <v>1603</v>
      </c>
      <c r="K2277">
        <v>1</v>
      </c>
      <c r="L2277">
        <v>63.93</v>
      </c>
    </row>
    <row r="2278" spans="1:12" x14ac:dyDescent="0.3">
      <c r="A2278">
        <v>8824</v>
      </c>
      <c r="B2278" s="109" t="s">
        <v>1754</v>
      </c>
      <c r="C2278" s="109" t="s">
        <v>101</v>
      </c>
      <c r="D2278">
        <v>82</v>
      </c>
      <c r="E2278">
        <v>1</v>
      </c>
      <c r="F2278" t="s">
        <v>215</v>
      </c>
      <c r="G2278">
        <v>2714.75</v>
      </c>
      <c r="H2278">
        <v>8</v>
      </c>
      <c r="I2278" t="s">
        <v>1789</v>
      </c>
      <c r="J2278" t="s">
        <v>1603</v>
      </c>
      <c r="K2278">
        <v>1</v>
      </c>
      <c r="L2278">
        <v>63.93</v>
      </c>
    </row>
    <row r="2279" spans="1:12" x14ac:dyDescent="0.3">
      <c r="A2279">
        <v>8828</v>
      </c>
      <c r="B2279" s="109" t="s">
        <v>1754</v>
      </c>
      <c r="C2279" s="109" t="s">
        <v>101</v>
      </c>
      <c r="D2279">
        <v>80</v>
      </c>
      <c r="E2279">
        <v>2</v>
      </c>
      <c r="F2279" t="s">
        <v>1599</v>
      </c>
      <c r="G2279">
        <v>3459.09</v>
      </c>
      <c r="H2279">
        <v>8</v>
      </c>
      <c r="I2279" t="s">
        <v>1789</v>
      </c>
      <c r="J2279" t="s">
        <v>1603</v>
      </c>
      <c r="K2279">
        <v>1</v>
      </c>
      <c r="L2279">
        <v>80.69</v>
      </c>
    </row>
    <row r="2280" spans="1:12" x14ac:dyDescent="0.3">
      <c r="A2280">
        <v>8839</v>
      </c>
      <c r="B2280" s="109" t="s">
        <v>1695</v>
      </c>
      <c r="C2280" s="109" t="s">
        <v>101</v>
      </c>
      <c r="D2280">
        <v>57</v>
      </c>
      <c r="E2280">
        <v>1</v>
      </c>
      <c r="F2280" t="s">
        <v>215</v>
      </c>
      <c r="G2280">
        <v>2802.5999999999899</v>
      </c>
      <c r="H2280">
        <v>8</v>
      </c>
      <c r="I2280" t="s">
        <v>1789</v>
      </c>
      <c r="J2280" t="s">
        <v>1603</v>
      </c>
      <c r="K2280">
        <v>1</v>
      </c>
      <c r="L2280">
        <v>64.56</v>
      </c>
    </row>
    <row r="2281" spans="1:12" x14ac:dyDescent="0.3">
      <c r="A2281">
        <v>8846</v>
      </c>
      <c r="B2281" s="109" t="s">
        <v>1695</v>
      </c>
      <c r="C2281" s="109" t="s">
        <v>101</v>
      </c>
      <c r="D2281">
        <v>195</v>
      </c>
      <c r="E2281">
        <v>1</v>
      </c>
      <c r="F2281" t="s">
        <v>215</v>
      </c>
      <c r="G2281">
        <v>2592.77</v>
      </c>
      <c r="H2281">
        <v>8</v>
      </c>
      <c r="I2281" t="s">
        <v>1789</v>
      </c>
      <c r="J2281" t="s">
        <v>1623</v>
      </c>
      <c r="K2281">
        <v>5</v>
      </c>
      <c r="L2281">
        <v>234.88</v>
      </c>
    </row>
    <row r="2282" spans="1:12" x14ac:dyDescent="0.3">
      <c r="A2282">
        <v>8870</v>
      </c>
      <c r="B2282" s="109" t="s">
        <v>1695</v>
      </c>
      <c r="C2282" s="109" t="s">
        <v>101</v>
      </c>
      <c r="D2282">
        <v>52</v>
      </c>
      <c r="E2282">
        <v>1</v>
      </c>
      <c r="F2282" t="s">
        <v>215</v>
      </c>
      <c r="G2282">
        <v>3124.69</v>
      </c>
      <c r="H2282">
        <v>8</v>
      </c>
      <c r="I2282" t="s">
        <v>1789</v>
      </c>
      <c r="J2282" t="s">
        <v>1601</v>
      </c>
      <c r="K2282">
        <v>4</v>
      </c>
      <c r="L2282">
        <v>204.06</v>
      </c>
    </row>
    <row r="2283" spans="1:12" x14ac:dyDescent="0.3">
      <c r="A2283">
        <v>8881</v>
      </c>
      <c r="B2283" s="109" t="s">
        <v>1772</v>
      </c>
      <c r="C2283" s="109" t="s">
        <v>101</v>
      </c>
      <c r="D2283">
        <v>8</v>
      </c>
      <c r="E2283">
        <v>2</v>
      </c>
      <c r="F2283" t="s">
        <v>1599</v>
      </c>
      <c r="G2283">
        <v>1768.5999999999899</v>
      </c>
      <c r="H2283">
        <v>8</v>
      </c>
      <c r="I2283" t="s">
        <v>1789</v>
      </c>
      <c r="J2283" t="s">
        <v>1606</v>
      </c>
      <c r="K2283">
        <v>3</v>
      </c>
      <c r="L2283">
        <v>153.92000000000002</v>
      </c>
    </row>
    <row r="2284" spans="1:12" x14ac:dyDescent="0.3">
      <c r="A2284">
        <v>8897</v>
      </c>
      <c r="B2284" s="109" t="s">
        <v>1772</v>
      </c>
      <c r="C2284" s="109" t="s">
        <v>101</v>
      </c>
      <c r="D2284">
        <v>49</v>
      </c>
      <c r="E2284">
        <v>1</v>
      </c>
      <c r="F2284" t="s">
        <v>215</v>
      </c>
      <c r="G2284">
        <v>2693.59</v>
      </c>
      <c r="H2284">
        <v>8</v>
      </c>
      <c r="I2284" t="s">
        <v>1789</v>
      </c>
      <c r="J2284" t="s">
        <v>1605</v>
      </c>
      <c r="K2284">
        <v>2</v>
      </c>
      <c r="L2284">
        <v>101.97</v>
      </c>
    </row>
    <row r="2285" spans="1:12" x14ac:dyDescent="0.3">
      <c r="A2285">
        <v>8964</v>
      </c>
      <c r="B2285" s="109" t="s">
        <v>1772</v>
      </c>
      <c r="C2285" s="109" t="s">
        <v>101</v>
      </c>
      <c r="D2285">
        <v>157</v>
      </c>
      <c r="E2285">
        <v>2</v>
      </c>
      <c r="F2285" t="s">
        <v>1599</v>
      </c>
      <c r="G2285">
        <v>3052.95</v>
      </c>
      <c r="H2285">
        <v>8</v>
      </c>
      <c r="I2285" t="s">
        <v>1789</v>
      </c>
      <c r="J2285" t="s">
        <v>1605</v>
      </c>
      <c r="K2285">
        <v>2</v>
      </c>
      <c r="L2285">
        <v>88.17</v>
      </c>
    </row>
    <row r="2286" spans="1:12" x14ac:dyDescent="0.3">
      <c r="A2286">
        <v>9018</v>
      </c>
      <c r="B2286" s="109" t="s">
        <v>1755</v>
      </c>
      <c r="C2286" s="109" t="s">
        <v>101</v>
      </c>
      <c r="D2286">
        <v>77</v>
      </c>
      <c r="E2286">
        <v>1</v>
      </c>
      <c r="F2286" t="s">
        <v>215</v>
      </c>
      <c r="G2286">
        <v>2285.7599999999902</v>
      </c>
      <c r="H2286">
        <v>8</v>
      </c>
      <c r="I2286" t="s">
        <v>1789</v>
      </c>
      <c r="J2286" t="s">
        <v>1605</v>
      </c>
      <c r="K2286">
        <v>2</v>
      </c>
      <c r="L2286">
        <v>114.96000000000001</v>
      </c>
    </row>
    <row r="2287" spans="1:12" x14ac:dyDescent="0.3">
      <c r="A2287">
        <v>9067</v>
      </c>
      <c r="B2287" s="109" t="s">
        <v>1755</v>
      </c>
      <c r="C2287" s="109" t="s">
        <v>101</v>
      </c>
      <c r="D2287">
        <v>139</v>
      </c>
      <c r="E2287">
        <v>2</v>
      </c>
      <c r="F2287" t="s">
        <v>1599</v>
      </c>
      <c r="G2287">
        <v>1577.97</v>
      </c>
      <c r="H2287">
        <v>8</v>
      </c>
      <c r="I2287" t="s">
        <v>1789</v>
      </c>
      <c r="J2287" t="s">
        <v>1601</v>
      </c>
      <c r="K2287">
        <v>4</v>
      </c>
      <c r="L2287">
        <v>208.71</v>
      </c>
    </row>
    <row r="2288" spans="1:12" x14ac:dyDescent="0.3">
      <c r="A2288">
        <v>9068</v>
      </c>
      <c r="B2288" s="109" t="s">
        <v>1755</v>
      </c>
      <c r="C2288" s="109" t="s">
        <v>101</v>
      </c>
      <c r="D2288">
        <v>47</v>
      </c>
      <c r="E2288">
        <v>2</v>
      </c>
      <c r="F2288" t="s">
        <v>1599</v>
      </c>
      <c r="G2288">
        <v>1836.15</v>
      </c>
      <c r="H2288">
        <v>8</v>
      </c>
      <c r="I2288" t="s">
        <v>1789</v>
      </c>
      <c r="J2288" t="s">
        <v>1603</v>
      </c>
      <c r="K2288">
        <v>1</v>
      </c>
      <c r="L2288">
        <v>27.57</v>
      </c>
    </row>
    <row r="2289" spans="1:12" x14ac:dyDescent="0.3">
      <c r="A2289">
        <v>9171</v>
      </c>
      <c r="B2289" s="109" t="s">
        <v>1755</v>
      </c>
      <c r="C2289" s="109" t="s">
        <v>101</v>
      </c>
      <c r="D2289">
        <v>71</v>
      </c>
      <c r="E2289">
        <v>1</v>
      </c>
      <c r="F2289" t="s">
        <v>215</v>
      </c>
      <c r="G2289">
        <v>3426.6699999999901</v>
      </c>
      <c r="H2289">
        <v>8</v>
      </c>
      <c r="I2289" t="s">
        <v>1789</v>
      </c>
      <c r="J2289" t="s">
        <v>1606</v>
      </c>
      <c r="K2289">
        <v>3</v>
      </c>
      <c r="L2289">
        <v>165.26999999999998</v>
      </c>
    </row>
    <row r="2290" spans="1:12" x14ac:dyDescent="0.3">
      <c r="A2290">
        <v>9194</v>
      </c>
      <c r="B2290" s="109" t="s">
        <v>1755</v>
      </c>
      <c r="C2290" s="109" t="s">
        <v>101</v>
      </c>
      <c r="D2290">
        <v>93</v>
      </c>
      <c r="E2290">
        <v>1</v>
      </c>
      <c r="F2290" t="s">
        <v>215</v>
      </c>
      <c r="G2290">
        <v>2470.89</v>
      </c>
      <c r="H2290">
        <v>8</v>
      </c>
      <c r="I2290" t="s">
        <v>1789</v>
      </c>
      <c r="J2290" t="s">
        <v>1606</v>
      </c>
      <c r="K2290">
        <v>3</v>
      </c>
      <c r="L2290">
        <v>144.41</v>
      </c>
    </row>
    <row r="2291" spans="1:12" x14ac:dyDescent="0.3">
      <c r="A2291">
        <v>9263</v>
      </c>
      <c r="B2291" s="109" t="s">
        <v>1755</v>
      </c>
      <c r="C2291" s="109" t="s">
        <v>101</v>
      </c>
      <c r="D2291">
        <v>121</v>
      </c>
      <c r="E2291">
        <v>2</v>
      </c>
      <c r="F2291" t="s">
        <v>1599</v>
      </c>
      <c r="G2291">
        <v>2061.75</v>
      </c>
      <c r="H2291">
        <v>8</v>
      </c>
      <c r="I2291" t="s">
        <v>1789</v>
      </c>
      <c r="J2291" t="s">
        <v>1603</v>
      </c>
      <c r="K2291">
        <v>1</v>
      </c>
      <c r="L2291">
        <v>63.93</v>
      </c>
    </row>
    <row r="2292" spans="1:12" x14ac:dyDescent="0.3">
      <c r="A2292">
        <v>9264</v>
      </c>
      <c r="B2292" s="109" t="s">
        <v>1696</v>
      </c>
      <c r="C2292" s="109" t="s">
        <v>101</v>
      </c>
      <c r="D2292">
        <v>94</v>
      </c>
      <c r="E2292">
        <v>1</v>
      </c>
      <c r="F2292" t="s">
        <v>215</v>
      </c>
      <c r="G2292">
        <v>2209.74999999999</v>
      </c>
      <c r="H2292">
        <v>8</v>
      </c>
      <c r="I2292" t="s">
        <v>1789</v>
      </c>
      <c r="J2292" t="s">
        <v>1603</v>
      </c>
      <c r="K2292">
        <v>1</v>
      </c>
      <c r="L2292">
        <v>27.16</v>
      </c>
    </row>
    <row r="2293" spans="1:12" x14ac:dyDescent="0.3">
      <c r="A2293">
        <v>9274</v>
      </c>
      <c r="B2293" s="109" t="s">
        <v>1696</v>
      </c>
      <c r="C2293" s="109" t="s">
        <v>101</v>
      </c>
      <c r="D2293">
        <v>189</v>
      </c>
      <c r="E2293">
        <v>1</v>
      </c>
      <c r="F2293" t="s">
        <v>215</v>
      </c>
      <c r="G2293">
        <v>3063.68</v>
      </c>
      <c r="H2293">
        <v>8</v>
      </c>
      <c r="I2293" t="s">
        <v>1789</v>
      </c>
      <c r="J2293" t="s">
        <v>1606</v>
      </c>
      <c r="K2293">
        <v>3</v>
      </c>
      <c r="L2293">
        <v>143.38</v>
      </c>
    </row>
    <row r="2294" spans="1:12" x14ac:dyDescent="0.3">
      <c r="A2294">
        <v>9276</v>
      </c>
      <c r="B2294" s="109" t="s">
        <v>1696</v>
      </c>
      <c r="C2294" s="109" t="s">
        <v>101</v>
      </c>
      <c r="D2294">
        <v>95</v>
      </c>
      <c r="E2294">
        <v>2</v>
      </c>
      <c r="F2294" t="s">
        <v>1599</v>
      </c>
      <c r="G2294">
        <v>2380.98</v>
      </c>
      <c r="H2294">
        <v>8</v>
      </c>
      <c r="I2294" t="s">
        <v>1789</v>
      </c>
      <c r="J2294" t="s">
        <v>1606</v>
      </c>
      <c r="K2294">
        <v>3</v>
      </c>
      <c r="L2294">
        <v>119.28999999999999</v>
      </c>
    </row>
    <row r="2295" spans="1:12" x14ac:dyDescent="0.3">
      <c r="A2295">
        <v>9279</v>
      </c>
      <c r="B2295" s="109" t="s">
        <v>1696</v>
      </c>
      <c r="C2295" s="109" t="s">
        <v>101</v>
      </c>
      <c r="D2295">
        <v>74</v>
      </c>
      <c r="E2295">
        <v>1</v>
      </c>
      <c r="F2295" t="s">
        <v>215</v>
      </c>
      <c r="G2295">
        <v>3371.55</v>
      </c>
      <c r="H2295">
        <v>8</v>
      </c>
      <c r="I2295" t="s">
        <v>1789</v>
      </c>
      <c r="J2295" t="s">
        <v>1605</v>
      </c>
      <c r="K2295">
        <v>2</v>
      </c>
      <c r="L2295">
        <v>159.5</v>
      </c>
    </row>
    <row r="2296" spans="1:12" x14ac:dyDescent="0.3">
      <c r="A2296">
        <v>9282</v>
      </c>
      <c r="B2296" s="109" t="s">
        <v>1696</v>
      </c>
      <c r="C2296" s="109" t="s">
        <v>101</v>
      </c>
      <c r="D2296">
        <v>75</v>
      </c>
      <c r="E2296">
        <v>2</v>
      </c>
      <c r="F2296" t="s">
        <v>1599</v>
      </c>
      <c r="G2296">
        <v>2350.7999999999902</v>
      </c>
      <c r="H2296">
        <v>8</v>
      </c>
      <c r="I2296" t="s">
        <v>1789</v>
      </c>
      <c r="J2296" t="s">
        <v>1606</v>
      </c>
      <c r="K2296">
        <v>3</v>
      </c>
      <c r="L2296">
        <v>170.31</v>
      </c>
    </row>
    <row r="2297" spans="1:12" x14ac:dyDescent="0.3">
      <c r="A2297">
        <v>9333</v>
      </c>
      <c r="B2297" s="109" t="s">
        <v>1756</v>
      </c>
      <c r="C2297" s="109" t="s">
        <v>101</v>
      </c>
      <c r="D2297">
        <v>196</v>
      </c>
      <c r="E2297">
        <v>1</v>
      </c>
      <c r="F2297" t="s">
        <v>215</v>
      </c>
      <c r="G2297">
        <v>2714.1099999999901</v>
      </c>
      <c r="H2297">
        <v>8</v>
      </c>
      <c r="I2297" t="s">
        <v>1789</v>
      </c>
      <c r="J2297" t="s">
        <v>1605</v>
      </c>
      <c r="K2297">
        <v>2</v>
      </c>
      <c r="L2297">
        <v>115.95</v>
      </c>
    </row>
    <row r="2298" spans="1:12" x14ac:dyDescent="0.3">
      <c r="A2298">
        <v>9343</v>
      </c>
      <c r="B2298" s="109" t="s">
        <v>1756</v>
      </c>
      <c r="C2298" s="109" t="s">
        <v>101</v>
      </c>
      <c r="D2298">
        <v>101</v>
      </c>
      <c r="E2298">
        <v>1</v>
      </c>
      <c r="F2298" t="s">
        <v>215</v>
      </c>
      <c r="G2298">
        <v>2561.19</v>
      </c>
      <c r="H2298">
        <v>8</v>
      </c>
      <c r="I2298" t="s">
        <v>1789</v>
      </c>
      <c r="J2298" t="s">
        <v>1603</v>
      </c>
      <c r="K2298">
        <v>1</v>
      </c>
      <c r="L2298">
        <v>64.56</v>
      </c>
    </row>
    <row r="2299" spans="1:12" x14ac:dyDescent="0.3">
      <c r="A2299">
        <v>9394</v>
      </c>
      <c r="B2299" s="109" t="s">
        <v>1756</v>
      </c>
      <c r="C2299" s="109" t="s">
        <v>101</v>
      </c>
      <c r="D2299">
        <v>33</v>
      </c>
      <c r="E2299">
        <v>2</v>
      </c>
      <c r="F2299" t="s">
        <v>1599</v>
      </c>
      <c r="G2299">
        <v>2041.21999999999</v>
      </c>
      <c r="H2299">
        <v>8</v>
      </c>
      <c r="I2299" t="s">
        <v>1789</v>
      </c>
      <c r="J2299" t="s">
        <v>1606</v>
      </c>
      <c r="K2299">
        <v>3</v>
      </c>
      <c r="L2299">
        <v>129.54</v>
      </c>
    </row>
    <row r="2300" spans="1:12" x14ac:dyDescent="0.3">
      <c r="A2300">
        <v>9395</v>
      </c>
      <c r="B2300" s="109" t="s">
        <v>1756</v>
      </c>
      <c r="C2300" s="109" t="s">
        <v>101</v>
      </c>
      <c r="D2300">
        <v>167</v>
      </c>
      <c r="E2300">
        <v>2</v>
      </c>
      <c r="F2300" t="s">
        <v>1599</v>
      </c>
      <c r="G2300">
        <v>2609.11</v>
      </c>
      <c r="H2300">
        <v>8</v>
      </c>
      <c r="I2300" t="s">
        <v>1789</v>
      </c>
      <c r="J2300" t="s">
        <v>1605</v>
      </c>
      <c r="K2300">
        <v>2</v>
      </c>
      <c r="L2300">
        <v>73.56</v>
      </c>
    </row>
    <row r="2301" spans="1:12" x14ac:dyDescent="0.3">
      <c r="A2301">
        <v>9406</v>
      </c>
      <c r="B2301" s="109" t="s">
        <v>1756</v>
      </c>
      <c r="C2301" s="109" t="s">
        <v>101</v>
      </c>
      <c r="D2301">
        <v>18</v>
      </c>
      <c r="E2301">
        <v>2</v>
      </c>
      <c r="F2301" t="s">
        <v>1599</v>
      </c>
      <c r="G2301">
        <v>3225.02</v>
      </c>
      <c r="H2301">
        <v>8</v>
      </c>
      <c r="I2301" t="s">
        <v>1789</v>
      </c>
      <c r="J2301" t="s">
        <v>1623</v>
      </c>
      <c r="K2301">
        <v>5</v>
      </c>
      <c r="L2301">
        <v>171.32</v>
      </c>
    </row>
    <row r="2302" spans="1:12" x14ac:dyDescent="0.3">
      <c r="A2302">
        <v>9447</v>
      </c>
      <c r="B2302" s="109" t="s">
        <v>1756</v>
      </c>
      <c r="C2302" s="109" t="s">
        <v>101</v>
      </c>
      <c r="D2302">
        <v>199</v>
      </c>
      <c r="E2302">
        <v>1</v>
      </c>
      <c r="F2302" t="s">
        <v>215</v>
      </c>
      <c r="G2302">
        <v>2795.3799999999901</v>
      </c>
      <c r="H2302">
        <v>8</v>
      </c>
      <c r="I2302" t="s">
        <v>1789</v>
      </c>
      <c r="J2302" t="s">
        <v>1605</v>
      </c>
      <c r="K2302">
        <v>2</v>
      </c>
      <c r="L2302">
        <v>116.22</v>
      </c>
    </row>
    <row r="2303" spans="1:12" x14ac:dyDescent="0.3">
      <c r="A2303">
        <v>9453</v>
      </c>
      <c r="B2303" s="109" t="s">
        <v>1757</v>
      </c>
      <c r="C2303" s="109" t="s">
        <v>101</v>
      </c>
      <c r="D2303">
        <v>22</v>
      </c>
      <c r="E2303">
        <v>2</v>
      </c>
      <c r="F2303" t="s">
        <v>1599</v>
      </c>
      <c r="G2303">
        <v>3533.5299999999902</v>
      </c>
      <c r="H2303">
        <v>8</v>
      </c>
      <c r="I2303" t="s">
        <v>1789</v>
      </c>
      <c r="J2303" t="s">
        <v>1606</v>
      </c>
      <c r="K2303">
        <v>3</v>
      </c>
      <c r="L2303">
        <v>144</v>
      </c>
    </row>
    <row r="2304" spans="1:12" x14ac:dyDescent="0.3">
      <c r="A2304">
        <v>9513</v>
      </c>
      <c r="B2304" s="109" t="s">
        <v>1757</v>
      </c>
      <c r="C2304" s="109" t="s">
        <v>101</v>
      </c>
      <c r="D2304">
        <v>141</v>
      </c>
      <c r="E2304">
        <v>2</v>
      </c>
      <c r="F2304" t="s">
        <v>1599</v>
      </c>
      <c r="G2304">
        <v>2888.96</v>
      </c>
      <c r="H2304">
        <v>8</v>
      </c>
      <c r="I2304" t="s">
        <v>1789</v>
      </c>
      <c r="J2304" t="s">
        <v>1605</v>
      </c>
      <c r="K2304">
        <v>2</v>
      </c>
      <c r="L2304">
        <v>73.56</v>
      </c>
    </row>
    <row r="2305" spans="1:12" x14ac:dyDescent="0.3">
      <c r="A2305">
        <v>9526</v>
      </c>
      <c r="B2305" s="109" t="s">
        <v>1757</v>
      </c>
      <c r="C2305" s="109" t="s">
        <v>101</v>
      </c>
      <c r="D2305">
        <v>74</v>
      </c>
      <c r="E2305">
        <v>1</v>
      </c>
      <c r="F2305" t="s">
        <v>215</v>
      </c>
      <c r="G2305">
        <v>3371.55</v>
      </c>
      <c r="H2305">
        <v>8</v>
      </c>
      <c r="I2305" t="s">
        <v>1789</v>
      </c>
      <c r="J2305" t="s">
        <v>1606</v>
      </c>
      <c r="K2305">
        <v>3</v>
      </c>
      <c r="L2305">
        <v>159.87</v>
      </c>
    </row>
    <row r="2306" spans="1:12" x14ac:dyDescent="0.3">
      <c r="A2306">
        <v>9549</v>
      </c>
      <c r="B2306" s="109" t="s">
        <v>1757</v>
      </c>
      <c r="C2306" s="109" t="s">
        <v>101</v>
      </c>
      <c r="D2306">
        <v>99</v>
      </c>
      <c r="E2306">
        <v>1</v>
      </c>
      <c r="F2306" t="s">
        <v>215</v>
      </c>
      <c r="G2306">
        <v>2845.08</v>
      </c>
      <c r="H2306">
        <v>8</v>
      </c>
      <c r="I2306" t="s">
        <v>1789</v>
      </c>
      <c r="J2306" t="s">
        <v>1603</v>
      </c>
      <c r="K2306">
        <v>1</v>
      </c>
      <c r="L2306">
        <v>27.57</v>
      </c>
    </row>
    <row r="2307" spans="1:12" x14ac:dyDescent="0.3">
      <c r="A2307">
        <v>9568</v>
      </c>
      <c r="B2307" s="109" t="s">
        <v>1757</v>
      </c>
      <c r="C2307" s="109" t="s">
        <v>101</v>
      </c>
      <c r="D2307">
        <v>168</v>
      </c>
      <c r="E2307">
        <v>2</v>
      </c>
      <c r="F2307" t="s">
        <v>1599</v>
      </c>
      <c r="G2307">
        <v>2785.79</v>
      </c>
      <c r="H2307">
        <v>8</v>
      </c>
      <c r="I2307" t="s">
        <v>1789</v>
      </c>
      <c r="J2307" t="s">
        <v>1606</v>
      </c>
      <c r="K2307">
        <v>3</v>
      </c>
      <c r="L2307">
        <v>196.64000000000001</v>
      </c>
    </row>
    <row r="2308" spans="1:12" x14ac:dyDescent="0.3">
      <c r="A2308">
        <v>9570</v>
      </c>
      <c r="B2308" s="109" t="s">
        <v>1757</v>
      </c>
      <c r="C2308" s="109" t="s">
        <v>101</v>
      </c>
      <c r="D2308">
        <v>51</v>
      </c>
      <c r="E2308">
        <v>1</v>
      </c>
      <c r="F2308" t="s">
        <v>215</v>
      </c>
      <c r="G2308">
        <v>3918.9199999999901</v>
      </c>
      <c r="H2308">
        <v>8</v>
      </c>
      <c r="I2308" t="s">
        <v>1789</v>
      </c>
      <c r="J2308" t="s">
        <v>1601</v>
      </c>
      <c r="K2308">
        <v>4</v>
      </c>
      <c r="L2308">
        <v>172.91</v>
      </c>
    </row>
    <row r="2309" spans="1:12" x14ac:dyDescent="0.3">
      <c r="A2309">
        <v>9591</v>
      </c>
      <c r="B2309" s="109" t="s">
        <v>1757</v>
      </c>
      <c r="C2309" s="109" t="s">
        <v>101</v>
      </c>
      <c r="D2309">
        <v>196</v>
      </c>
      <c r="E2309">
        <v>1</v>
      </c>
      <c r="F2309" t="s">
        <v>215</v>
      </c>
      <c r="G2309">
        <v>2714.1099999999901</v>
      </c>
      <c r="H2309">
        <v>8</v>
      </c>
      <c r="I2309" t="s">
        <v>1789</v>
      </c>
      <c r="J2309" t="s">
        <v>1603</v>
      </c>
      <c r="K2309">
        <v>1</v>
      </c>
      <c r="L2309">
        <v>27.57</v>
      </c>
    </row>
    <row r="2310" spans="1:12" x14ac:dyDescent="0.3">
      <c r="A2310">
        <v>9654</v>
      </c>
      <c r="B2310" s="109" t="s">
        <v>1757</v>
      </c>
      <c r="C2310" s="109" t="s">
        <v>101</v>
      </c>
      <c r="D2310">
        <v>84</v>
      </c>
      <c r="E2310">
        <v>2</v>
      </c>
      <c r="F2310" t="s">
        <v>1599</v>
      </c>
      <c r="G2310">
        <v>1766.1699999999901</v>
      </c>
      <c r="H2310">
        <v>8</v>
      </c>
      <c r="I2310" t="s">
        <v>1789</v>
      </c>
      <c r="J2310" t="s">
        <v>1603</v>
      </c>
      <c r="K2310">
        <v>1</v>
      </c>
      <c r="L2310">
        <v>27.57</v>
      </c>
    </row>
    <row r="2311" spans="1:12" x14ac:dyDescent="0.3">
      <c r="A2311">
        <v>9703</v>
      </c>
      <c r="B2311" s="109" t="s">
        <v>1697</v>
      </c>
      <c r="C2311" s="109" t="s">
        <v>101</v>
      </c>
      <c r="D2311">
        <v>64</v>
      </c>
      <c r="E2311">
        <v>2</v>
      </c>
      <c r="F2311" t="s">
        <v>1599</v>
      </c>
      <c r="G2311">
        <v>2702.72999999999</v>
      </c>
      <c r="H2311">
        <v>8</v>
      </c>
      <c r="I2311" t="s">
        <v>1789</v>
      </c>
      <c r="J2311" t="s">
        <v>1606</v>
      </c>
      <c r="K2311">
        <v>3</v>
      </c>
      <c r="L2311">
        <v>100.38999999999999</v>
      </c>
    </row>
    <row r="2312" spans="1:12" x14ac:dyDescent="0.3">
      <c r="A2312">
        <v>9726</v>
      </c>
      <c r="B2312" s="109" t="s">
        <v>1697</v>
      </c>
      <c r="C2312" s="109" t="s">
        <v>101</v>
      </c>
      <c r="D2312">
        <v>24</v>
      </c>
      <c r="E2312">
        <v>2</v>
      </c>
      <c r="F2312" t="s">
        <v>1599</v>
      </c>
      <c r="G2312">
        <v>2885.92</v>
      </c>
      <c r="H2312">
        <v>8</v>
      </c>
      <c r="I2312" t="s">
        <v>1789</v>
      </c>
      <c r="J2312" t="s">
        <v>1605</v>
      </c>
      <c r="K2312">
        <v>2</v>
      </c>
      <c r="L2312">
        <v>101.64</v>
      </c>
    </row>
    <row r="2313" spans="1:12" x14ac:dyDescent="0.3">
      <c r="A2313">
        <v>9805</v>
      </c>
      <c r="B2313" s="109" t="s">
        <v>1698</v>
      </c>
      <c r="C2313" s="109" t="s">
        <v>101</v>
      </c>
      <c r="D2313">
        <v>24</v>
      </c>
      <c r="E2313">
        <v>2</v>
      </c>
      <c r="F2313" t="s">
        <v>1599</v>
      </c>
      <c r="G2313">
        <v>2885.92</v>
      </c>
      <c r="H2313">
        <v>8</v>
      </c>
      <c r="I2313" t="s">
        <v>1789</v>
      </c>
      <c r="J2313" t="s">
        <v>1601</v>
      </c>
      <c r="K2313">
        <v>4</v>
      </c>
      <c r="L2313">
        <v>195.07</v>
      </c>
    </row>
    <row r="2314" spans="1:12" x14ac:dyDescent="0.3">
      <c r="A2314">
        <v>9811</v>
      </c>
      <c r="B2314" s="109" t="s">
        <v>1698</v>
      </c>
      <c r="C2314" s="109" t="s">
        <v>101</v>
      </c>
      <c r="D2314">
        <v>126</v>
      </c>
      <c r="E2314">
        <v>1</v>
      </c>
      <c r="F2314" t="s">
        <v>215</v>
      </c>
      <c r="G2314">
        <v>2676.98</v>
      </c>
      <c r="H2314">
        <v>8</v>
      </c>
      <c r="I2314" t="s">
        <v>1789</v>
      </c>
      <c r="J2314" t="s">
        <v>1606</v>
      </c>
      <c r="K2314">
        <v>3</v>
      </c>
      <c r="L2314">
        <v>131.61000000000001</v>
      </c>
    </row>
    <row r="2315" spans="1:12" x14ac:dyDescent="0.3">
      <c r="A2315">
        <v>9829</v>
      </c>
      <c r="B2315" s="109" t="s">
        <v>1698</v>
      </c>
      <c r="C2315" s="109" t="s">
        <v>101</v>
      </c>
      <c r="D2315">
        <v>48</v>
      </c>
      <c r="E2315">
        <v>1</v>
      </c>
      <c r="F2315" t="s">
        <v>215</v>
      </c>
      <c r="G2315">
        <v>2563.6099999999901</v>
      </c>
      <c r="H2315">
        <v>8</v>
      </c>
      <c r="I2315" t="s">
        <v>1789</v>
      </c>
      <c r="J2315" t="s">
        <v>1606</v>
      </c>
      <c r="K2315">
        <v>3</v>
      </c>
      <c r="L2315">
        <v>142.12</v>
      </c>
    </row>
    <row r="2316" spans="1:12" x14ac:dyDescent="0.3">
      <c r="A2316">
        <v>9841</v>
      </c>
      <c r="B2316" s="109" t="s">
        <v>1698</v>
      </c>
      <c r="C2316" s="109" t="s">
        <v>101</v>
      </c>
      <c r="D2316">
        <v>145</v>
      </c>
      <c r="E2316">
        <v>2</v>
      </c>
      <c r="F2316" t="s">
        <v>1599</v>
      </c>
      <c r="G2316">
        <v>2073.5499999999902</v>
      </c>
      <c r="H2316">
        <v>8</v>
      </c>
      <c r="I2316" t="s">
        <v>1789</v>
      </c>
      <c r="J2316" t="s">
        <v>1603</v>
      </c>
      <c r="K2316">
        <v>1</v>
      </c>
      <c r="L2316">
        <v>27.57</v>
      </c>
    </row>
    <row r="2317" spans="1:12" x14ac:dyDescent="0.3">
      <c r="A2317">
        <v>9859</v>
      </c>
      <c r="B2317" s="109" t="s">
        <v>1758</v>
      </c>
      <c r="C2317" s="109" t="s">
        <v>101</v>
      </c>
      <c r="D2317">
        <v>164</v>
      </c>
      <c r="E2317">
        <v>1</v>
      </c>
      <c r="F2317" t="s">
        <v>215</v>
      </c>
      <c r="G2317">
        <v>3193.3999999999901</v>
      </c>
      <c r="H2317">
        <v>8</v>
      </c>
      <c r="I2317" t="s">
        <v>1789</v>
      </c>
      <c r="J2317" t="s">
        <v>1606</v>
      </c>
      <c r="K2317">
        <v>3</v>
      </c>
      <c r="L2317">
        <v>153.92000000000002</v>
      </c>
    </row>
    <row r="2318" spans="1:12" x14ac:dyDescent="0.3">
      <c r="A2318">
        <v>9869</v>
      </c>
      <c r="B2318" s="109" t="s">
        <v>1758</v>
      </c>
      <c r="C2318" s="109" t="s">
        <v>101</v>
      </c>
      <c r="D2318">
        <v>61</v>
      </c>
      <c r="E2318">
        <v>2</v>
      </c>
      <c r="F2318" t="s">
        <v>1599</v>
      </c>
      <c r="G2318">
        <v>2928.83</v>
      </c>
      <c r="H2318">
        <v>8</v>
      </c>
      <c r="I2318" t="s">
        <v>1789</v>
      </c>
      <c r="J2318" t="s">
        <v>1605</v>
      </c>
      <c r="K2318">
        <v>2</v>
      </c>
      <c r="L2318">
        <v>105.97</v>
      </c>
    </row>
    <row r="2319" spans="1:12" x14ac:dyDescent="0.3">
      <c r="A2319">
        <v>9897</v>
      </c>
      <c r="B2319" s="109" t="s">
        <v>1758</v>
      </c>
      <c r="C2319" s="109" t="s">
        <v>101</v>
      </c>
      <c r="D2319">
        <v>44</v>
      </c>
      <c r="E2319">
        <v>2</v>
      </c>
      <c r="F2319" t="s">
        <v>1599</v>
      </c>
      <c r="G2319">
        <v>2003.3999999999901</v>
      </c>
      <c r="H2319">
        <v>8</v>
      </c>
      <c r="I2319" t="s">
        <v>1789</v>
      </c>
      <c r="J2319" t="s">
        <v>1601</v>
      </c>
      <c r="K2319">
        <v>4</v>
      </c>
      <c r="L2319">
        <v>185.15</v>
      </c>
    </row>
    <row r="2320" spans="1:12" x14ac:dyDescent="0.3">
      <c r="A2320">
        <v>9909</v>
      </c>
      <c r="B2320" s="109" t="s">
        <v>1699</v>
      </c>
      <c r="C2320" s="109" t="s">
        <v>101</v>
      </c>
      <c r="D2320">
        <v>167</v>
      </c>
      <c r="E2320">
        <v>2</v>
      </c>
      <c r="F2320" t="s">
        <v>1599</v>
      </c>
      <c r="G2320">
        <v>2609.11</v>
      </c>
      <c r="H2320">
        <v>8</v>
      </c>
      <c r="I2320" t="s">
        <v>1789</v>
      </c>
      <c r="J2320" t="s">
        <v>1606</v>
      </c>
      <c r="K2320">
        <v>3</v>
      </c>
      <c r="L2320">
        <v>119.28999999999999</v>
      </c>
    </row>
    <row r="2321" spans="1:12" x14ac:dyDescent="0.3">
      <c r="A2321">
        <v>9951</v>
      </c>
      <c r="B2321" s="109" t="s">
        <v>1699</v>
      </c>
      <c r="C2321" s="109" t="s">
        <v>101</v>
      </c>
      <c r="D2321">
        <v>50</v>
      </c>
      <c r="E2321">
        <v>2</v>
      </c>
      <c r="F2321" t="s">
        <v>1599</v>
      </c>
      <c r="G2321">
        <v>2266.8799999999901</v>
      </c>
      <c r="H2321">
        <v>8</v>
      </c>
      <c r="I2321" t="s">
        <v>1789</v>
      </c>
      <c r="J2321" t="s">
        <v>1605</v>
      </c>
      <c r="K2321">
        <v>2</v>
      </c>
      <c r="L2321">
        <v>89.43</v>
      </c>
    </row>
    <row r="2322" spans="1:12" x14ac:dyDescent="0.3">
      <c r="A2322">
        <v>10071</v>
      </c>
      <c r="B2322" s="109" t="s">
        <v>1699</v>
      </c>
      <c r="C2322" s="109" t="s">
        <v>101</v>
      </c>
      <c r="D2322">
        <v>42</v>
      </c>
      <c r="E2322">
        <v>1</v>
      </c>
      <c r="F2322" t="s">
        <v>215</v>
      </c>
      <c r="G2322">
        <v>2374.1399999999899</v>
      </c>
      <c r="H2322">
        <v>8</v>
      </c>
      <c r="I2322" t="s">
        <v>1789</v>
      </c>
      <c r="J2322" t="s">
        <v>1603</v>
      </c>
      <c r="K2322">
        <v>1</v>
      </c>
      <c r="L2322">
        <v>52.02</v>
      </c>
    </row>
    <row r="2323" spans="1:12" x14ac:dyDescent="0.3">
      <c r="A2323">
        <v>10102</v>
      </c>
      <c r="B2323" s="109" t="s">
        <v>1699</v>
      </c>
      <c r="C2323" s="109" t="s">
        <v>101</v>
      </c>
      <c r="D2323">
        <v>139</v>
      </c>
      <c r="E2323">
        <v>2</v>
      </c>
      <c r="F2323" t="s">
        <v>1599</v>
      </c>
      <c r="G2323">
        <v>1577.97</v>
      </c>
      <c r="H2323">
        <v>8</v>
      </c>
      <c r="I2323" t="s">
        <v>1789</v>
      </c>
      <c r="J2323" t="s">
        <v>1601</v>
      </c>
      <c r="K2323">
        <v>4</v>
      </c>
      <c r="L2323">
        <v>209.82</v>
      </c>
    </row>
    <row r="2324" spans="1:12" x14ac:dyDescent="0.3">
      <c r="A2324">
        <v>10111</v>
      </c>
      <c r="B2324" s="109" t="s">
        <v>1699</v>
      </c>
      <c r="C2324" s="109" t="s">
        <v>101</v>
      </c>
      <c r="D2324">
        <v>58</v>
      </c>
      <c r="E2324">
        <v>2</v>
      </c>
      <c r="F2324" t="s">
        <v>1599</v>
      </c>
      <c r="G2324">
        <v>2980.8799999999901</v>
      </c>
      <c r="H2324">
        <v>8</v>
      </c>
      <c r="I2324" t="s">
        <v>1789</v>
      </c>
      <c r="J2324" t="s">
        <v>1603</v>
      </c>
      <c r="K2324">
        <v>1</v>
      </c>
      <c r="L2324">
        <v>78.81</v>
      </c>
    </row>
    <row r="2325" spans="1:12" x14ac:dyDescent="0.3">
      <c r="A2325">
        <v>10150</v>
      </c>
      <c r="B2325" s="109" t="s">
        <v>1699</v>
      </c>
      <c r="C2325" s="109" t="s">
        <v>101</v>
      </c>
      <c r="D2325">
        <v>53</v>
      </c>
      <c r="E2325">
        <v>2</v>
      </c>
      <c r="F2325" t="s">
        <v>1599</v>
      </c>
      <c r="G2325">
        <v>2456.64</v>
      </c>
      <c r="H2325">
        <v>8</v>
      </c>
      <c r="I2325" t="s">
        <v>1789</v>
      </c>
      <c r="J2325" t="s">
        <v>1605</v>
      </c>
      <c r="K2325">
        <v>2</v>
      </c>
      <c r="L2325">
        <v>89.43</v>
      </c>
    </row>
    <row r="2326" spans="1:12" x14ac:dyDescent="0.3">
      <c r="A2326">
        <v>10217</v>
      </c>
      <c r="B2326" s="109" t="s">
        <v>1699</v>
      </c>
      <c r="C2326" s="109" t="s">
        <v>101</v>
      </c>
      <c r="D2326">
        <v>33</v>
      </c>
      <c r="E2326">
        <v>2</v>
      </c>
      <c r="F2326" t="s">
        <v>1599</v>
      </c>
      <c r="G2326">
        <v>2041.21999999999</v>
      </c>
      <c r="H2326">
        <v>8</v>
      </c>
      <c r="I2326" t="s">
        <v>1789</v>
      </c>
      <c r="J2326" t="s">
        <v>1603</v>
      </c>
      <c r="K2326">
        <v>1</v>
      </c>
      <c r="L2326">
        <v>36.15</v>
      </c>
    </row>
    <row r="2327" spans="1:12" x14ac:dyDescent="0.3">
      <c r="A2327">
        <v>10295</v>
      </c>
      <c r="B2327" s="109" t="s">
        <v>1700</v>
      </c>
      <c r="C2327" s="109" t="s">
        <v>101</v>
      </c>
      <c r="D2327">
        <v>124</v>
      </c>
      <c r="E2327">
        <v>2</v>
      </c>
      <c r="F2327" t="s">
        <v>1599</v>
      </c>
      <c r="G2327">
        <v>3331.35</v>
      </c>
      <c r="H2327">
        <v>8</v>
      </c>
      <c r="I2327" t="s">
        <v>1789</v>
      </c>
      <c r="J2327" t="s">
        <v>1606</v>
      </c>
      <c r="K2327">
        <v>3</v>
      </c>
      <c r="L2327">
        <v>153.66000000000003</v>
      </c>
    </row>
    <row r="2328" spans="1:12" x14ac:dyDescent="0.3">
      <c r="A2328">
        <v>10390</v>
      </c>
      <c r="B2328" s="109" t="s">
        <v>1700</v>
      </c>
      <c r="C2328" s="109" t="s">
        <v>101</v>
      </c>
      <c r="D2328">
        <v>48</v>
      </c>
      <c r="E2328">
        <v>1</v>
      </c>
      <c r="F2328" t="s">
        <v>215</v>
      </c>
      <c r="G2328">
        <v>2563.6099999999901</v>
      </c>
      <c r="H2328">
        <v>8</v>
      </c>
      <c r="I2328" t="s">
        <v>1789</v>
      </c>
      <c r="J2328" t="s">
        <v>1605</v>
      </c>
      <c r="K2328">
        <v>2</v>
      </c>
      <c r="L2328">
        <v>54.730000000000004</v>
      </c>
    </row>
    <row r="2329" spans="1:12" x14ac:dyDescent="0.3">
      <c r="A2329">
        <v>10430</v>
      </c>
      <c r="B2329" s="109" t="s">
        <v>1700</v>
      </c>
      <c r="C2329" s="109" t="s">
        <v>101</v>
      </c>
      <c r="D2329">
        <v>17</v>
      </c>
      <c r="E2329">
        <v>2</v>
      </c>
      <c r="F2329" t="s">
        <v>1599</v>
      </c>
      <c r="G2329">
        <v>2546.1799999999998</v>
      </c>
      <c r="H2329">
        <v>8</v>
      </c>
      <c r="I2329" t="s">
        <v>1789</v>
      </c>
      <c r="J2329" t="s">
        <v>1603</v>
      </c>
      <c r="K2329">
        <v>1</v>
      </c>
      <c r="L2329">
        <v>37.08</v>
      </c>
    </row>
    <row r="2330" spans="1:12" x14ac:dyDescent="0.3">
      <c r="A2330">
        <v>10440</v>
      </c>
      <c r="B2330" s="109" t="s">
        <v>1700</v>
      </c>
      <c r="C2330" s="109" t="s">
        <v>101</v>
      </c>
      <c r="D2330">
        <v>195</v>
      </c>
      <c r="E2330">
        <v>1</v>
      </c>
      <c r="F2330" t="s">
        <v>215</v>
      </c>
      <c r="G2330">
        <v>2592.77</v>
      </c>
      <c r="H2330">
        <v>8</v>
      </c>
      <c r="I2330" t="s">
        <v>1789</v>
      </c>
      <c r="J2330" t="s">
        <v>1606</v>
      </c>
      <c r="K2330">
        <v>3</v>
      </c>
      <c r="L2330">
        <v>182.32999999999998</v>
      </c>
    </row>
    <row r="2331" spans="1:12" x14ac:dyDescent="0.3">
      <c r="A2331">
        <v>10461</v>
      </c>
      <c r="B2331" s="109" t="s">
        <v>1700</v>
      </c>
      <c r="C2331" s="109" t="s">
        <v>101</v>
      </c>
      <c r="D2331">
        <v>54</v>
      </c>
      <c r="E2331">
        <v>1</v>
      </c>
      <c r="F2331" t="s">
        <v>215</v>
      </c>
      <c r="G2331">
        <v>2839.4099999999899</v>
      </c>
      <c r="H2331">
        <v>8</v>
      </c>
      <c r="I2331" t="s">
        <v>1789</v>
      </c>
      <c r="J2331" t="s">
        <v>1605</v>
      </c>
      <c r="K2331">
        <v>2</v>
      </c>
      <c r="L2331">
        <v>142.74</v>
      </c>
    </row>
    <row r="2332" spans="1:12" x14ac:dyDescent="0.3">
      <c r="A2332">
        <v>10485</v>
      </c>
      <c r="B2332" s="109" t="s">
        <v>1700</v>
      </c>
      <c r="C2332" s="109" t="s">
        <v>101</v>
      </c>
      <c r="D2332">
        <v>145</v>
      </c>
      <c r="E2332">
        <v>2</v>
      </c>
      <c r="F2332" t="s">
        <v>1599</v>
      </c>
      <c r="G2332">
        <v>2073.5499999999902</v>
      </c>
      <c r="H2332">
        <v>8</v>
      </c>
      <c r="I2332" t="s">
        <v>1789</v>
      </c>
      <c r="J2332" t="s">
        <v>1603</v>
      </c>
      <c r="K2332">
        <v>1</v>
      </c>
      <c r="L2332">
        <v>27.57</v>
      </c>
    </row>
    <row r="2333" spans="1:12" x14ac:dyDescent="0.3">
      <c r="A2333">
        <v>10492</v>
      </c>
      <c r="B2333" s="109" t="s">
        <v>1700</v>
      </c>
      <c r="C2333" s="109" t="s">
        <v>101</v>
      </c>
      <c r="D2333">
        <v>86</v>
      </c>
      <c r="E2333">
        <v>1</v>
      </c>
      <c r="F2333" t="s">
        <v>215</v>
      </c>
      <c r="G2333">
        <v>3622.22</v>
      </c>
      <c r="H2333">
        <v>8</v>
      </c>
      <c r="I2333" t="s">
        <v>1789</v>
      </c>
      <c r="J2333" t="s">
        <v>1601</v>
      </c>
      <c r="K2333">
        <v>4</v>
      </c>
      <c r="L2333">
        <v>208.08</v>
      </c>
    </row>
    <row r="2334" spans="1:12" x14ac:dyDescent="0.3">
      <c r="A2334">
        <v>10528</v>
      </c>
      <c r="B2334" s="109" t="s">
        <v>1701</v>
      </c>
      <c r="C2334" s="109" t="s">
        <v>101</v>
      </c>
      <c r="D2334">
        <v>30</v>
      </c>
      <c r="E2334">
        <v>2</v>
      </c>
      <c r="F2334" t="s">
        <v>1599</v>
      </c>
      <c r="G2334">
        <v>1444.25999999999</v>
      </c>
      <c r="H2334">
        <v>8</v>
      </c>
      <c r="I2334" t="s">
        <v>1789</v>
      </c>
      <c r="J2334" t="s">
        <v>1606</v>
      </c>
      <c r="K2334">
        <v>3</v>
      </c>
      <c r="L2334">
        <v>224.06</v>
      </c>
    </row>
    <row r="2335" spans="1:12" x14ac:dyDescent="0.3">
      <c r="A2335">
        <v>10554</v>
      </c>
      <c r="B2335" s="109" t="s">
        <v>1701</v>
      </c>
      <c r="C2335" s="109" t="s">
        <v>101</v>
      </c>
      <c r="D2335">
        <v>188</v>
      </c>
      <c r="E2335">
        <v>2</v>
      </c>
      <c r="F2335" t="s">
        <v>1599</v>
      </c>
      <c r="G2335">
        <v>2797.5499999999902</v>
      </c>
      <c r="H2335">
        <v>8</v>
      </c>
      <c r="I2335" t="s">
        <v>1789</v>
      </c>
      <c r="J2335" t="s">
        <v>1605</v>
      </c>
      <c r="K2335">
        <v>2</v>
      </c>
      <c r="L2335">
        <v>88.17</v>
      </c>
    </row>
    <row r="2336" spans="1:12" x14ac:dyDescent="0.3">
      <c r="A2336">
        <v>10576</v>
      </c>
      <c r="B2336" s="109" t="s">
        <v>1701</v>
      </c>
      <c r="C2336" s="109" t="s">
        <v>101</v>
      </c>
      <c r="D2336">
        <v>196</v>
      </c>
      <c r="E2336">
        <v>1</v>
      </c>
      <c r="F2336" t="s">
        <v>215</v>
      </c>
      <c r="G2336">
        <v>2714.1099999999901</v>
      </c>
      <c r="H2336">
        <v>8</v>
      </c>
      <c r="I2336" t="s">
        <v>1789</v>
      </c>
      <c r="J2336" t="s">
        <v>1605</v>
      </c>
      <c r="K2336">
        <v>2</v>
      </c>
      <c r="L2336">
        <v>64.97999999999999</v>
      </c>
    </row>
    <row r="2337" spans="1:12" x14ac:dyDescent="0.3">
      <c r="A2337">
        <v>10597</v>
      </c>
      <c r="B2337" s="109" t="s">
        <v>1701</v>
      </c>
      <c r="C2337" s="109" t="s">
        <v>101</v>
      </c>
      <c r="D2337">
        <v>134</v>
      </c>
      <c r="E2337">
        <v>2</v>
      </c>
      <c r="F2337" t="s">
        <v>1599</v>
      </c>
      <c r="G2337">
        <v>3404.45999999999</v>
      </c>
      <c r="H2337">
        <v>8</v>
      </c>
      <c r="I2337" t="s">
        <v>1789</v>
      </c>
      <c r="J2337" t="s">
        <v>1603</v>
      </c>
      <c r="K2337">
        <v>1</v>
      </c>
      <c r="L2337">
        <v>27.57</v>
      </c>
    </row>
    <row r="2338" spans="1:12" x14ac:dyDescent="0.3">
      <c r="A2338">
        <v>10600</v>
      </c>
      <c r="B2338" s="109" t="s">
        <v>1701</v>
      </c>
      <c r="C2338" s="109" t="s">
        <v>101</v>
      </c>
      <c r="D2338">
        <v>141</v>
      </c>
      <c r="E2338">
        <v>2</v>
      </c>
      <c r="F2338" t="s">
        <v>1599</v>
      </c>
      <c r="G2338">
        <v>2888.96</v>
      </c>
      <c r="H2338">
        <v>8</v>
      </c>
      <c r="I2338" t="s">
        <v>1789</v>
      </c>
      <c r="J2338" t="s">
        <v>1603</v>
      </c>
      <c r="K2338">
        <v>1</v>
      </c>
      <c r="L2338">
        <v>52.02</v>
      </c>
    </row>
    <row r="2339" spans="1:12" x14ac:dyDescent="0.3">
      <c r="A2339">
        <v>10744</v>
      </c>
      <c r="B2339" s="109" t="s">
        <v>1701</v>
      </c>
      <c r="C2339" s="109" t="s">
        <v>101</v>
      </c>
      <c r="D2339">
        <v>20</v>
      </c>
      <c r="E2339">
        <v>2</v>
      </c>
      <c r="F2339" t="s">
        <v>1599</v>
      </c>
      <c r="G2339">
        <v>3080.13</v>
      </c>
      <c r="H2339">
        <v>8</v>
      </c>
      <c r="I2339" t="s">
        <v>1789</v>
      </c>
      <c r="J2339" t="s">
        <v>1606</v>
      </c>
      <c r="K2339">
        <v>3</v>
      </c>
      <c r="L2339">
        <v>196.57999999999998</v>
      </c>
    </row>
    <row r="2340" spans="1:12" x14ac:dyDescent="0.3">
      <c r="A2340">
        <v>10747</v>
      </c>
      <c r="B2340" s="109" t="s">
        <v>1701</v>
      </c>
      <c r="C2340" s="109" t="s">
        <v>101</v>
      </c>
      <c r="D2340">
        <v>46</v>
      </c>
      <c r="E2340">
        <v>2</v>
      </c>
      <c r="F2340" t="s">
        <v>1599</v>
      </c>
      <c r="G2340">
        <v>3510.3699999999899</v>
      </c>
      <c r="H2340">
        <v>8</v>
      </c>
      <c r="I2340" t="s">
        <v>1789</v>
      </c>
      <c r="J2340" t="s">
        <v>1606</v>
      </c>
      <c r="K2340">
        <v>3</v>
      </c>
      <c r="L2340">
        <v>213.4</v>
      </c>
    </row>
    <row r="2341" spans="1:12" x14ac:dyDescent="0.3">
      <c r="A2341">
        <v>10800</v>
      </c>
      <c r="B2341" s="109" t="s">
        <v>1701</v>
      </c>
      <c r="C2341" s="109" t="s">
        <v>101</v>
      </c>
      <c r="D2341">
        <v>55</v>
      </c>
      <c r="E2341">
        <v>1</v>
      </c>
      <c r="F2341" t="s">
        <v>215</v>
      </c>
      <c r="G2341">
        <v>2500.6099999999901</v>
      </c>
      <c r="H2341">
        <v>8</v>
      </c>
      <c r="I2341" t="s">
        <v>1789</v>
      </c>
      <c r="J2341" t="s">
        <v>1605</v>
      </c>
      <c r="K2341">
        <v>2</v>
      </c>
      <c r="L2341">
        <v>108.25999999999999</v>
      </c>
    </row>
    <row r="2342" spans="1:12" x14ac:dyDescent="0.3">
      <c r="A2342">
        <v>10819</v>
      </c>
      <c r="B2342" s="109" t="s">
        <v>1701</v>
      </c>
      <c r="C2342" s="109" t="s">
        <v>101</v>
      </c>
      <c r="D2342">
        <v>55</v>
      </c>
      <c r="E2342">
        <v>1</v>
      </c>
      <c r="F2342" t="s">
        <v>215</v>
      </c>
      <c r="G2342">
        <v>2500.6099999999901</v>
      </c>
      <c r="H2342">
        <v>8</v>
      </c>
      <c r="I2342" t="s">
        <v>1789</v>
      </c>
      <c r="J2342" t="s">
        <v>1603</v>
      </c>
      <c r="K2342">
        <v>1</v>
      </c>
      <c r="L2342">
        <v>36.15</v>
      </c>
    </row>
    <row r="2343" spans="1:12" x14ac:dyDescent="0.3">
      <c r="A2343">
        <v>10855</v>
      </c>
      <c r="B2343" s="109" t="s">
        <v>1701</v>
      </c>
      <c r="C2343" s="109" t="s">
        <v>101</v>
      </c>
      <c r="D2343">
        <v>63</v>
      </c>
      <c r="E2343">
        <v>1</v>
      </c>
      <c r="F2343" t="s">
        <v>215</v>
      </c>
      <c r="G2343">
        <v>2982.45</v>
      </c>
      <c r="H2343">
        <v>8</v>
      </c>
      <c r="I2343" t="s">
        <v>1789</v>
      </c>
      <c r="J2343" t="s">
        <v>1605</v>
      </c>
      <c r="K2343">
        <v>2</v>
      </c>
      <c r="L2343">
        <v>118.1</v>
      </c>
    </row>
    <row r="2344" spans="1:12" x14ac:dyDescent="0.3">
      <c r="A2344">
        <v>10858</v>
      </c>
      <c r="B2344" s="109" t="s">
        <v>1701</v>
      </c>
      <c r="C2344" s="109" t="s">
        <v>101</v>
      </c>
      <c r="D2344">
        <v>103</v>
      </c>
      <c r="E2344">
        <v>1</v>
      </c>
      <c r="F2344" t="s">
        <v>215</v>
      </c>
      <c r="G2344">
        <v>2155.51999999999</v>
      </c>
      <c r="H2344">
        <v>8</v>
      </c>
      <c r="I2344" t="s">
        <v>1789</v>
      </c>
      <c r="J2344" t="s">
        <v>1605</v>
      </c>
      <c r="K2344">
        <v>2</v>
      </c>
      <c r="L2344">
        <v>115.89</v>
      </c>
    </row>
    <row r="2345" spans="1:12" x14ac:dyDescent="0.3">
      <c r="A2345">
        <v>10865</v>
      </c>
      <c r="B2345" s="109" t="s">
        <v>1701</v>
      </c>
      <c r="C2345" s="109" t="s">
        <v>101</v>
      </c>
      <c r="D2345">
        <v>170</v>
      </c>
      <c r="E2345">
        <v>2</v>
      </c>
      <c r="F2345" t="s">
        <v>1599</v>
      </c>
      <c r="G2345">
        <v>2340.7799999999902</v>
      </c>
      <c r="H2345">
        <v>8</v>
      </c>
      <c r="I2345" t="s">
        <v>1789</v>
      </c>
      <c r="J2345" t="s">
        <v>1603</v>
      </c>
      <c r="K2345">
        <v>1</v>
      </c>
      <c r="L2345">
        <v>37.409999999999997</v>
      </c>
    </row>
    <row r="2346" spans="1:12" x14ac:dyDescent="0.3">
      <c r="A2346">
        <v>10892</v>
      </c>
      <c r="B2346" s="109" t="s">
        <v>1702</v>
      </c>
      <c r="C2346" s="109" t="s">
        <v>101</v>
      </c>
      <c r="D2346">
        <v>190</v>
      </c>
      <c r="E2346">
        <v>2</v>
      </c>
      <c r="F2346" t="s">
        <v>1599</v>
      </c>
      <c r="G2346">
        <v>3084.26999999999</v>
      </c>
      <c r="H2346">
        <v>8</v>
      </c>
      <c r="I2346" t="s">
        <v>1789</v>
      </c>
      <c r="J2346" t="s">
        <v>1601</v>
      </c>
      <c r="K2346">
        <v>4</v>
      </c>
      <c r="L2346">
        <v>191.8</v>
      </c>
    </row>
    <row r="2347" spans="1:12" x14ac:dyDescent="0.3">
      <c r="A2347">
        <v>10982</v>
      </c>
      <c r="B2347" s="109" t="s">
        <v>1702</v>
      </c>
      <c r="C2347" s="109" t="s">
        <v>101</v>
      </c>
      <c r="D2347">
        <v>70</v>
      </c>
      <c r="E2347">
        <v>1</v>
      </c>
      <c r="F2347" t="s">
        <v>215</v>
      </c>
      <c r="G2347">
        <v>2946.5599999999899</v>
      </c>
      <c r="H2347">
        <v>8</v>
      </c>
      <c r="I2347" t="s">
        <v>1789</v>
      </c>
      <c r="J2347" t="s">
        <v>1601</v>
      </c>
      <c r="K2347">
        <v>4</v>
      </c>
      <c r="L2347">
        <v>153.15</v>
      </c>
    </row>
    <row r="2348" spans="1:12" x14ac:dyDescent="0.3">
      <c r="A2348">
        <v>11080</v>
      </c>
      <c r="B2348" s="109" t="s">
        <v>1702</v>
      </c>
      <c r="C2348" s="109" t="s">
        <v>101</v>
      </c>
      <c r="D2348">
        <v>70</v>
      </c>
      <c r="E2348">
        <v>1</v>
      </c>
      <c r="F2348" t="s">
        <v>215</v>
      </c>
      <c r="G2348">
        <v>2946.5599999999899</v>
      </c>
      <c r="H2348">
        <v>8</v>
      </c>
      <c r="I2348" t="s">
        <v>1789</v>
      </c>
      <c r="J2348" t="s">
        <v>1606</v>
      </c>
      <c r="K2348">
        <v>3</v>
      </c>
      <c r="L2348">
        <v>166.53</v>
      </c>
    </row>
    <row r="2349" spans="1:12" x14ac:dyDescent="0.3">
      <c r="A2349">
        <v>11134</v>
      </c>
      <c r="B2349" s="109" t="s">
        <v>1702</v>
      </c>
      <c r="C2349" s="109" t="s">
        <v>101</v>
      </c>
      <c r="D2349">
        <v>177</v>
      </c>
      <c r="E2349">
        <v>2</v>
      </c>
      <c r="F2349" t="s">
        <v>1599</v>
      </c>
      <c r="G2349">
        <v>2497.4499999999898</v>
      </c>
      <c r="H2349">
        <v>8</v>
      </c>
      <c r="I2349" t="s">
        <v>1789</v>
      </c>
      <c r="J2349" t="s">
        <v>1606</v>
      </c>
      <c r="K2349">
        <v>3</v>
      </c>
      <c r="L2349">
        <v>170.94</v>
      </c>
    </row>
    <row r="2350" spans="1:12" x14ac:dyDescent="0.3">
      <c r="A2350">
        <v>11197</v>
      </c>
      <c r="B2350" s="109" t="s">
        <v>1702</v>
      </c>
      <c r="C2350" s="109" t="s">
        <v>101</v>
      </c>
      <c r="D2350">
        <v>144</v>
      </c>
      <c r="E2350">
        <v>1</v>
      </c>
      <c r="F2350" t="s">
        <v>215</v>
      </c>
      <c r="G2350">
        <v>2504.1999999999998</v>
      </c>
      <c r="H2350">
        <v>8</v>
      </c>
      <c r="I2350" t="s">
        <v>1789</v>
      </c>
      <c r="J2350" t="s">
        <v>1605</v>
      </c>
      <c r="K2350">
        <v>2</v>
      </c>
      <c r="L2350">
        <v>116.22</v>
      </c>
    </row>
    <row r="2351" spans="1:12" x14ac:dyDescent="0.3">
      <c r="A2351">
        <v>11209</v>
      </c>
      <c r="B2351" s="109" t="s">
        <v>1702</v>
      </c>
      <c r="C2351" s="109" t="s">
        <v>101</v>
      </c>
      <c r="D2351">
        <v>188</v>
      </c>
      <c r="E2351">
        <v>2</v>
      </c>
      <c r="F2351" t="s">
        <v>1599</v>
      </c>
      <c r="G2351">
        <v>2797.5499999999902</v>
      </c>
      <c r="H2351">
        <v>8</v>
      </c>
      <c r="I2351" t="s">
        <v>1789</v>
      </c>
      <c r="J2351" t="s">
        <v>1606</v>
      </c>
      <c r="K2351">
        <v>3</v>
      </c>
      <c r="L2351">
        <v>91.81</v>
      </c>
    </row>
    <row r="2352" spans="1:12" x14ac:dyDescent="0.3">
      <c r="A2352">
        <v>11239</v>
      </c>
      <c r="B2352" s="109" t="s">
        <v>1702</v>
      </c>
      <c r="C2352" s="109" t="s">
        <v>101</v>
      </c>
      <c r="D2352">
        <v>181</v>
      </c>
      <c r="E2352">
        <v>1</v>
      </c>
      <c r="F2352" t="s">
        <v>215</v>
      </c>
      <c r="G2352">
        <v>2605.3199999999902</v>
      </c>
      <c r="H2352">
        <v>8</v>
      </c>
      <c r="I2352" t="s">
        <v>1789</v>
      </c>
      <c r="J2352" t="s">
        <v>1603</v>
      </c>
      <c r="K2352">
        <v>1</v>
      </c>
      <c r="L2352">
        <v>63.93</v>
      </c>
    </row>
    <row r="2353" spans="1:12" x14ac:dyDescent="0.3">
      <c r="A2353">
        <v>11254</v>
      </c>
      <c r="B2353" s="109" t="s">
        <v>1703</v>
      </c>
      <c r="C2353" s="109" t="s">
        <v>101</v>
      </c>
      <c r="D2353">
        <v>126</v>
      </c>
      <c r="E2353">
        <v>1</v>
      </c>
      <c r="F2353" t="s">
        <v>215</v>
      </c>
      <c r="G2353">
        <v>2676.98</v>
      </c>
      <c r="H2353">
        <v>8</v>
      </c>
      <c r="I2353" t="s">
        <v>1789</v>
      </c>
      <c r="J2353" t="s">
        <v>1603</v>
      </c>
      <c r="K2353">
        <v>1</v>
      </c>
      <c r="L2353">
        <v>52.02</v>
      </c>
    </row>
    <row r="2354" spans="1:12" x14ac:dyDescent="0.3">
      <c r="A2354">
        <v>11398</v>
      </c>
      <c r="B2354" s="109" t="s">
        <v>1703</v>
      </c>
      <c r="C2354" s="109" t="s">
        <v>101</v>
      </c>
      <c r="D2354">
        <v>26</v>
      </c>
      <c r="E2354">
        <v>2</v>
      </c>
      <c r="F2354" t="s">
        <v>1599</v>
      </c>
      <c r="G2354">
        <v>2606.6099999999901</v>
      </c>
      <c r="H2354">
        <v>8</v>
      </c>
      <c r="I2354" t="s">
        <v>1789</v>
      </c>
      <c r="J2354" t="s">
        <v>1605</v>
      </c>
      <c r="K2354">
        <v>2</v>
      </c>
      <c r="L2354">
        <v>101.00999999999999</v>
      </c>
    </row>
    <row r="2355" spans="1:12" x14ac:dyDescent="0.3">
      <c r="A2355">
        <v>11454</v>
      </c>
      <c r="B2355" s="109" t="s">
        <v>1703</v>
      </c>
      <c r="C2355" s="109" t="s">
        <v>101</v>
      </c>
      <c r="D2355">
        <v>11</v>
      </c>
      <c r="E2355">
        <v>2</v>
      </c>
      <c r="F2355" t="s">
        <v>1599</v>
      </c>
      <c r="G2355">
        <v>2990.45999999999</v>
      </c>
      <c r="H2355">
        <v>8</v>
      </c>
      <c r="I2355" t="s">
        <v>1789</v>
      </c>
      <c r="J2355" t="s">
        <v>1606</v>
      </c>
      <c r="K2355">
        <v>3</v>
      </c>
      <c r="L2355">
        <v>156.06</v>
      </c>
    </row>
    <row r="2356" spans="1:12" x14ac:dyDescent="0.3">
      <c r="A2356">
        <v>11460</v>
      </c>
      <c r="B2356" s="109" t="s">
        <v>1703</v>
      </c>
      <c r="C2356" s="109" t="s">
        <v>101</v>
      </c>
      <c r="D2356">
        <v>130</v>
      </c>
      <c r="E2356">
        <v>2</v>
      </c>
      <c r="F2356" t="s">
        <v>1599</v>
      </c>
      <c r="G2356">
        <v>2503.4299999999998</v>
      </c>
      <c r="H2356">
        <v>8</v>
      </c>
      <c r="I2356" t="s">
        <v>1789</v>
      </c>
      <c r="J2356" t="s">
        <v>1605</v>
      </c>
      <c r="K2356">
        <v>2</v>
      </c>
      <c r="L2356">
        <v>64.239999999999995</v>
      </c>
    </row>
    <row r="2357" spans="1:12" x14ac:dyDescent="0.3">
      <c r="A2357">
        <v>11502</v>
      </c>
      <c r="B2357" s="109" t="s">
        <v>1703</v>
      </c>
      <c r="C2357" s="109" t="s">
        <v>101</v>
      </c>
      <c r="D2357">
        <v>131</v>
      </c>
      <c r="E2357">
        <v>1</v>
      </c>
      <c r="F2357" t="s">
        <v>215</v>
      </c>
      <c r="G2357">
        <v>2850.7</v>
      </c>
      <c r="H2357">
        <v>8</v>
      </c>
      <c r="I2357" t="s">
        <v>1789</v>
      </c>
      <c r="J2357" t="s">
        <v>1605</v>
      </c>
      <c r="K2357">
        <v>2</v>
      </c>
      <c r="L2357">
        <v>64.569999999999993</v>
      </c>
    </row>
    <row r="2358" spans="1:12" x14ac:dyDescent="0.3">
      <c r="A2358">
        <v>11569</v>
      </c>
      <c r="B2358" s="109" t="s">
        <v>1703</v>
      </c>
      <c r="C2358" s="109" t="s">
        <v>101</v>
      </c>
      <c r="D2358">
        <v>96</v>
      </c>
      <c r="E2358">
        <v>2</v>
      </c>
      <c r="F2358" t="s">
        <v>1599</v>
      </c>
      <c r="G2358">
        <v>2070.72999999999</v>
      </c>
      <c r="H2358">
        <v>8</v>
      </c>
      <c r="I2358" t="s">
        <v>1789</v>
      </c>
      <c r="J2358" t="s">
        <v>1603</v>
      </c>
      <c r="K2358">
        <v>1</v>
      </c>
      <c r="L2358">
        <v>64.56</v>
      </c>
    </row>
    <row r="2359" spans="1:12" x14ac:dyDescent="0.3">
      <c r="A2359">
        <v>11575</v>
      </c>
      <c r="B2359" s="109" t="s">
        <v>1703</v>
      </c>
      <c r="C2359" s="109" t="s">
        <v>101</v>
      </c>
      <c r="D2359">
        <v>140</v>
      </c>
      <c r="E2359">
        <v>2</v>
      </c>
      <c r="F2359" t="s">
        <v>1599</v>
      </c>
      <c r="G2359">
        <v>1907.5999999999899</v>
      </c>
      <c r="H2359">
        <v>8</v>
      </c>
      <c r="I2359" t="s">
        <v>1789</v>
      </c>
      <c r="J2359" t="s">
        <v>1605</v>
      </c>
      <c r="K2359">
        <v>2</v>
      </c>
      <c r="L2359">
        <v>54.730000000000004</v>
      </c>
    </row>
    <row r="2360" spans="1:12" x14ac:dyDescent="0.3">
      <c r="A2360">
        <v>11576</v>
      </c>
      <c r="B2360" s="109" t="s">
        <v>1703</v>
      </c>
      <c r="C2360" s="109" t="s">
        <v>101</v>
      </c>
      <c r="D2360">
        <v>23</v>
      </c>
      <c r="E2360">
        <v>2</v>
      </c>
      <c r="F2360" t="s">
        <v>1599</v>
      </c>
      <c r="G2360">
        <v>2834.16</v>
      </c>
      <c r="H2360">
        <v>8</v>
      </c>
      <c r="I2360" t="s">
        <v>1789</v>
      </c>
      <c r="J2360" t="s">
        <v>1605</v>
      </c>
      <c r="K2360">
        <v>2</v>
      </c>
      <c r="L2360">
        <v>157.62</v>
      </c>
    </row>
    <row r="2361" spans="1:12" x14ac:dyDescent="0.3">
      <c r="A2361">
        <v>11588</v>
      </c>
      <c r="B2361" s="109" t="s">
        <v>1704</v>
      </c>
      <c r="C2361" s="109" t="s">
        <v>101</v>
      </c>
      <c r="D2361">
        <v>90</v>
      </c>
      <c r="E2361">
        <v>2</v>
      </c>
      <c r="F2361" t="s">
        <v>1599</v>
      </c>
      <c r="G2361">
        <v>3210.29</v>
      </c>
      <c r="H2361">
        <v>8</v>
      </c>
      <c r="I2361" t="s">
        <v>1789</v>
      </c>
      <c r="J2361" t="s">
        <v>1605</v>
      </c>
      <c r="K2361">
        <v>2</v>
      </c>
      <c r="L2361">
        <v>64.97999999999999</v>
      </c>
    </row>
    <row r="2362" spans="1:12" x14ac:dyDescent="0.3">
      <c r="A2362">
        <v>11591</v>
      </c>
      <c r="B2362" s="109" t="s">
        <v>1704</v>
      </c>
      <c r="C2362" s="109" t="s">
        <v>101</v>
      </c>
      <c r="D2362">
        <v>162</v>
      </c>
      <c r="E2362">
        <v>1</v>
      </c>
      <c r="F2362" t="s">
        <v>215</v>
      </c>
      <c r="G2362">
        <v>2190.64</v>
      </c>
      <c r="H2362">
        <v>8</v>
      </c>
      <c r="I2362" t="s">
        <v>1789</v>
      </c>
      <c r="J2362" t="s">
        <v>1605</v>
      </c>
      <c r="K2362">
        <v>2</v>
      </c>
      <c r="L2362">
        <v>130.83000000000001</v>
      </c>
    </row>
    <row r="2363" spans="1:12" x14ac:dyDescent="0.3">
      <c r="A2363">
        <v>11647</v>
      </c>
      <c r="B2363" s="109" t="s">
        <v>1704</v>
      </c>
      <c r="C2363" s="109" t="s">
        <v>101</v>
      </c>
      <c r="D2363">
        <v>177</v>
      </c>
      <c r="E2363">
        <v>2</v>
      </c>
      <c r="F2363" t="s">
        <v>1599</v>
      </c>
      <c r="G2363">
        <v>2497.4499999999898</v>
      </c>
      <c r="H2363">
        <v>8</v>
      </c>
      <c r="I2363" t="s">
        <v>1789</v>
      </c>
      <c r="J2363" t="s">
        <v>1606</v>
      </c>
      <c r="K2363">
        <v>3</v>
      </c>
      <c r="L2363">
        <v>128.57999999999998</v>
      </c>
    </row>
    <row r="2364" spans="1:12" x14ac:dyDescent="0.3">
      <c r="A2364">
        <v>11811</v>
      </c>
      <c r="B2364" s="109" t="s">
        <v>1705</v>
      </c>
      <c r="C2364" s="109" t="s">
        <v>101</v>
      </c>
      <c r="D2364">
        <v>140</v>
      </c>
      <c r="E2364">
        <v>2</v>
      </c>
      <c r="F2364" t="s">
        <v>1599</v>
      </c>
      <c r="G2364">
        <v>1907.5999999999899</v>
      </c>
      <c r="H2364">
        <v>8</v>
      </c>
      <c r="I2364" t="s">
        <v>1789</v>
      </c>
      <c r="J2364" t="s">
        <v>1603</v>
      </c>
      <c r="K2364">
        <v>1</v>
      </c>
      <c r="L2364">
        <v>80.69</v>
      </c>
    </row>
    <row r="2365" spans="1:12" x14ac:dyDescent="0.3">
      <c r="A2365">
        <v>11832</v>
      </c>
      <c r="B2365" s="109" t="s">
        <v>1705</v>
      </c>
      <c r="C2365" s="109" t="s">
        <v>101</v>
      </c>
      <c r="D2365">
        <v>103</v>
      </c>
      <c r="E2365">
        <v>1</v>
      </c>
      <c r="F2365" t="s">
        <v>215</v>
      </c>
      <c r="G2365">
        <v>2155.51999999999</v>
      </c>
      <c r="H2365">
        <v>8</v>
      </c>
      <c r="I2365" t="s">
        <v>1789</v>
      </c>
      <c r="J2365" t="s">
        <v>1606</v>
      </c>
      <c r="K2365">
        <v>3</v>
      </c>
      <c r="L2365">
        <v>196.91</v>
      </c>
    </row>
    <row r="2366" spans="1:12" x14ac:dyDescent="0.3">
      <c r="A2366">
        <v>11851</v>
      </c>
      <c r="B2366" s="109" t="s">
        <v>1705</v>
      </c>
      <c r="C2366" s="109" t="s">
        <v>101</v>
      </c>
      <c r="D2366">
        <v>56</v>
      </c>
      <c r="E2366">
        <v>2</v>
      </c>
      <c r="F2366" t="s">
        <v>1599</v>
      </c>
      <c r="G2366">
        <v>2542.1099999999901</v>
      </c>
      <c r="H2366">
        <v>8</v>
      </c>
      <c r="I2366" t="s">
        <v>1789</v>
      </c>
      <c r="J2366" t="s">
        <v>1606</v>
      </c>
      <c r="K2366">
        <v>3</v>
      </c>
      <c r="L2366">
        <v>166.98000000000002</v>
      </c>
    </row>
    <row r="2367" spans="1:12" x14ac:dyDescent="0.3">
      <c r="A2367">
        <v>11866</v>
      </c>
      <c r="B2367" s="109" t="s">
        <v>1705</v>
      </c>
      <c r="C2367" s="109" t="s">
        <v>101</v>
      </c>
      <c r="D2367">
        <v>38</v>
      </c>
      <c r="E2367">
        <v>2</v>
      </c>
      <c r="F2367" t="s">
        <v>1599</v>
      </c>
      <c r="G2367">
        <v>2634.7399999999898</v>
      </c>
      <c r="H2367">
        <v>8</v>
      </c>
      <c r="I2367" t="s">
        <v>1789</v>
      </c>
      <c r="J2367" t="s">
        <v>1605</v>
      </c>
      <c r="K2367">
        <v>2</v>
      </c>
      <c r="L2367">
        <v>106.38</v>
      </c>
    </row>
    <row r="2368" spans="1:12" x14ac:dyDescent="0.3">
      <c r="A2368">
        <v>11887</v>
      </c>
      <c r="B2368" s="109" t="s">
        <v>1705</v>
      </c>
      <c r="C2368" s="109" t="s">
        <v>101</v>
      </c>
      <c r="D2368">
        <v>197</v>
      </c>
      <c r="E2368">
        <v>2</v>
      </c>
      <c r="F2368" t="s">
        <v>1599</v>
      </c>
      <c r="G2368">
        <v>1744.83</v>
      </c>
      <c r="H2368">
        <v>8</v>
      </c>
      <c r="I2368" t="s">
        <v>1789</v>
      </c>
      <c r="J2368" t="s">
        <v>1606</v>
      </c>
      <c r="K2368">
        <v>3</v>
      </c>
      <c r="L2368">
        <v>179.82</v>
      </c>
    </row>
    <row r="2369" spans="1:12" x14ac:dyDescent="0.3">
      <c r="A2369">
        <v>11900</v>
      </c>
      <c r="B2369" s="109" t="s">
        <v>1705</v>
      </c>
      <c r="C2369" s="109" t="s">
        <v>101</v>
      </c>
      <c r="D2369">
        <v>129</v>
      </c>
      <c r="E2369">
        <v>2</v>
      </c>
      <c r="F2369" t="s">
        <v>1599</v>
      </c>
      <c r="G2369">
        <v>3981.5799999999899</v>
      </c>
      <c r="H2369">
        <v>8</v>
      </c>
      <c r="I2369" t="s">
        <v>1789</v>
      </c>
      <c r="J2369" t="s">
        <v>1605</v>
      </c>
      <c r="K2369">
        <v>2</v>
      </c>
      <c r="L2369">
        <v>108.25999999999999</v>
      </c>
    </row>
    <row r="2370" spans="1:12" x14ac:dyDescent="0.3">
      <c r="A2370">
        <v>11909</v>
      </c>
      <c r="B2370" s="109" t="s">
        <v>1706</v>
      </c>
      <c r="C2370" s="109" t="s">
        <v>101</v>
      </c>
      <c r="D2370">
        <v>112</v>
      </c>
      <c r="E2370">
        <v>2</v>
      </c>
      <c r="F2370" t="s">
        <v>1599</v>
      </c>
      <c r="G2370">
        <v>2059.8399999999901</v>
      </c>
      <c r="H2370">
        <v>8</v>
      </c>
      <c r="I2370" t="s">
        <v>1789</v>
      </c>
      <c r="J2370" t="s">
        <v>1605</v>
      </c>
      <c r="K2370">
        <v>2</v>
      </c>
      <c r="L2370">
        <v>63.31</v>
      </c>
    </row>
    <row r="2371" spans="1:12" x14ac:dyDescent="0.3">
      <c r="A2371">
        <v>11945</v>
      </c>
      <c r="B2371" s="109" t="s">
        <v>1706</v>
      </c>
      <c r="C2371" s="109" t="s">
        <v>101</v>
      </c>
      <c r="D2371">
        <v>113</v>
      </c>
      <c r="E2371">
        <v>2</v>
      </c>
      <c r="F2371" t="s">
        <v>1599</v>
      </c>
      <c r="G2371">
        <v>2622.93</v>
      </c>
      <c r="H2371">
        <v>8</v>
      </c>
      <c r="I2371" t="s">
        <v>1789</v>
      </c>
      <c r="J2371" t="s">
        <v>1603</v>
      </c>
      <c r="K2371">
        <v>1</v>
      </c>
      <c r="L2371">
        <v>27.16</v>
      </c>
    </row>
    <row r="2372" spans="1:12" x14ac:dyDescent="0.3">
      <c r="A2372">
        <v>11996</v>
      </c>
      <c r="B2372" s="109" t="s">
        <v>1706</v>
      </c>
      <c r="C2372" s="109" t="s">
        <v>101</v>
      </c>
      <c r="D2372">
        <v>126</v>
      </c>
      <c r="E2372">
        <v>1</v>
      </c>
      <c r="F2372" t="s">
        <v>215</v>
      </c>
      <c r="G2372">
        <v>2676.98</v>
      </c>
      <c r="H2372">
        <v>8</v>
      </c>
      <c r="I2372" t="s">
        <v>1789</v>
      </c>
      <c r="J2372" t="s">
        <v>1603</v>
      </c>
      <c r="K2372">
        <v>1</v>
      </c>
      <c r="L2372">
        <v>52.02</v>
      </c>
    </row>
    <row r="2373" spans="1:12" x14ac:dyDescent="0.3">
      <c r="A2373">
        <v>12019</v>
      </c>
      <c r="B2373" s="109" t="s">
        <v>1706</v>
      </c>
      <c r="C2373" s="109" t="s">
        <v>101</v>
      </c>
      <c r="D2373">
        <v>7</v>
      </c>
      <c r="E2373">
        <v>2</v>
      </c>
      <c r="F2373" t="s">
        <v>1599</v>
      </c>
      <c r="G2373">
        <v>2981.51999999999</v>
      </c>
      <c r="H2373">
        <v>8</v>
      </c>
      <c r="I2373" t="s">
        <v>1789</v>
      </c>
      <c r="J2373" t="s">
        <v>1601</v>
      </c>
      <c r="K2373">
        <v>4</v>
      </c>
      <c r="L2373">
        <v>194.14</v>
      </c>
    </row>
    <row r="2374" spans="1:12" x14ac:dyDescent="0.3">
      <c r="A2374">
        <v>12020</v>
      </c>
      <c r="B2374" s="109" t="s">
        <v>1706</v>
      </c>
      <c r="C2374" s="109" t="s">
        <v>101</v>
      </c>
      <c r="D2374">
        <v>174</v>
      </c>
      <c r="E2374">
        <v>2</v>
      </c>
      <c r="F2374" t="s">
        <v>1599</v>
      </c>
      <c r="G2374">
        <v>3536.94</v>
      </c>
      <c r="H2374">
        <v>8</v>
      </c>
      <c r="I2374" t="s">
        <v>1789</v>
      </c>
      <c r="J2374" t="s">
        <v>1605</v>
      </c>
      <c r="K2374">
        <v>2</v>
      </c>
      <c r="L2374">
        <v>101.64</v>
      </c>
    </row>
    <row r="2375" spans="1:12" x14ac:dyDescent="0.3">
      <c r="A2375">
        <v>12024</v>
      </c>
      <c r="B2375" s="109" t="s">
        <v>1706</v>
      </c>
      <c r="C2375" s="109" t="s">
        <v>101</v>
      </c>
      <c r="D2375">
        <v>194</v>
      </c>
      <c r="E2375">
        <v>2</v>
      </c>
      <c r="F2375" t="s">
        <v>1599</v>
      </c>
      <c r="G2375">
        <v>2486.1999999999898</v>
      </c>
      <c r="H2375">
        <v>8</v>
      </c>
      <c r="I2375" t="s">
        <v>1789</v>
      </c>
      <c r="J2375" t="s">
        <v>1605</v>
      </c>
      <c r="K2375">
        <v>2</v>
      </c>
      <c r="L2375">
        <v>74.489999999999995</v>
      </c>
    </row>
    <row r="2376" spans="1:12" x14ac:dyDescent="0.3">
      <c r="A2376">
        <v>12058</v>
      </c>
      <c r="B2376" s="109" t="s">
        <v>1706</v>
      </c>
      <c r="C2376" s="109" t="s">
        <v>101</v>
      </c>
      <c r="D2376">
        <v>192</v>
      </c>
      <c r="E2376">
        <v>1</v>
      </c>
      <c r="F2376" t="s">
        <v>215</v>
      </c>
      <c r="G2376">
        <v>2044.01999999999</v>
      </c>
      <c r="H2376">
        <v>8</v>
      </c>
      <c r="I2376" t="s">
        <v>1789</v>
      </c>
      <c r="J2376" t="s">
        <v>1603</v>
      </c>
      <c r="K2376">
        <v>1</v>
      </c>
      <c r="L2376">
        <v>27.16</v>
      </c>
    </row>
    <row r="2377" spans="1:12" x14ac:dyDescent="0.3">
      <c r="A2377">
        <v>12124</v>
      </c>
      <c r="B2377" s="109" t="s">
        <v>1706</v>
      </c>
      <c r="C2377" s="109" t="s">
        <v>101</v>
      </c>
      <c r="D2377">
        <v>104</v>
      </c>
      <c r="E2377">
        <v>2</v>
      </c>
      <c r="F2377" t="s">
        <v>1599</v>
      </c>
      <c r="G2377">
        <v>3273.06</v>
      </c>
      <c r="H2377">
        <v>8</v>
      </c>
      <c r="I2377" t="s">
        <v>1789</v>
      </c>
      <c r="J2377" t="s">
        <v>1606</v>
      </c>
      <c r="K2377">
        <v>3</v>
      </c>
      <c r="L2377">
        <v>193.05</v>
      </c>
    </row>
    <row r="2378" spans="1:12" x14ac:dyDescent="0.3">
      <c r="A2378">
        <v>12181</v>
      </c>
      <c r="B2378" s="109" t="s">
        <v>1706</v>
      </c>
      <c r="C2378" s="109" t="s">
        <v>101</v>
      </c>
      <c r="D2378">
        <v>106</v>
      </c>
      <c r="E2378">
        <v>1</v>
      </c>
      <c r="F2378" t="s">
        <v>215</v>
      </c>
      <c r="G2378">
        <v>2859.99999999999</v>
      </c>
      <c r="H2378">
        <v>8</v>
      </c>
      <c r="I2378" t="s">
        <v>1789</v>
      </c>
      <c r="J2378" t="s">
        <v>1603</v>
      </c>
      <c r="K2378">
        <v>1</v>
      </c>
      <c r="L2378">
        <v>36.15</v>
      </c>
    </row>
    <row r="2379" spans="1:12" x14ac:dyDescent="0.3">
      <c r="A2379">
        <v>12210</v>
      </c>
      <c r="B2379" s="109" t="s">
        <v>1759</v>
      </c>
      <c r="C2379" s="109" t="s">
        <v>101</v>
      </c>
      <c r="D2379">
        <v>23</v>
      </c>
      <c r="E2379">
        <v>2</v>
      </c>
      <c r="F2379" t="s">
        <v>1599</v>
      </c>
      <c r="G2379">
        <v>2834.16</v>
      </c>
      <c r="H2379">
        <v>8</v>
      </c>
      <c r="I2379" t="s">
        <v>1789</v>
      </c>
      <c r="J2379" t="s">
        <v>1603</v>
      </c>
      <c r="K2379">
        <v>1</v>
      </c>
      <c r="L2379">
        <v>78.81</v>
      </c>
    </row>
    <row r="2380" spans="1:12" x14ac:dyDescent="0.3">
      <c r="A2380">
        <v>12233</v>
      </c>
      <c r="B2380" s="109" t="s">
        <v>1759</v>
      </c>
      <c r="C2380" s="109" t="s">
        <v>101</v>
      </c>
      <c r="D2380">
        <v>107</v>
      </c>
      <c r="E2380">
        <v>1</v>
      </c>
      <c r="F2380" t="s">
        <v>215</v>
      </c>
      <c r="G2380">
        <v>3859.93</v>
      </c>
      <c r="H2380">
        <v>8</v>
      </c>
      <c r="I2380" t="s">
        <v>1789</v>
      </c>
      <c r="J2380" t="s">
        <v>1603</v>
      </c>
      <c r="K2380">
        <v>1</v>
      </c>
      <c r="L2380">
        <v>37.08</v>
      </c>
    </row>
    <row r="2381" spans="1:12" x14ac:dyDescent="0.3">
      <c r="A2381">
        <v>12278</v>
      </c>
      <c r="B2381" s="109" t="s">
        <v>1759</v>
      </c>
      <c r="C2381" s="109" t="s">
        <v>101</v>
      </c>
      <c r="D2381">
        <v>162</v>
      </c>
      <c r="E2381">
        <v>1</v>
      </c>
      <c r="F2381" t="s">
        <v>215</v>
      </c>
      <c r="G2381">
        <v>2190.64</v>
      </c>
      <c r="H2381">
        <v>8</v>
      </c>
      <c r="I2381" t="s">
        <v>1789</v>
      </c>
      <c r="J2381" t="s">
        <v>1606</v>
      </c>
      <c r="K2381">
        <v>3</v>
      </c>
      <c r="L2381">
        <v>153.99</v>
      </c>
    </row>
    <row r="2382" spans="1:12" x14ac:dyDescent="0.3">
      <c r="A2382">
        <v>12400</v>
      </c>
      <c r="B2382" s="109" t="s">
        <v>1785</v>
      </c>
      <c r="C2382" s="109" t="s">
        <v>101</v>
      </c>
      <c r="D2382">
        <v>129</v>
      </c>
      <c r="E2382">
        <v>2</v>
      </c>
      <c r="F2382" t="s">
        <v>1599</v>
      </c>
      <c r="G2382">
        <v>3981.5799999999899</v>
      </c>
      <c r="H2382">
        <v>8</v>
      </c>
      <c r="I2382" t="s">
        <v>1789</v>
      </c>
      <c r="J2382" t="s">
        <v>1603</v>
      </c>
      <c r="K2382">
        <v>1</v>
      </c>
      <c r="L2382">
        <v>37.409999999999997</v>
      </c>
    </row>
    <row r="2383" spans="1:12" x14ac:dyDescent="0.3">
      <c r="A2383">
        <v>12429</v>
      </c>
      <c r="B2383" s="109" t="s">
        <v>1785</v>
      </c>
      <c r="C2383" s="109" t="s">
        <v>101</v>
      </c>
      <c r="D2383">
        <v>19</v>
      </c>
      <c r="E2383">
        <v>1</v>
      </c>
      <c r="F2383" t="s">
        <v>215</v>
      </c>
      <c r="G2383">
        <v>1747.4299999999901</v>
      </c>
      <c r="H2383">
        <v>8</v>
      </c>
      <c r="I2383" t="s">
        <v>1789</v>
      </c>
      <c r="J2383" t="s">
        <v>1603</v>
      </c>
      <c r="K2383">
        <v>1</v>
      </c>
      <c r="L2383">
        <v>52.02</v>
      </c>
    </row>
    <row r="2384" spans="1:12" x14ac:dyDescent="0.3">
      <c r="A2384">
        <v>12487</v>
      </c>
      <c r="B2384" s="109" t="s">
        <v>1785</v>
      </c>
      <c r="C2384" s="109" t="s">
        <v>101</v>
      </c>
      <c r="D2384">
        <v>142</v>
      </c>
      <c r="E2384">
        <v>2</v>
      </c>
      <c r="F2384" t="s">
        <v>1599</v>
      </c>
      <c r="G2384">
        <v>2866.51</v>
      </c>
      <c r="H2384">
        <v>8</v>
      </c>
      <c r="I2384" t="s">
        <v>1789</v>
      </c>
      <c r="J2384" t="s">
        <v>1601</v>
      </c>
      <c r="K2384">
        <v>4</v>
      </c>
      <c r="L2384">
        <v>226.02999999999997</v>
      </c>
    </row>
    <row r="2385" spans="1:12" x14ac:dyDescent="0.3">
      <c r="A2385">
        <v>12527</v>
      </c>
      <c r="B2385" s="109" t="s">
        <v>1785</v>
      </c>
      <c r="C2385" s="109" t="s">
        <v>101</v>
      </c>
      <c r="D2385">
        <v>42</v>
      </c>
      <c r="E2385">
        <v>1</v>
      </c>
      <c r="F2385" t="s">
        <v>215</v>
      </c>
      <c r="G2385">
        <v>2374.1399999999899</v>
      </c>
      <c r="H2385">
        <v>8</v>
      </c>
      <c r="I2385" t="s">
        <v>1789</v>
      </c>
      <c r="J2385" t="s">
        <v>1603</v>
      </c>
      <c r="K2385">
        <v>1</v>
      </c>
      <c r="L2385">
        <v>27.16</v>
      </c>
    </row>
    <row r="2386" spans="1:12" x14ac:dyDescent="0.3">
      <c r="A2386">
        <v>12544</v>
      </c>
      <c r="B2386" s="109" t="s">
        <v>1785</v>
      </c>
      <c r="C2386" s="109" t="s">
        <v>101</v>
      </c>
      <c r="D2386">
        <v>171</v>
      </c>
      <c r="E2386">
        <v>2</v>
      </c>
      <c r="F2386" t="s">
        <v>1599</v>
      </c>
      <c r="G2386">
        <v>3485.06</v>
      </c>
      <c r="H2386">
        <v>8</v>
      </c>
      <c r="I2386" t="s">
        <v>1789</v>
      </c>
      <c r="J2386" t="s">
        <v>1605</v>
      </c>
      <c r="K2386">
        <v>2</v>
      </c>
      <c r="L2386">
        <v>101.64</v>
      </c>
    </row>
    <row r="2387" spans="1:12" x14ac:dyDescent="0.3">
      <c r="A2387">
        <v>12570</v>
      </c>
      <c r="B2387" s="109" t="s">
        <v>1785</v>
      </c>
      <c r="C2387" s="109" t="s">
        <v>101</v>
      </c>
      <c r="D2387">
        <v>85</v>
      </c>
      <c r="E2387">
        <v>2</v>
      </c>
      <c r="F2387" t="s">
        <v>1599</v>
      </c>
      <c r="G2387">
        <v>1652.82</v>
      </c>
      <c r="H2387">
        <v>8</v>
      </c>
      <c r="I2387" t="s">
        <v>1789</v>
      </c>
      <c r="J2387" t="s">
        <v>1605</v>
      </c>
      <c r="K2387">
        <v>2</v>
      </c>
      <c r="L2387">
        <v>145.25</v>
      </c>
    </row>
    <row r="2388" spans="1:12" x14ac:dyDescent="0.3">
      <c r="A2388">
        <v>12711</v>
      </c>
      <c r="B2388" s="109" t="s">
        <v>1785</v>
      </c>
      <c r="C2388" s="109" t="s">
        <v>101</v>
      </c>
      <c r="D2388">
        <v>185</v>
      </c>
      <c r="E2388">
        <v>1</v>
      </c>
      <c r="F2388" t="s">
        <v>215</v>
      </c>
      <c r="G2388">
        <v>2395.81</v>
      </c>
      <c r="H2388">
        <v>8</v>
      </c>
      <c r="I2388" t="s">
        <v>1789</v>
      </c>
      <c r="J2388" t="s">
        <v>1605</v>
      </c>
      <c r="K2388">
        <v>2</v>
      </c>
      <c r="L2388">
        <v>116.22</v>
      </c>
    </row>
    <row r="2389" spans="1:12" x14ac:dyDescent="0.3">
      <c r="A2389">
        <v>12734</v>
      </c>
      <c r="B2389" s="109" t="s">
        <v>1785</v>
      </c>
      <c r="C2389" s="109" t="s">
        <v>101</v>
      </c>
      <c r="D2389">
        <v>115</v>
      </c>
      <c r="E2389">
        <v>1</v>
      </c>
      <c r="F2389" t="s">
        <v>215</v>
      </c>
      <c r="G2389">
        <v>2760.23</v>
      </c>
      <c r="H2389">
        <v>8</v>
      </c>
      <c r="I2389" t="s">
        <v>1789</v>
      </c>
      <c r="J2389" t="s">
        <v>1601</v>
      </c>
      <c r="K2389">
        <v>4</v>
      </c>
      <c r="L2389">
        <v>260.84000000000003</v>
      </c>
    </row>
    <row r="2390" spans="1:12" x14ac:dyDescent="0.3">
      <c r="A2390">
        <v>12787</v>
      </c>
      <c r="B2390" s="109" t="s">
        <v>1707</v>
      </c>
      <c r="C2390" s="109" t="s">
        <v>101</v>
      </c>
      <c r="D2390">
        <v>195</v>
      </c>
      <c r="E2390">
        <v>1</v>
      </c>
      <c r="F2390" t="s">
        <v>215</v>
      </c>
      <c r="G2390">
        <v>2592.77</v>
      </c>
      <c r="H2390">
        <v>8</v>
      </c>
      <c r="I2390" t="s">
        <v>1789</v>
      </c>
      <c r="J2390" t="s">
        <v>1606</v>
      </c>
      <c r="K2390">
        <v>3</v>
      </c>
      <c r="L2390">
        <v>221.55</v>
      </c>
    </row>
    <row r="2391" spans="1:12" x14ac:dyDescent="0.3">
      <c r="A2391">
        <v>12801</v>
      </c>
      <c r="B2391" s="109" t="s">
        <v>1707</v>
      </c>
      <c r="C2391" s="109" t="s">
        <v>101</v>
      </c>
      <c r="D2391">
        <v>31</v>
      </c>
      <c r="E2391">
        <v>2</v>
      </c>
      <c r="F2391" t="s">
        <v>1599</v>
      </c>
      <c r="G2391">
        <v>3095.33</v>
      </c>
      <c r="H2391">
        <v>8</v>
      </c>
      <c r="I2391" t="s">
        <v>1789</v>
      </c>
      <c r="J2391" t="s">
        <v>1605</v>
      </c>
      <c r="K2391">
        <v>2</v>
      </c>
      <c r="L2391">
        <v>142.74</v>
      </c>
    </row>
    <row r="2392" spans="1:12" x14ac:dyDescent="0.3">
      <c r="A2392">
        <v>12805</v>
      </c>
      <c r="B2392" s="109" t="s">
        <v>1773</v>
      </c>
      <c r="C2392" s="109" t="s">
        <v>102</v>
      </c>
      <c r="D2392">
        <v>52</v>
      </c>
      <c r="E2392">
        <v>1</v>
      </c>
      <c r="F2392" t="s">
        <v>215</v>
      </c>
      <c r="G2392">
        <v>3124.69</v>
      </c>
      <c r="H2392">
        <v>8</v>
      </c>
      <c r="I2392" t="s">
        <v>1789</v>
      </c>
      <c r="J2392" t="s">
        <v>1606</v>
      </c>
      <c r="K2392">
        <v>3</v>
      </c>
      <c r="L2392">
        <v>135.01</v>
      </c>
    </row>
    <row r="2393" spans="1:12" x14ac:dyDescent="0.3">
      <c r="A2393">
        <v>12818</v>
      </c>
      <c r="B2393" s="109" t="s">
        <v>1773</v>
      </c>
      <c r="C2393" s="109" t="s">
        <v>102</v>
      </c>
      <c r="D2393">
        <v>27</v>
      </c>
      <c r="E2393">
        <v>1</v>
      </c>
      <c r="F2393" t="s">
        <v>215</v>
      </c>
      <c r="G2393">
        <v>3029.97999999999</v>
      </c>
      <c r="H2393">
        <v>8</v>
      </c>
      <c r="I2393" t="s">
        <v>1789</v>
      </c>
      <c r="J2393" t="s">
        <v>1601</v>
      </c>
      <c r="K2393">
        <v>4</v>
      </c>
      <c r="L2393">
        <v>214.23</v>
      </c>
    </row>
    <row r="2394" spans="1:12" x14ac:dyDescent="0.3">
      <c r="A2394">
        <v>12832</v>
      </c>
      <c r="B2394" s="109" t="s">
        <v>1773</v>
      </c>
      <c r="C2394" s="109" t="s">
        <v>102</v>
      </c>
      <c r="D2394">
        <v>156</v>
      </c>
      <c r="E2394">
        <v>1</v>
      </c>
      <c r="F2394" t="s">
        <v>215</v>
      </c>
      <c r="G2394">
        <v>2314.1499999999901</v>
      </c>
      <c r="H2394">
        <v>8</v>
      </c>
      <c r="I2394" t="s">
        <v>1789</v>
      </c>
      <c r="J2394" t="s">
        <v>1606</v>
      </c>
      <c r="K2394">
        <v>3</v>
      </c>
      <c r="L2394">
        <v>153.30000000000001</v>
      </c>
    </row>
    <row r="2395" spans="1:12" x14ac:dyDescent="0.3">
      <c r="A2395">
        <v>12913</v>
      </c>
      <c r="B2395" s="109" t="s">
        <v>1773</v>
      </c>
      <c r="C2395" s="109" t="s">
        <v>102</v>
      </c>
      <c r="D2395">
        <v>188</v>
      </c>
      <c r="E2395">
        <v>2</v>
      </c>
      <c r="F2395" t="s">
        <v>1599</v>
      </c>
      <c r="G2395">
        <v>2797.5499999999902</v>
      </c>
      <c r="H2395">
        <v>8</v>
      </c>
      <c r="I2395" t="s">
        <v>1789</v>
      </c>
      <c r="J2395" t="s">
        <v>1605</v>
      </c>
      <c r="K2395">
        <v>2</v>
      </c>
      <c r="L2395">
        <v>116.58000000000001</v>
      </c>
    </row>
    <row r="2396" spans="1:12" x14ac:dyDescent="0.3">
      <c r="A2396">
        <v>12919</v>
      </c>
      <c r="B2396" s="109" t="s">
        <v>1773</v>
      </c>
      <c r="C2396" s="109" t="s">
        <v>102</v>
      </c>
      <c r="D2396">
        <v>157</v>
      </c>
      <c r="E2396">
        <v>2</v>
      </c>
      <c r="F2396" t="s">
        <v>1599</v>
      </c>
      <c r="G2396">
        <v>3052.95</v>
      </c>
      <c r="H2396">
        <v>8</v>
      </c>
      <c r="I2396" t="s">
        <v>1789</v>
      </c>
      <c r="J2396" t="s">
        <v>1606</v>
      </c>
      <c r="K2396">
        <v>3</v>
      </c>
      <c r="L2396">
        <v>197.27</v>
      </c>
    </row>
    <row r="2397" spans="1:12" x14ac:dyDescent="0.3">
      <c r="A2397">
        <v>12941</v>
      </c>
      <c r="B2397" s="109" t="s">
        <v>1773</v>
      </c>
      <c r="C2397" s="109" t="s">
        <v>102</v>
      </c>
      <c r="D2397">
        <v>105</v>
      </c>
      <c r="E2397">
        <v>2</v>
      </c>
      <c r="F2397" t="s">
        <v>1599</v>
      </c>
      <c r="G2397">
        <v>1868.73</v>
      </c>
      <c r="H2397">
        <v>8</v>
      </c>
      <c r="I2397" t="s">
        <v>1789</v>
      </c>
      <c r="J2397" t="s">
        <v>1606</v>
      </c>
      <c r="K2397">
        <v>3</v>
      </c>
      <c r="L2397">
        <v>156.69</v>
      </c>
    </row>
    <row r="2398" spans="1:12" x14ac:dyDescent="0.3">
      <c r="A2398">
        <v>12942</v>
      </c>
      <c r="B2398" s="109" t="s">
        <v>1773</v>
      </c>
      <c r="C2398" s="109" t="s">
        <v>102</v>
      </c>
      <c r="D2398">
        <v>110</v>
      </c>
      <c r="E2398">
        <v>1</v>
      </c>
      <c r="F2398" t="s">
        <v>215</v>
      </c>
      <c r="G2398">
        <v>2404.04</v>
      </c>
      <c r="H2398">
        <v>8</v>
      </c>
      <c r="I2398" t="s">
        <v>1789</v>
      </c>
      <c r="J2398" t="s">
        <v>1605</v>
      </c>
      <c r="K2398">
        <v>2</v>
      </c>
      <c r="L2398">
        <v>127.86</v>
      </c>
    </row>
    <row r="2399" spans="1:12" x14ac:dyDescent="0.3">
      <c r="A2399">
        <v>13031</v>
      </c>
      <c r="B2399" s="109" t="s">
        <v>1773</v>
      </c>
      <c r="C2399" s="109" t="s">
        <v>102</v>
      </c>
      <c r="D2399">
        <v>26</v>
      </c>
      <c r="E2399">
        <v>2</v>
      </c>
      <c r="F2399" t="s">
        <v>1599</v>
      </c>
      <c r="G2399">
        <v>2606.6099999999901</v>
      </c>
      <c r="H2399">
        <v>8</v>
      </c>
      <c r="I2399" t="s">
        <v>1789</v>
      </c>
      <c r="J2399" t="s">
        <v>1606</v>
      </c>
      <c r="K2399">
        <v>3</v>
      </c>
      <c r="L2399">
        <v>198.45999999999998</v>
      </c>
    </row>
    <row r="2400" spans="1:12" x14ac:dyDescent="0.3">
      <c r="A2400">
        <v>13096</v>
      </c>
      <c r="B2400" s="109" t="s">
        <v>1773</v>
      </c>
      <c r="C2400" s="109" t="s">
        <v>102</v>
      </c>
      <c r="D2400">
        <v>72</v>
      </c>
      <c r="E2400">
        <v>2</v>
      </c>
      <c r="F2400" t="s">
        <v>1599</v>
      </c>
      <c r="G2400">
        <v>2365.24999999999</v>
      </c>
      <c r="H2400">
        <v>8</v>
      </c>
      <c r="I2400" t="s">
        <v>1789</v>
      </c>
      <c r="J2400" t="s">
        <v>1605</v>
      </c>
      <c r="K2400">
        <v>2</v>
      </c>
      <c r="L2400">
        <v>107.85</v>
      </c>
    </row>
    <row r="2401" spans="1:12" x14ac:dyDescent="0.3">
      <c r="A2401">
        <v>13112</v>
      </c>
      <c r="B2401" s="109" t="s">
        <v>1708</v>
      </c>
      <c r="C2401" s="109" t="s">
        <v>102</v>
      </c>
      <c r="D2401">
        <v>178</v>
      </c>
      <c r="E2401">
        <v>1</v>
      </c>
      <c r="F2401" t="s">
        <v>215</v>
      </c>
      <c r="G2401">
        <v>2320.21</v>
      </c>
      <c r="H2401">
        <v>8</v>
      </c>
      <c r="I2401" t="s">
        <v>1789</v>
      </c>
      <c r="J2401" t="s">
        <v>1605</v>
      </c>
      <c r="K2401">
        <v>2</v>
      </c>
      <c r="L2401">
        <v>88.17</v>
      </c>
    </row>
    <row r="2402" spans="1:12" x14ac:dyDescent="0.3">
      <c r="A2402">
        <v>13164</v>
      </c>
      <c r="B2402" s="109" t="s">
        <v>1708</v>
      </c>
      <c r="C2402" s="109" t="s">
        <v>102</v>
      </c>
      <c r="D2402">
        <v>38</v>
      </c>
      <c r="E2402">
        <v>2</v>
      </c>
      <c r="F2402" t="s">
        <v>1599</v>
      </c>
      <c r="G2402">
        <v>2634.7399999999898</v>
      </c>
      <c r="H2402">
        <v>8</v>
      </c>
      <c r="I2402" t="s">
        <v>1789</v>
      </c>
      <c r="J2402" t="s">
        <v>1605</v>
      </c>
      <c r="K2402">
        <v>2</v>
      </c>
      <c r="L2402">
        <v>92.13</v>
      </c>
    </row>
    <row r="2403" spans="1:12" x14ac:dyDescent="0.3">
      <c r="A2403">
        <v>13186</v>
      </c>
      <c r="B2403" s="109" t="s">
        <v>1708</v>
      </c>
      <c r="C2403" s="109" t="s">
        <v>102</v>
      </c>
      <c r="D2403">
        <v>16</v>
      </c>
      <c r="E2403">
        <v>2</v>
      </c>
      <c r="F2403" t="s">
        <v>1599</v>
      </c>
      <c r="G2403">
        <v>3561.98</v>
      </c>
      <c r="H2403">
        <v>8</v>
      </c>
      <c r="I2403" t="s">
        <v>1789</v>
      </c>
      <c r="J2403" t="s">
        <v>1603</v>
      </c>
      <c r="K2403">
        <v>1</v>
      </c>
      <c r="L2403">
        <v>27.57</v>
      </c>
    </row>
    <row r="2404" spans="1:12" x14ac:dyDescent="0.3">
      <c r="A2404">
        <v>13216</v>
      </c>
      <c r="B2404" s="109" t="s">
        <v>1708</v>
      </c>
      <c r="C2404" s="109" t="s">
        <v>102</v>
      </c>
      <c r="D2404">
        <v>105</v>
      </c>
      <c r="E2404">
        <v>2</v>
      </c>
      <c r="F2404" t="s">
        <v>1599</v>
      </c>
      <c r="G2404">
        <v>1868.73</v>
      </c>
      <c r="H2404">
        <v>8</v>
      </c>
      <c r="I2404" t="s">
        <v>1789</v>
      </c>
      <c r="J2404" t="s">
        <v>1623</v>
      </c>
      <c r="K2404">
        <v>5</v>
      </c>
      <c r="L2404">
        <v>217.3</v>
      </c>
    </row>
    <row r="2405" spans="1:12" x14ac:dyDescent="0.3">
      <c r="A2405">
        <v>13336</v>
      </c>
      <c r="B2405" s="109" t="s">
        <v>1708</v>
      </c>
      <c r="C2405" s="109" t="s">
        <v>102</v>
      </c>
      <c r="D2405">
        <v>137</v>
      </c>
      <c r="E2405">
        <v>1</v>
      </c>
      <c r="F2405" t="s">
        <v>215</v>
      </c>
      <c r="G2405">
        <v>3001.57</v>
      </c>
      <c r="H2405">
        <v>8</v>
      </c>
      <c r="I2405" t="s">
        <v>1789</v>
      </c>
      <c r="J2405" t="s">
        <v>1603</v>
      </c>
      <c r="K2405">
        <v>1</v>
      </c>
      <c r="L2405">
        <v>27.16</v>
      </c>
    </row>
    <row r="2406" spans="1:12" x14ac:dyDescent="0.3">
      <c r="A2406">
        <v>13344</v>
      </c>
      <c r="B2406" s="109" t="s">
        <v>1709</v>
      </c>
      <c r="C2406" s="109" t="s">
        <v>102</v>
      </c>
      <c r="D2406">
        <v>80</v>
      </c>
      <c r="E2406">
        <v>2</v>
      </c>
      <c r="F2406" t="s">
        <v>1599</v>
      </c>
      <c r="G2406">
        <v>3459.09</v>
      </c>
      <c r="H2406">
        <v>8</v>
      </c>
      <c r="I2406" t="s">
        <v>1789</v>
      </c>
      <c r="J2406" t="s">
        <v>1605</v>
      </c>
      <c r="K2406">
        <v>2</v>
      </c>
      <c r="L2406">
        <v>55.14</v>
      </c>
    </row>
    <row r="2407" spans="1:12" x14ac:dyDescent="0.3">
      <c r="A2407">
        <v>13372</v>
      </c>
      <c r="B2407" s="109" t="s">
        <v>1709</v>
      </c>
      <c r="C2407" s="109" t="s">
        <v>102</v>
      </c>
      <c r="D2407">
        <v>85</v>
      </c>
      <c r="E2407">
        <v>2</v>
      </c>
      <c r="F2407" t="s">
        <v>1599</v>
      </c>
      <c r="G2407">
        <v>1652.82</v>
      </c>
      <c r="H2407">
        <v>8</v>
      </c>
      <c r="I2407" t="s">
        <v>1789</v>
      </c>
      <c r="J2407" t="s">
        <v>1603</v>
      </c>
      <c r="K2407">
        <v>1</v>
      </c>
      <c r="L2407">
        <v>37.409999999999997</v>
      </c>
    </row>
    <row r="2408" spans="1:12" x14ac:dyDescent="0.3">
      <c r="A2408">
        <v>13379</v>
      </c>
      <c r="B2408" s="109" t="s">
        <v>1709</v>
      </c>
      <c r="C2408" s="109" t="s">
        <v>102</v>
      </c>
      <c r="D2408">
        <v>87</v>
      </c>
      <c r="E2408">
        <v>1</v>
      </c>
      <c r="F2408" t="s">
        <v>215</v>
      </c>
      <c r="G2408">
        <v>3121.9099999999899</v>
      </c>
      <c r="H2408">
        <v>8</v>
      </c>
      <c r="I2408" t="s">
        <v>1789</v>
      </c>
      <c r="J2408" t="s">
        <v>1603</v>
      </c>
      <c r="K2408">
        <v>1</v>
      </c>
      <c r="L2408">
        <v>27.57</v>
      </c>
    </row>
    <row r="2409" spans="1:12" x14ac:dyDescent="0.3">
      <c r="A2409">
        <v>13488</v>
      </c>
      <c r="B2409" s="109" t="s">
        <v>1709</v>
      </c>
      <c r="C2409" s="109" t="s">
        <v>102</v>
      </c>
      <c r="D2409">
        <v>45</v>
      </c>
      <c r="E2409">
        <v>1</v>
      </c>
      <c r="F2409" t="s">
        <v>215</v>
      </c>
      <c r="G2409">
        <v>3423.77</v>
      </c>
      <c r="H2409">
        <v>8</v>
      </c>
      <c r="I2409" t="s">
        <v>1789</v>
      </c>
      <c r="J2409" t="s">
        <v>1606</v>
      </c>
      <c r="K2409">
        <v>3</v>
      </c>
      <c r="L2409">
        <v>109.71000000000001</v>
      </c>
    </row>
    <row r="2410" spans="1:12" x14ac:dyDescent="0.3">
      <c r="A2410">
        <v>13510</v>
      </c>
      <c r="B2410" s="109" t="s">
        <v>1710</v>
      </c>
      <c r="C2410" s="109" t="s">
        <v>102</v>
      </c>
      <c r="D2410">
        <v>61</v>
      </c>
      <c r="E2410">
        <v>2</v>
      </c>
      <c r="F2410" t="s">
        <v>1599</v>
      </c>
      <c r="G2410">
        <v>2928.83</v>
      </c>
      <c r="H2410">
        <v>8</v>
      </c>
      <c r="I2410" t="s">
        <v>1789</v>
      </c>
      <c r="J2410" t="s">
        <v>1605</v>
      </c>
      <c r="K2410">
        <v>2</v>
      </c>
      <c r="L2410">
        <v>74.489999999999995</v>
      </c>
    </row>
    <row r="2411" spans="1:12" x14ac:dyDescent="0.3">
      <c r="A2411">
        <v>13515</v>
      </c>
      <c r="B2411" s="109" t="s">
        <v>1710</v>
      </c>
      <c r="C2411" s="109" t="s">
        <v>102</v>
      </c>
      <c r="D2411">
        <v>24</v>
      </c>
      <c r="E2411">
        <v>2</v>
      </c>
      <c r="F2411" t="s">
        <v>1599</v>
      </c>
      <c r="G2411">
        <v>2885.92</v>
      </c>
      <c r="H2411">
        <v>8</v>
      </c>
      <c r="I2411" t="s">
        <v>1789</v>
      </c>
      <c r="J2411" t="s">
        <v>1606</v>
      </c>
      <c r="K2411">
        <v>3</v>
      </c>
      <c r="L2411">
        <v>180.51000000000002</v>
      </c>
    </row>
    <row r="2412" spans="1:12" x14ac:dyDescent="0.3">
      <c r="A2412">
        <v>13522</v>
      </c>
      <c r="B2412" s="109" t="s">
        <v>1710</v>
      </c>
      <c r="C2412" s="109" t="s">
        <v>102</v>
      </c>
      <c r="D2412">
        <v>188</v>
      </c>
      <c r="E2412">
        <v>2</v>
      </c>
      <c r="F2412" t="s">
        <v>1599</v>
      </c>
      <c r="G2412">
        <v>2797.5499999999902</v>
      </c>
      <c r="H2412">
        <v>8</v>
      </c>
      <c r="I2412" t="s">
        <v>1789</v>
      </c>
      <c r="J2412" t="s">
        <v>1605</v>
      </c>
      <c r="K2412">
        <v>2</v>
      </c>
      <c r="L2412">
        <v>106.38</v>
      </c>
    </row>
    <row r="2413" spans="1:12" x14ac:dyDescent="0.3">
      <c r="A2413">
        <v>13572</v>
      </c>
      <c r="B2413" s="109" t="s">
        <v>1710</v>
      </c>
      <c r="C2413" s="109" t="s">
        <v>102</v>
      </c>
      <c r="D2413">
        <v>39</v>
      </c>
      <c r="E2413">
        <v>1</v>
      </c>
      <c r="F2413" t="s">
        <v>215</v>
      </c>
      <c r="G2413">
        <v>3322.9899999999898</v>
      </c>
      <c r="H2413">
        <v>8</v>
      </c>
      <c r="I2413" t="s">
        <v>1789</v>
      </c>
      <c r="J2413" t="s">
        <v>1623</v>
      </c>
      <c r="K2413">
        <v>5</v>
      </c>
      <c r="L2413">
        <v>288.36</v>
      </c>
    </row>
    <row r="2414" spans="1:12" x14ac:dyDescent="0.3">
      <c r="A2414">
        <v>13598</v>
      </c>
      <c r="B2414" s="109" t="s">
        <v>1710</v>
      </c>
      <c r="C2414" s="109" t="s">
        <v>102</v>
      </c>
      <c r="D2414">
        <v>74</v>
      </c>
      <c r="E2414">
        <v>1</v>
      </c>
      <c r="F2414" t="s">
        <v>215</v>
      </c>
      <c r="G2414">
        <v>3371.55</v>
      </c>
      <c r="H2414">
        <v>8</v>
      </c>
      <c r="I2414" t="s">
        <v>1789</v>
      </c>
      <c r="J2414" t="s">
        <v>1605</v>
      </c>
      <c r="K2414">
        <v>2</v>
      </c>
      <c r="L2414">
        <v>132.71</v>
      </c>
    </row>
    <row r="2415" spans="1:12" x14ac:dyDescent="0.3">
      <c r="A2415">
        <v>13619</v>
      </c>
      <c r="B2415" s="109" t="s">
        <v>1710</v>
      </c>
      <c r="C2415" s="109" t="s">
        <v>102</v>
      </c>
      <c r="D2415">
        <v>152</v>
      </c>
      <c r="E2415">
        <v>2</v>
      </c>
      <c r="F2415" t="s">
        <v>1599</v>
      </c>
      <c r="G2415">
        <v>3049.8199999999902</v>
      </c>
      <c r="H2415">
        <v>8</v>
      </c>
      <c r="I2415" t="s">
        <v>1789</v>
      </c>
      <c r="J2415" t="s">
        <v>1605</v>
      </c>
      <c r="K2415">
        <v>2</v>
      </c>
      <c r="L2415">
        <v>115.89</v>
      </c>
    </row>
    <row r="2416" spans="1:12" x14ac:dyDescent="0.3">
      <c r="A2416">
        <v>13634</v>
      </c>
      <c r="B2416" s="109" t="s">
        <v>1710</v>
      </c>
      <c r="C2416" s="109" t="s">
        <v>102</v>
      </c>
      <c r="D2416">
        <v>57</v>
      </c>
      <c r="E2416">
        <v>1</v>
      </c>
      <c r="F2416" t="s">
        <v>215</v>
      </c>
      <c r="G2416">
        <v>2802.5999999999899</v>
      </c>
      <c r="H2416">
        <v>8</v>
      </c>
      <c r="I2416" t="s">
        <v>1789</v>
      </c>
      <c r="J2416" t="s">
        <v>1603</v>
      </c>
      <c r="K2416">
        <v>1</v>
      </c>
      <c r="L2416">
        <v>37.08</v>
      </c>
    </row>
    <row r="2417" spans="1:12" x14ac:dyDescent="0.3">
      <c r="A2417">
        <v>13635</v>
      </c>
      <c r="B2417" s="109" t="s">
        <v>1711</v>
      </c>
      <c r="C2417" s="109" t="s">
        <v>102</v>
      </c>
      <c r="D2417">
        <v>93</v>
      </c>
      <c r="E2417">
        <v>1</v>
      </c>
      <c r="F2417" t="s">
        <v>215</v>
      </c>
      <c r="G2417">
        <v>2470.89</v>
      </c>
      <c r="H2417">
        <v>8</v>
      </c>
      <c r="I2417" t="s">
        <v>1789</v>
      </c>
      <c r="J2417" t="s">
        <v>1605</v>
      </c>
      <c r="K2417">
        <v>2</v>
      </c>
      <c r="L2417">
        <v>101.64</v>
      </c>
    </row>
    <row r="2418" spans="1:12" x14ac:dyDescent="0.3">
      <c r="A2418">
        <v>13649</v>
      </c>
      <c r="B2418" s="109" t="s">
        <v>1711</v>
      </c>
      <c r="C2418" s="109" t="s">
        <v>102</v>
      </c>
      <c r="D2418">
        <v>85</v>
      </c>
      <c r="E2418">
        <v>2</v>
      </c>
      <c r="F2418" t="s">
        <v>1599</v>
      </c>
      <c r="G2418">
        <v>1652.82</v>
      </c>
      <c r="H2418">
        <v>8</v>
      </c>
      <c r="I2418" t="s">
        <v>1789</v>
      </c>
      <c r="J2418" t="s">
        <v>1603</v>
      </c>
      <c r="K2418">
        <v>1</v>
      </c>
      <c r="L2418">
        <v>37.409999999999997</v>
      </c>
    </row>
    <row r="2419" spans="1:12" x14ac:dyDescent="0.3">
      <c r="A2419">
        <v>13675</v>
      </c>
      <c r="B2419" s="109" t="s">
        <v>1711</v>
      </c>
      <c r="C2419" s="109" t="s">
        <v>102</v>
      </c>
      <c r="D2419">
        <v>18</v>
      </c>
      <c r="E2419">
        <v>2</v>
      </c>
      <c r="F2419" t="s">
        <v>1599</v>
      </c>
      <c r="G2419">
        <v>3225.02</v>
      </c>
      <c r="H2419">
        <v>8</v>
      </c>
      <c r="I2419" t="s">
        <v>1789</v>
      </c>
      <c r="J2419" t="s">
        <v>1605</v>
      </c>
      <c r="K2419">
        <v>2</v>
      </c>
      <c r="L2419">
        <v>89.1</v>
      </c>
    </row>
    <row r="2420" spans="1:12" x14ac:dyDescent="0.3">
      <c r="A2420">
        <v>13712</v>
      </c>
      <c r="B2420" s="109" t="s">
        <v>1711</v>
      </c>
      <c r="C2420" s="109" t="s">
        <v>102</v>
      </c>
      <c r="D2420">
        <v>130</v>
      </c>
      <c r="E2420">
        <v>2</v>
      </c>
      <c r="F2420" t="s">
        <v>1599</v>
      </c>
      <c r="G2420">
        <v>2503.4299999999998</v>
      </c>
      <c r="H2420">
        <v>8</v>
      </c>
      <c r="I2420" t="s">
        <v>1789</v>
      </c>
      <c r="J2420" t="s">
        <v>1605</v>
      </c>
      <c r="K2420">
        <v>2</v>
      </c>
      <c r="L2420">
        <v>89.43</v>
      </c>
    </row>
    <row r="2421" spans="1:12" x14ac:dyDescent="0.3">
      <c r="A2421">
        <v>13780</v>
      </c>
      <c r="B2421" s="109" t="s">
        <v>1711</v>
      </c>
      <c r="C2421" s="109" t="s">
        <v>102</v>
      </c>
      <c r="D2421">
        <v>92</v>
      </c>
      <c r="E2421">
        <v>2</v>
      </c>
      <c r="F2421" t="s">
        <v>1599</v>
      </c>
      <c r="G2421">
        <v>2439.3200000000002</v>
      </c>
      <c r="H2421">
        <v>8</v>
      </c>
      <c r="I2421" t="s">
        <v>1789</v>
      </c>
      <c r="J2421" t="s">
        <v>1603</v>
      </c>
      <c r="K2421">
        <v>1</v>
      </c>
      <c r="L2421">
        <v>80.69</v>
      </c>
    </row>
    <row r="2422" spans="1:12" x14ac:dyDescent="0.3">
      <c r="A2422">
        <v>13796</v>
      </c>
      <c r="B2422" s="109" t="s">
        <v>1711</v>
      </c>
      <c r="C2422" s="109" t="s">
        <v>102</v>
      </c>
      <c r="D2422">
        <v>79</v>
      </c>
      <c r="E2422">
        <v>1</v>
      </c>
      <c r="F2422" t="s">
        <v>215</v>
      </c>
      <c r="G2422">
        <v>3197.95999999999</v>
      </c>
      <c r="H2422">
        <v>8</v>
      </c>
      <c r="I2422" t="s">
        <v>1789</v>
      </c>
      <c r="J2422" t="s">
        <v>1605</v>
      </c>
      <c r="K2422">
        <v>2</v>
      </c>
      <c r="L2422">
        <v>91.72</v>
      </c>
    </row>
    <row r="2423" spans="1:12" x14ac:dyDescent="0.3">
      <c r="A2423">
        <v>13863</v>
      </c>
      <c r="B2423" s="109" t="s">
        <v>1711</v>
      </c>
      <c r="C2423" s="109" t="s">
        <v>102</v>
      </c>
      <c r="D2423">
        <v>136</v>
      </c>
      <c r="E2423">
        <v>1</v>
      </c>
      <c r="F2423" t="s">
        <v>215</v>
      </c>
      <c r="G2423">
        <v>2856.3799999999901</v>
      </c>
      <c r="H2423">
        <v>8</v>
      </c>
      <c r="I2423" t="s">
        <v>1789</v>
      </c>
      <c r="J2423" t="s">
        <v>1606</v>
      </c>
      <c r="K2423">
        <v>3</v>
      </c>
      <c r="L2423">
        <v>164.64000000000001</v>
      </c>
    </row>
    <row r="2424" spans="1:12" x14ac:dyDescent="0.3">
      <c r="A2424">
        <v>13991</v>
      </c>
      <c r="B2424" s="109" t="s">
        <v>1712</v>
      </c>
      <c r="C2424" s="109" t="s">
        <v>102</v>
      </c>
      <c r="D2424">
        <v>183</v>
      </c>
      <c r="E2424">
        <v>1</v>
      </c>
      <c r="F2424" t="s">
        <v>215</v>
      </c>
      <c r="G2424">
        <v>2236.1199999999899</v>
      </c>
      <c r="H2424">
        <v>8</v>
      </c>
      <c r="I2424" t="s">
        <v>1789</v>
      </c>
      <c r="J2424" t="s">
        <v>1603</v>
      </c>
      <c r="K2424">
        <v>1</v>
      </c>
      <c r="L2424">
        <v>52.02</v>
      </c>
    </row>
    <row r="2425" spans="1:12" x14ac:dyDescent="0.3">
      <c r="A2425">
        <v>14001</v>
      </c>
      <c r="B2425" s="109" t="s">
        <v>1712</v>
      </c>
      <c r="C2425" s="109" t="s">
        <v>102</v>
      </c>
      <c r="D2425">
        <v>135</v>
      </c>
      <c r="E2425">
        <v>2</v>
      </c>
      <c r="F2425" t="s">
        <v>1599</v>
      </c>
      <c r="G2425">
        <v>2277.89</v>
      </c>
      <c r="H2425">
        <v>8</v>
      </c>
      <c r="I2425" t="s">
        <v>1789</v>
      </c>
      <c r="J2425" t="s">
        <v>1603</v>
      </c>
      <c r="K2425">
        <v>1</v>
      </c>
      <c r="L2425">
        <v>27.16</v>
      </c>
    </row>
    <row r="2426" spans="1:12" x14ac:dyDescent="0.3">
      <c r="A2426">
        <v>14029</v>
      </c>
      <c r="B2426" s="109" t="s">
        <v>1712</v>
      </c>
      <c r="C2426" s="109" t="s">
        <v>102</v>
      </c>
      <c r="D2426">
        <v>33</v>
      </c>
      <c r="E2426">
        <v>2</v>
      </c>
      <c r="F2426" t="s">
        <v>1599</v>
      </c>
      <c r="G2426">
        <v>2041.21999999999</v>
      </c>
      <c r="H2426">
        <v>8</v>
      </c>
      <c r="I2426" t="s">
        <v>1789</v>
      </c>
      <c r="J2426" t="s">
        <v>1605</v>
      </c>
      <c r="K2426">
        <v>2</v>
      </c>
      <c r="L2426">
        <v>118.1</v>
      </c>
    </row>
    <row r="2427" spans="1:12" x14ac:dyDescent="0.3">
      <c r="A2427">
        <v>14093</v>
      </c>
      <c r="B2427" s="109" t="s">
        <v>1712</v>
      </c>
      <c r="C2427" s="109" t="s">
        <v>102</v>
      </c>
      <c r="D2427">
        <v>138</v>
      </c>
      <c r="E2427">
        <v>2</v>
      </c>
      <c r="F2427" t="s">
        <v>1599</v>
      </c>
      <c r="G2427">
        <v>2949.71</v>
      </c>
      <c r="H2427">
        <v>8</v>
      </c>
      <c r="I2427" t="s">
        <v>1789</v>
      </c>
      <c r="J2427" t="s">
        <v>1603</v>
      </c>
      <c r="K2427">
        <v>1</v>
      </c>
      <c r="L2427">
        <v>36.15</v>
      </c>
    </row>
    <row r="2428" spans="1:12" x14ac:dyDescent="0.3">
      <c r="A2428">
        <v>14099</v>
      </c>
      <c r="B2428" s="109" t="s">
        <v>1760</v>
      </c>
      <c r="C2428" s="109" t="s">
        <v>102</v>
      </c>
      <c r="D2428">
        <v>126</v>
      </c>
      <c r="E2428">
        <v>1</v>
      </c>
      <c r="F2428" t="s">
        <v>215</v>
      </c>
      <c r="G2428">
        <v>2676.98</v>
      </c>
      <c r="H2428">
        <v>8</v>
      </c>
      <c r="I2428" t="s">
        <v>1789</v>
      </c>
      <c r="J2428" t="s">
        <v>1605</v>
      </c>
      <c r="K2428">
        <v>2</v>
      </c>
      <c r="L2428">
        <v>142.74</v>
      </c>
    </row>
    <row r="2429" spans="1:12" x14ac:dyDescent="0.3">
      <c r="A2429">
        <v>14101</v>
      </c>
      <c r="B2429" s="109" t="s">
        <v>1760</v>
      </c>
      <c r="C2429" s="109" t="s">
        <v>102</v>
      </c>
      <c r="D2429">
        <v>61</v>
      </c>
      <c r="E2429">
        <v>2</v>
      </c>
      <c r="F2429" t="s">
        <v>1599</v>
      </c>
      <c r="G2429">
        <v>2928.83</v>
      </c>
      <c r="H2429">
        <v>8</v>
      </c>
      <c r="I2429" t="s">
        <v>1789</v>
      </c>
      <c r="J2429" t="s">
        <v>1601</v>
      </c>
      <c r="K2429">
        <v>4</v>
      </c>
      <c r="L2429">
        <v>217.86</v>
      </c>
    </row>
    <row r="2430" spans="1:12" x14ac:dyDescent="0.3">
      <c r="A2430">
        <v>14155</v>
      </c>
      <c r="B2430" s="109" t="s">
        <v>1760</v>
      </c>
      <c r="C2430" s="109" t="s">
        <v>102</v>
      </c>
      <c r="D2430">
        <v>34</v>
      </c>
      <c r="E2430">
        <v>2</v>
      </c>
      <c r="F2430" t="s">
        <v>1599</v>
      </c>
      <c r="G2430">
        <v>2657.8899999999899</v>
      </c>
      <c r="H2430">
        <v>8</v>
      </c>
      <c r="I2430" t="s">
        <v>1789</v>
      </c>
      <c r="J2430" t="s">
        <v>1605</v>
      </c>
      <c r="K2430">
        <v>2</v>
      </c>
      <c r="L2430">
        <v>73.22999999999999</v>
      </c>
    </row>
    <row r="2431" spans="1:12" x14ac:dyDescent="0.3">
      <c r="A2431">
        <v>14241</v>
      </c>
      <c r="B2431" s="109" t="s">
        <v>1760</v>
      </c>
      <c r="C2431" s="109" t="s">
        <v>102</v>
      </c>
      <c r="D2431">
        <v>102</v>
      </c>
      <c r="E2431">
        <v>2</v>
      </c>
      <c r="F2431" t="s">
        <v>1599</v>
      </c>
      <c r="G2431">
        <v>3813.69</v>
      </c>
      <c r="H2431">
        <v>8</v>
      </c>
      <c r="I2431" t="s">
        <v>1789</v>
      </c>
      <c r="J2431" t="s">
        <v>1605</v>
      </c>
      <c r="K2431">
        <v>2</v>
      </c>
      <c r="L2431">
        <v>105.97</v>
      </c>
    </row>
    <row r="2432" spans="1:12" x14ac:dyDescent="0.3">
      <c r="A2432">
        <v>14259</v>
      </c>
      <c r="B2432" s="109" t="s">
        <v>1760</v>
      </c>
      <c r="C2432" s="109" t="s">
        <v>102</v>
      </c>
      <c r="D2432">
        <v>59</v>
      </c>
      <c r="E2432">
        <v>1</v>
      </c>
      <c r="F2432" t="s">
        <v>215</v>
      </c>
      <c r="G2432">
        <v>2942.33</v>
      </c>
      <c r="H2432">
        <v>8</v>
      </c>
      <c r="I2432" t="s">
        <v>1789</v>
      </c>
      <c r="J2432" t="s">
        <v>1603</v>
      </c>
      <c r="K2432">
        <v>1</v>
      </c>
      <c r="L2432">
        <v>37.08</v>
      </c>
    </row>
    <row r="2433" spans="1:12" x14ac:dyDescent="0.3">
      <c r="A2433">
        <v>14284</v>
      </c>
      <c r="B2433" s="109" t="s">
        <v>1760</v>
      </c>
      <c r="C2433" s="109" t="s">
        <v>102</v>
      </c>
      <c r="D2433">
        <v>165</v>
      </c>
      <c r="E2433">
        <v>2</v>
      </c>
      <c r="F2433" t="s">
        <v>1599</v>
      </c>
      <c r="G2433">
        <v>2562.04</v>
      </c>
      <c r="H2433">
        <v>8</v>
      </c>
      <c r="I2433" t="s">
        <v>1789</v>
      </c>
      <c r="J2433" t="s">
        <v>1603</v>
      </c>
      <c r="K2433">
        <v>1</v>
      </c>
      <c r="L2433">
        <v>27.57</v>
      </c>
    </row>
    <row r="2434" spans="1:12" x14ac:dyDescent="0.3">
      <c r="A2434">
        <v>14332</v>
      </c>
      <c r="B2434" s="109" t="s">
        <v>1760</v>
      </c>
      <c r="C2434" s="109" t="s">
        <v>102</v>
      </c>
      <c r="D2434">
        <v>157</v>
      </c>
      <c r="E2434">
        <v>2</v>
      </c>
      <c r="F2434" t="s">
        <v>1599</v>
      </c>
      <c r="G2434">
        <v>3052.95</v>
      </c>
      <c r="H2434">
        <v>8</v>
      </c>
      <c r="I2434" t="s">
        <v>1789</v>
      </c>
      <c r="J2434" t="s">
        <v>1601</v>
      </c>
      <c r="K2434">
        <v>4</v>
      </c>
      <c r="L2434">
        <v>231.78</v>
      </c>
    </row>
    <row r="2435" spans="1:12" x14ac:dyDescent="0.3">
      <c r="A2435">
        <v>14451</v>
      </c>
      <c r="B2435" s="109" t="s">
        <v>1760</v>
      </c>
      <c r="C2435" s="109" t="s">
        <v>102</v>
      </c>
      <c r="D2435">
        <v>197</v>
      </c>
      <c r="E2435">
        <v>2</v>
      </c>
      <c r="F2435" t="s">
        <v>1599</v>
      </c>
      <c r="G2435">
        <v>1744.83</v>
      </c>
      <c r="H2435">
        <v>8</v>
      </c>
      <c r="I2435" t="s">
        <v>1789</v>
      </c>
      <c r="J2435" t="s">
        <v>1605</v>
      </c>
      <c r="K2435">
        <v>2</v>
      </c>
      <c r="L2435">
        <v>89.43</v>
      </c>
    </row>
    <row r="2436" spans="1:12" x14ac:dyDescent="0.3">
      <c r="A2436">
        <v>14472</v>
      </c>
      <c r="B2436" s="109" t="s">
        <v>1760</v>
      </c>
      <c r="C2436" s="109" t="s">
        <v>102</v>
      </c>
      <c r="D2436">
        <v>196</v>
      </c>
      <c r="E2436">
        <v>1</v>
      </c>
      <c r="F2436" t="s">
        <v>215</v>
      </c>
      <c r="G2436">
        <v>2714.1099999999901</v>
      </c>
      <c r="H2436">
        <v>8</v>
      </c>
      <c r="I2436" t="s">
        <v>1789</v>
      </c>
      <c r="J2436" t="s">
        <v>1603</v>
      </c>
      <c r="K2436">
        <v>1</v>
      </c>
      <c r="L2436">
        <v>37.409999999999997</v>
      </c>
    </row>
    <row r="2437" spans="1:12" x14ac:dyDescent="0.3">
      <c r="A2437">
        <v>14664</v>
      </c>
      <c r="B2437" s="109" t="s">
        <v>1713</v>
      </c>
      <c r="C2437" s="109" t="s">
        <v>102</v>
      </c>
      <c r="D2437">
        <v>183</v>
      </c>
      <c r="E2437">
        <v>1</v>
      </c>
      <c r="F2437" t="s">
        <v>215</v>
      </c>
      <c r="G2437">
        <v>2236.1199999999899</v>
      </c>
      <c r="H2437">
        <v>8</v>
      </c>
      <c r="I2437" t="s">
        <v>1789</v>
      </c>
      <c r="J2437" t="s">
        <v>1605</v>
      </c>
      <c r="K2437">
        <v>2</v>
      </c>
      <c r="L2437">
        <v>117.77</v>
      </c>
    </row>
    <row r="2438" spans="1:12" x14ac:dyDescent="0.3">
      <c r="A2438">
        <v>14718</v>
      </c>
      <c r="B2438" s="109" t="s">
        <v>1713</v>
      </c>
      <c r="C2438" s="109" t="s">
        <v>102</v>
      </c>
      <c r="D2438">
        <v>66</v>
      </c>
      <c r="E2438">
        <v>1</v>
      </c>
      <c r="F2438" t="s">
        <v>215</v>
      </c>
      <c r="G2438">
        <v>1590.12</v>
      </c>
      <c r="H2438">
        <v>8</v>
      </c>
      <c r="I2438" t="s">
        <v>1789</v>
      </c>
      <c r="J2438" t="s">
        <v>1606</v>
      </c>
      <c r="K2438">
        <v>3</v>
      </c>
      <c r="L2438">
        <v>156.69</v>
      </c>
    </row>
    <row r="2439" spans="1:12" x14ac:dyDescent="0.3">
      <c r="A2439">
        <v>14736</v>
      </c>
      <c r="B2439" s="109" t="s">
        <v>1713</v>
      </c>
      <c r="C2439" s="109" t="s">
        <v>102</v>
      </c>
      <c r="D2439">
        <v>89</v>
      </c>
      <c r="E2439">
        <v>2</v>
      </c>
      <c r="F2439" t="s">
        <v>1599</v>
      </c>
      <c r="G2439">
        <v>3800.56</v>
      </c>
      <c r="H2439">
        <v>8</v>
      </c>
      <c r="I2439" t="s">
        <v>1789</v>
      </c>
      <c r="J2439" t="s">
        <v>1606</v>
      </c>
      <c r="K2439">
        <v>3</v>
      </c>
      <c r="L2439">
        <v>207.3</v>
      </c>
    </row>
    <row r="2440" spans="1:12" x14ac:dyDescent="0.3">
      <c r="A2440">
        <v>14802</v>
      </c>
      <c r="B2440" s="109" t="s">
        <v>1713</v>
      </c>
      <c r="C2440" s="109" t="s">
        <v>102</v>
      </c>
      <c r="D2440">
        <v>79</v>
      </c>
      <c r="E2440">
        <v>1</v>
      </c>
      <c r="F2440" t="s">
        <v>215</v>
      </c>
      <c r="G2440">
        <v>3197.95999999999</v>
      </c>
      <c r="H2440">
        <v>8</v>
      </c>
      <c r="I2440" t="s">
        <v>1789</v>
      </c>
      <c r="J2440" t="s">
        <v>1603</v>
      </c>
      <c r="K2440">
        <v>1</v>
      </c>
      <c r="L2440">
        <v>64.56</v>
      </c>
    </row>
    <row r="2441" spans="1:12" x14ac:dyDescent="0.3">
      <c r="A2441">
        <v>14825</v>
      </c>
      <c r="B2441" s="109" t="s">
        <v>1713</v>
      </c>
      <c r="C2441" s="109" t="s">
        <v>102</v>
      </c>
      <c r="D2441">
        <v>7</v>
      </c>
      <c r="E2441">
        <v>2</v>
      </c>
      <c r="F2441" t="s">
        <v>1599</v>
      </c>
      <c r="G2441">
        <v>2981.51999999999</v>
      </c>
      <c r="H2441">
        <v>8</v>
      </c>
      <c r="I2441" t="s">
        <v>1789</v>
      </c>
      <c r="J2441" t="s">
        <v>1605</v>
      </c>
      <c r="K2441">
        <v>2</v>
      </c>
      <c r="L2441">
        <v>89.43</v>
      </c>
    </row>
    <row r="2442" spans="1:12" x14ac:dyDescent="0.3">
      <c r="A2442">
        <v>14831</v>
      </c>
      <c r="B2442" s="109" t="s">
        <v>1713</v>
      </c>
      <c r="C2442" s="109" t="s">
        <v>102</v>
      </c>
      <c r="D2442">
        <v>193</v>
      </c>
      <c r="E2442">
        <v>1</v>
      </c>
      <c r="F2442" t="s">
        <v>215</v>
      </c>
      <c r="G2442">
        <v>2547.62</v>
      </c>
      <c r="H2442">
        <v>8</v>
      </c>
      <c r="I2442" t="s">
        <v>1789</v>
      </c>
      <c r="J2442" t="s">
        <v>1603</v>
      </c>
      <c r="K2442">
        <v>1</v>
      </c>
      <c r="L2442">
        <v>52.02</v>
      </c>
    </row>
    <row r="2443" spans="1:12" x14ac:dyDescent="0.3">
      <c r="A2443">
        <v>14838</v>
      </c>
      <c r="B2443" s="109" t="s">
        <v>1714</v>
      </c>
      <c r="C2443" s="109" t="s">
        <v>102</v>
      </c>
      <c r="D2443">
        <v>179</v>
      </c>
      <c r="E2443">
        <v>1</v>
      </c>
      <c r="F2443" t="s">
        <v>215</v>
      </c>
      <c r="G2443">
        <v>2800.08</v>
      </c>
      <c r="H2443">
        <v>8</v>
      </c>
      <c r="I2443" t="s">
        <v>1789</v>
      </c>
      <c r="J2443" t="s">
        <v>1606</v>
      </c>
      <c r="K2443">
        <v>3</v>
      </c>
      <c r="L2443">
        <v>139.05000000000001</v>
      </c>
    </row>
    <row r="2444" spans="1:12" x14ac:dyDescent="0.3">
      <c r="A2444">
        <v>14897</v>
      </c>
      <c r="B2444" s="109" t="s">
        <v>1714</v>
      </c>
      <c r="C2444" s="109" t="s">
        <v>102</v>
      </c>
      <c r="D2444">
        <v>126</v>
      </c>
      <c r="E2444">
        <v>1</v>
      </c>
      <c r="F2444" t="s">
        <v>215</v>
      </c>
      <c r="G2444">
        <v>2676.98</v>
      </c>
      <c r="H2444">
        <v>8</v>
      </c>
      <c r="I2444" t="s">
        <v>1789</v>
      </c>
      <c r="J2444" t="s">
        <v>1605</v>
      </c>
      <c r="K2444">
        <v>2</v>
      </c>
      <c r="L2444">
        <v>73.56</v>
      </c>
    </row>
    <row r="2445" spans="1:12" x14ac:dyDescent="0.3">
      <c r="A2445">
        <v>14911</v>
      </c>
      <c r="B2445" s="109" t="s">
        <v>1714</v>
      </c>
      <c r="C2445" s="109" t="s">
        <v>102</v>
      </c>
      <c r="D2445">
        <v>20</v>
      </c>
      <c r="E2445">
        <v>2</v>
      </c>
      <c r="F2445" t="s">
        <v>1599</v>
      </c>
      <c r="G2445">
        <v>3080.13</v>
      </c>
      <c r="H2445">
        <v>8</v>
      </c>
      <c r="I2445" t="s">
        <v>1789</v>
      </c>
      <c r="J2445" t="s">
        <v>1605</v>
      </c>
      <c r="K2445">
        <v>2</v>
      </c>
      <c r="L2445">
        <v>130.83000000000001</v>
      </c>
    </row>
    <row r="2446" spans="1:12" x14ac:dyDescent="0.3">
      <c r="A2446">
        <v>14970</v>
      </c>
      <c r="B2446" s="109" t="s">
        <v>1714</v>
      </c>
      <c r="C2446" s="109" t="s">
        <v>102</v>
      </c>
      <c r="D2446">
        <v>156</v>
      </c>
      <c r="E2446">
        <v>1</v>
      </c>
      <c r="F2446" t="s">
        <v>215</v>
      </c>
      <c r="G2446">
        <v>2314.1499999999901</v>
      </c>
      <c r="H2446">
        <v>8</v>
      </c>
      <c r="I2446" t="s">
        <v>1789</v>
      </c>
      <c r="J2446" t="s">
        <v>1605</v>
      </c>
      <c r="K2446">
        <v>2</v>
      </c>
      <c r="L2446">
        <v>101.00999999999999</v>
      </c>
    </row>
    <row r="2447" spans="1:12" x14ac:dyDescent="0.3">
      <c r="A2447">
        <v>14980</v>
      </c>
      <c r="B2447" s="109" t="s">
        <v>1715</v>
      </c>
      <c r="C2447" s="109" t="s">
        <v>102</v>
      </c>
      <c r="D2447">
        <v>22</v>
      </c>
      <c r="E2447">
        <v>2</v>
      </c>
      <c r="F2447" t="s">
        <v>1599</v>
      </c>
      <c r="G2447">
        <v>3533.5299999999902</v>
      </c>
      <c r="H2447">
        <v>8</v>
      </c>
      <c r="I2447" t="s">
        <v>1789</v>
      </c>
      <c r="J2447" t="s">
        <v>1603</v>
      </c>
      <c r="K2447">
        <v>1</v>
      </c>
      <c r="L2447">
        <v>27.16</v>
      </c>
    </row>
    <row r="2448" spans="1:12" x14ac:dyDescent="0.3">
      <c r="A2448">
        <v>15002</v>
      </c>
      <c r="B2448" s="109" t="s">
        <v>1715</v>
      </c>
      <c r="C2448" s="109" t="s">
        <v>102</v>
      </c>
      <c r="D2448">
        <v>109</v>
      </c>
      <c r="E2448">
        <v>1</v>
      </c>
      <c r="F2448" t="s">
        <v>215</v>
      </c>
      <c r="G2448">
        <v>3385.06</v>
      </c>
      <c r="H2448">
        <v>8</v>
      </c>
      <c r="I2448" t="s">
        <v>1789</v>
      </c>
      <c r="J2448" t="s">
        <v>1606</v>
      </c>
      <c r="K2448">
        <v>3</v>
      </c>
      <c r="L2448">
        <v>91.81</v>
      </c>
    </row>
    <row r="2449" spans="1:12" x14ac:dyDescent="0.3">
      <c r="A2449">
        <v>15009</v>
      </c>
      <c r="B2449" s="109" t="s">
        <v>1715</v>
      </c>
      <c r="C2449" s="109" t="s">
        <v>102</v>
      </c>
      <c r="D2449">
        <v>159</v>
      </c>
      <c r="E2449">
        <v>1</v>
      </c>
      <c r="F2449" t="s">
        <v>215</v>
      </c>
      <c r="G2449">
        <v>1764.94</v>
      </c>
      <c r="H2449">
        <v>8</v>
      </c>
      <c r="I2449" t="s">
        <v>1789</v>
      </c>
      <c r="J2449" t="s">
        <v>1603</v>
      </c>
      <c r="K2449">
        <v>1</v>
      </c>
      <c r="L2449">
        <v>63.93</v>
      </c>
    </row>
    <row r="2450" spans="1:12" x14ac:dyDescent="0.3">
      <c r="A2450">
        <v>15036</v>
      </c>
      <c r="B2450" s="109" t="s">
        <v>1715</v>
      </c>
      <c r="C2450" s="109" t="s">
        <v>102</v>
      </c>
      <c r="D2450">
        <v>110</v>
      </c>
      <c r="E2450">
        <v>1</v>
      </c>
      <c r="F2450" t="s">
        <v>215</v>
      </c>
      <c r="G2450">
        <v>2404.04</v>
      </c>
      <c r="H2450">
        <v>8</v>
      </c>
      <c r="I2450" t="s">
        <v>1789</v>
      </c>
      <c r="J2450" t="s">
        <v>1605</v>
      </c>
      <c r="K2450">
        <v>2</v>
      </c>
      <c r="L2450">
        <v>107.85</v>
      </c>
    </row>
    <row r="2451" spans="1:12" x14ac:dyDescent="0.3">
      <c r="A2451">
        <v>15052</v>
      </c>
      <c r="B2451" s="109" t="s">
        <v>1715</v>
      </c>
      <c r="C2451" s="109" t="s">
        <v>102</v>
      </c>
      <c r="D2451">
        <v>197</v>
      </c>
      <c r="E2451">
        <v>2</v>
      </c>
      <c r="F2451" t="s">
        <v>1599</v>
      </c>
      <c r="G2451">
        <v>1744.83</v>
      </c>
      <c r="H2451">
        <v>8</v>
      </c>
      <c r="I2451" t="s">
        <v>1789</v>
      </c>
      <c r="J2451" t="s">
        <v>1603</v>
      </c>
      <c r="K2451">
        <v>1</v>
      </c>
      <c r="L2451">
        <v>63.93</v>
      </c>
    </row>
    <row r="2452" spans="1:12" x14ac:dyDescent="0.3">
      <c r="A2452">
        <v>15062</v>
      </c>
      <c r="B2452" s="109" t="s">
        <v>1716</v>
      </c>
      <c r="C2452" s="109" t="s">
        <v>102</v>
      </c>
      <c r="D2452">
        <v>181</v>
      </c>
      <c r="E2452">
        <v>1</v>
      </c>
      <c r="F2452" t="s">
        <v>215</v>
      </c>
      <c r="G2452">
        <v>2605.3199999999902</v>
      </c>
      <c r="H2452">
        <v>8</v>
      </c>
      <c r="I2452" t="s">
        <v>1789</v>
      </c>
      <c r="J2452" t="s">
        <v>1603</v>
      </c>
      <c r="K2452">
        <v>1</v>
      </c>
      <c r="L2452">
        <v>78.81</v>
      </c>
    </row>
    <row r="2453" spans="1:12" x14ac:dyDescent="0.3">
      <c r="A2453">
        <v>15199</v>
      </c>
      <c r="B2453" s="109" t="s">
        <v>1716</v>
      </c>
      <c r="C2453" s="109" t="s">
        <v>102</v>
      </c>
      <c r="D2453">
        <v>187</v>
      </c>
      <c r="E2453">
        <v>1</v>
      </c>
      <c r="F2453" t="s">
        <v>215</v>
      </c>
      <c r="G2453">
        <v>2831.08</v>
      </c>
      <c r="H2453">
        <v>8</v>
      </c>
      <c r="I2453" t="s">
        <v>1789</v>
      </c>
      <c r="J2453" t="s">
        <v>1606</v>
      </c>
      <c r="K2453">
        <v>3</v>
      </c>
      <c r="L2453">
        <v>170.94</v>
      </c>
    </row>
    <row r="2454" spans="1:12" x14ac:dyDescent="0.3">
      <c r="A2454">
        <v>15209</v>
      </c>
      <c r="B2454" s="109" t="s">
        <v>1761</v>
      </c>
      <c r="C2454" s="109" t="s">
        <v>102</v>
      </c>
      <c r="D2454">
        <v>72</v>
      </c>
      <c r="E2454">
        <v>2</v>
      </c>
      <c r="F2454" t="s">
        <v>1599</v>
      </c>
      <c r="G2454">
        <v>2365.24999999999</v>
      </c>
      <c r="H2454">
        <v>8</v>
      </c>
      <c r="I2454" t="s">
        <v>1789</v>
      </c>
      <c r="J2454" t="s">
        <v>1603</v>
      </c>
      <c r="K2454">
        <v>1</v>
      </c>
      <c r="L2454">
        <v>80.69</v>
      </c>
    </row>
    <row r="2455" spans="1:12" x14ac:dyDescent="0.3">
      <c r="A2455">
        <v>15244</v>
      </c>
      <c r="B2455" s="109" t="s">
        <v>1761</v>
      </c>
      <c r="C2455" s="109" t="s">
        <v>102</v>
      </c>
      <c r="D2455">
        <v>176</v>
      </c>
      <c r="E2455">
        <v>2</v>
      </c>
      <c r="F2455" t="s">
        <v>1599</v>
      </c>
      <c r="G2455">
        <v>2225.54</v>
      </c>
      <c r="H2455">
        <v>8</v>
      </c>
      <c r="I2455" t="s">
        <v>1789</v>
      </c>
      <c r="J2455" t="s">
        <v>1606</v>
      </c>
      <c r="K2455">
        <v>3</v>
      </c>
      <c r="L2455">
        <v>100.39</v>
      </c>
    </row>
    <row r="2456" spans="1:12" x14ac:dyDescent="0.3">
      <c r="A2456">
        <v>15320</v>
      </c>
      <c r="B2456" s="109" t="s">
        <v>1761</v>
      </c>
      <c r="C2456" s="109" t="s">
        <v>102</v>
      </c>
      <c r="D2456">
        <v>115</v>
      </c>
      <c r="E2456">
        <v>1</v>
      </c>
      <c r="F2456" t="s">
        <v>215</v>
      </c>
      <c r="G2456">
        <v>2760.23</v>
      </c>
      <c r="H2456">
        <v>8</v>
      </c>
      <c r="I2456" t="s">
        <v>1789</v>
      </c>
      <c r="J2456" t="s">
        <v>1605</v>
      </c>
      <c r="K2456">
        <v>2</v>
      </c>
      <c r="L2456">
        <v>101.34</v>
      </c>
    </row>
    <row r="2457" spans="1:12" x14ac:dyDescent="0.3">
      <c r="A2457">
        <v>15342</v>
      </c>
      <c r="B2457" s="109" t="s">
        <v>1761</v>
      </c>
      <c r="C2457" s="109" t="s">
        <v>102</v>
      </c>
      <c r="D2457">
        <v>165</v>
      </c>
      <c r="E2457">
        <v>2</v>
      </c>
      <c r="F2457" t="s">
        <v>1599</v>
      </c>
      <c r="G2457">
        <v>2562.04</v>
      </c>
      <c r="H2457">
        <v>8</v>
      </c>
      <c r="I2457" t="s">
        <v>1789</v>
      </c>
      <c r="J2457" t="s">
        <v>1603</v>
      </c>
      <c r="K2457">
        <v>1</v>
      </c>
      <c r="L2457">
        <v>64.56</v>
      </c>
    </row>
    <row r="2458" spans="1:12" x14ac:dyDescent="0.3">
      <c r="A2458">
        <v>15352</v>
      </c>
      <c r="B2458" s="109" t="s">
        <v>1717</v>
      </c>
      <c r="C2458" s="109" t="s">
        <v>102</v>
      </c>
      <c r="D2458">
        <v>152</v>
      </c>
      <c r="E2458">
        <v>2</v>
      </c>
      <c r="F2458" t="s">
        <v>1599</v>
      </c>
      <c r="G2458">
        <v>3049.8199999999902</v>
      </c>
      <c r="H2458">
        <v>8</v>
      </c>
      <c r="I2458" t="s">
        <v>1789</v>
      </c>
      <c r="J2458" t="s">
        <v>1605</v>
      </c>
      <c r="K2458">
        <v>2</v>
      </c>
      <c r="L2458">
        <v>79.59</v>
      </c>
    </row>
    <row r="2459" spans="1:12" x14ac:dyDescent="0.3">
      <c r="A2459">
        <v>15358</v>
      </c>
      <c r="B2459" s="109" t="s">
        <v>1717</v>
      </c>
      <c r="C2459" s="109" t="s">
        <v>102</v>
      </c>
      <c r="D2459">
        <v>24</v>
      </c>
      <c r="E2459">
        <v>2</v>
      </c>
      <c r="F2459" t="s">
        <v>1599</v>
      </c>
      <c r="G2459">
        <v>2885.92</v>
      </c>
      <c r="H2459">
        <v>8</v>
      </c>
      <c r="I2459" t="s">
        <v>1789</v>
      </c>
      <c r="J2459" t="s">
        <v>1603</v>
      </c>
      <c r="K2459">
        <v>1</v>
      </c>
      <c r="L2459">
        <v>52.02</v>
      </c>
    </row>
    <row r="2460" spans="1:12" x14ac:dyDescent="0.3">
      <c r="A2460">
        <v>15382</v>
      </c>
      <c r="B2460" s="109" t="s">
        <v>1717</v>
      </c>
      <c r="C2460" s="109" t="s">
        <v>102</v>
      </c>
      <c r="D2460">
        <v>94</v>
      </c>
      <c r="E2460">
        <v>1</v>
      </c>
      <c r="F2460" t="s">
        <v>215</v>
      </c>
      <c r="G2460">
        <v>2209.74999999999</v>
      </c>
      <c r="H2460">
        <v>8</v>
      </c>
      <c r="I2460" t="s">
        <v>1789</v>
      </c>
      <c r="J2460" t="s">
        <v>1605</v>
      </c>
      <c r="K2460">
        <v>2</v>
      </c>
      <c r="L2460">
        <v>91.09</v>
      </c>
    </row>
    <row r="2461" spans="1:12" x14ac:dyDescent="0.3">
      <c r="A2461">
        <v>15391</v>
      </c>
      <c r="B2461" s="109" t="s">
        <v>1717</v>
      </c>
      <c r="C2461" s="109" t="s">
        <v>102</v>
      </c>
      <c r="D2461">
        <v>145</v>
      </c>
      <c r="E2461">
        <v>2</v>
      </c>
      <c r="F2461" t="s">
        <v>1599</v>
      </c>
      <c r="G2461">
        <v>2073.5499999999902</v>
      </c>
      <c r="H2461">
        <v>8</v>
      </c>
      <c r="I2461" t="s">
        <v>1789</v>
      </c>
      <c r="J2461" t="s">
        <v>1605</v>
      </c>
      <c r="K2461">
        <v>2</v>
      </c>
      <c r="L2461">
        <v>73.56</v>
      </c>
    </row>
    <row r="2462" spans="1:12" x14ac:dyDescent="0.3">
      <c r="A2462">
        <v>15430</v>
      </c>
      <c r="B2462" s="109" t="s">
        <v>1762</v>
      </c>
      <c r="C2462" s="109" t="s">
        <v>102</v>
      </c>
      <c r="D2462">
        <v>120</v>
      </c>
      <c r="E2462">
        <v>2</v>
      </c>
      <c r="F2462" t="s">
        <v>1599</v>
      </c>
      <c r="G2462">
        <v>2565.61</v>
      </c>
      <c r="H2462">
        <v>8</v>
      </c>
      <c r="I2462" t="s">
        <v>1789</v>
      </c>
      <c r="J2462" t="s">
        <v>1606</v>
      </c>
      <c r="K2462">
        <v>3</v>
      </c>
      <c r="L2462">
        <v>197.27</v>
      </c>
    </row>
    <row r="2463" spans="1:12" x14ac:dyDescent="0.3">
      <c r="A2463">
        <v>15466</v>
      </c>
      <c r="B2463" s="109" t="s">
        <v>1762</v>
      </c>
      <c r="C2463" s="109" t="s">
        <v>102</v>
      </c>
      <c r="D2463">
        <v>19</v>
      </c>
      <c r="E2463">
        <v>1</v>
      </c>
      <c r="F2463" t="s">
        <v>215</v>
      </c>
      <c r="G2463">
        <v>1747.4299999999901</v>
      </c>
      <c r="H2463">
        <v>8</v>
      </c>
      <c r="I2463" t="s">
        <v>1789</v>
      </c>
      <c r="J2463" t="s">
        <v>1603</v>
      </c>
      <c r="K2463">
        <v>1</v>
      </c>
      <c r="L2463">
        <v>27.16</v>
      </c>
    </row>
    <row r="2464" spans="1:12" x14ac:dyDescent="0.3">
      <c r="A2464">
        <v>15467</v>
      </c>
      <c r="B2464" s="109" t="s">
        <v>1762</v>
      </c>
      <c r="C2464" s="109" t="s">
        <v>102</v>
      </c>
      <c r="D2464">
        <v>35</v>
      </c>
      <c r="E2464">
        <v>1</v>
      </c>
      <c r="F2464" t="s">
        <v>215</v>
      </c>
      <c r="G2464">
        <v>3303.7</v>
      </c>
      <c r="H2464">
        <v>8</v>
      </c>
      <c r="I2464" t="s">
        <v>1789</v>
      </c>
      <c r="J2464" t="s">
        <v>1603</v>
      </c>
      <c r="K2464">
        <v>1</v>
      </c>
      <c r="L2464">
        <v>36.15</v>
      </c>
    </row>
    <row r="2465" spans="1:12" x14ac:dyDescent="0.3">
      <c r="A2465">
        <v>15480</v>
      </c>
      <c r="B2465" s="109" t="s">
        <v>1762</v>
      </c>
      <c r="C2465" s="109" t="s">
        <v>102</v>
      </c>
      <c r="D2465">
        <v>144</v>
      </c>
      <c r="E2465">
        <v>1</v>
      </c>
      <c r="F2465" t="s">
        <v>215</v>
      </c>
      <c r="G2465">
        <v>2504.1999999999998</v>
      </c>
      <c r="H2465">
        <v>8</v>
      </c>
      <c r="I2465" t="s">
        <v>1789</v>
      </c>
      <c r="J2465" t="s">
        <v>1603</v>
      </c>
      <c r="K2465">
        <v>1</v>
      </c>
      <c r="L2465">
        <v>78.81</v>
      </c>
    </row>
    <row r="2466" spans="1:12" x14ac:dyDescent="0.3">
      <c r="A2466">
        <v>15546</v>
      </c>
      <c r="B2466" s="109" t="s">
        <v>1718</v>
      </c>
      <c r="C2466" s="109" t="s">
        <v>102</v>
      </c>
      <c r="D2466">
        <v>14</v>
      </c>
      <c r="E2466">
        <v>1</v>
      </c>
      <c r="F2466" t="s">
        <v>215</v>
      </c>
      <c r="G2466">
        <v>2710.45999999999</v>
      </c>
      <c r="H2466">
        <v>8</v>
      </c>
      <c r="I2466" t="s">
        <v>1789</v>
      </c>
      <c r="J2466" t="s">
        <v>1605</v>
      </c>
      <c r="K2466">
        <v>2</v>
      </c>
      <c r="L2466">
        <v>91.72</v>
      </c>
    </row>
    <row r="2467" spans="1:12" x14ac:dyDescent="0.3">
      <c r="A2467">
        <v>15602</v>
      </c>
      <c r="B2467" s="109" t="s">
        <v>1718</v>
      </c>
      <c r="C2467" s="109" t="s">
        <v>102</v>
      </c>
      <c r="D2467">
        <v>196</v>
      </c>
      <c r="E2467">
        <v>1</v>
      </c>
      <c r="F2467" t="s">
        <v>215</v>
      </c>
      <c r="G2467">
        <v>2714.1099999999901</v>
      </c>
      <c r="H2467">
        <v>8</v>
      </c>
      <c r="I2467" t="s">
        <v>1789</v>
      </c>
      <c r="J2467" t="s">
        <v>1606</v>
      </c>
      <c r="K2467">
        <v>3</v>
      </c>
      <c r="L2467">
        <v>144.93</v>
      </c>
    </row>
    <row r="2468" spans="1:12" x14ac:dyDescent="0.3">
      <c r="A2468">
        <v>15612</v>
      </c>
      <c r="B2468" s="109" t="s">
        <v>1718</v>
      </c>
      <c r="C2468" s="109" t="s">
        <v>102</v>
      </c>
      <c r="D2468">
        <v>106</v>
      </c>
      <c r="E2468">
        <v>1</v>
      </c>
      <c r="F2468" t="s">
        <v>215</v>
      </c>
      <c r="G2468">
        <v>2859.99999999999</v>
      </c>
      <c r="H2468">
        <v>8</v>
      </c>
      <c r="I2468" t="s">
        <v>1789</v>
      </c>
      <c r="J2468" t="s">
        <v>1603</v>
      </c>
      <c r="K2468">
        <v>1</v>
      </c>
      <c r="L2468">
        <v>64.56</v>
      </c>
    </row>
    <row r="2469" spans="1:12" x14ac:dyDescent="0.3">
      <c r="A2469">
        <v>15633</v>
      </c>
      <c r="B2469" s="109" t="s">
        <v>1718</v>
      </c>
      <c r="C2469" s="109" t="s">
        <v>102</v>
      </c>
      <c r="D2469">
        <v>40</v>
      </c>
      <c r="E2469">
        <v>2</v>
      </c>
      <c r="F2469" t="s">
        <v>1599</v>
      </c>
      <c r="G2469">
        <v>2330.2599999999902</v>
      </c>
      <c r="H2469">
        <v>8</v>
      </c>
      <c r="I2469" t="s">
        <v>1789</v>
      </c>
      <c r="J2469" t="s">
        <v>1606</v>
      </c>
      <c r="K2469">
        <v>3</v>
      </c>
      <c r="L2469">
        <v>178.89000000000001</v>
      </c>
    </row>
    <row r="2470" spans="1:12" x14ac:dyDescent="0.3">
      <c r="A2470">
        <v>15654</v>
      </c>
      <c r="B2470" s="109" t="s">
        <v>1718</v>
      </c>
      <c r="C2470" s="109" t="s">
        <v>102</v>
      </c>
      <c r="D2470">
        <v>197</v>
      </c>
      <c r="E2470">
        <v>2</v>
      </c>
      <c r="F2470" t="s">
        <v>1599</v>
      </c>
      <c r="G2470">
        <v>1744.83</v>
      </c>
      <c r="H2470">
        <v>8</v>
      </c>
      <c r="I2470" t="s">
        <v>1789</v>
      </c>
      <c r="J2470" t="s">
        <v>1605</v>
      </c>
      <c r="K2470">
        <v>2</v>
      </c>
      <c r="L2470">
        <v>116.22</v>
      </c>
    </row>
    <row r="2471" spans="1:12" x14ac:dyDescent="0.3">
      <c r="A2471">
        <v>15667</v>
      </c>
      <c r="B2471" s="109" t="s">
        <v>1718</v>
      </c>
      <c r="C2471" s="109" t="s">
        <v>102</v>
      </c>
      <c r="D2471">
        <v>121</v>
      </c>
      <c r="E2471">
        <v>2</v>
      </c>
      <c r="F2471" t="s">
        <v>1599</v>
      </c>
      <c r="G2471">
        <v>2061.75</v>
      </c>
      <c r="H2471">
        <v>8</v>
      </c>
      <c r="I2471" t="s">
        <v>1789</v>
      </c>
      <c r="J2471" t="s">
        <v>1603</v>
      </c>
      <c r="K2471">
        <v>1</v>
      </c>
      <c r="L2471">
        <v>52.02</v>
      </c>
    </row>
    <row r="2472" spans="1:12" x14ac:dyDescent="0.3">
      <c r="A2472">
        <v>15732</v>
      </c>
      <c r="B2472" s="109" t="s">
        <v>1718</v>
      </c>
      <c r="C2472" s="109" t="s">
        <v>102</v>
      </c>
      <c r="D2472">
        <v>22</v>
      </c>
      <c r="E2472">
        <v>2</v>
      </c>
      <c r="F2472" t="s">
        <v>1599</v>
      </c>
      <c r="G2472">
        <v>3533.5299999999902</v>
      </c>
      <c r="H2472">
        <v>8</v>
      </c>
      <c r="I2472" t="s">
        <v>1789</v>
      </c>
      <c r="J2472" t="s">
        <v>1603</v>
      </c>
      <c r="K2472">
        <v>1</v>
      </c>
      <c r="L2472">
        <v>27.16</v>
      </c>
    </row>
    <row r="2473" spans="1:12" x14ac:dyDescent="0.3">
      <c r="A2473">
        <v>15745</v>
      </c>
      <c r="B2473" s="109" t="s">
        <v>1718</v>
      </c>
      <c r="C2473" s="109" t="s">
        <v>102</v>
      </c>
      <c r="D2473">
        <v>177</v>
      </c>
      <c r="E2473">
        <v>2</v>
      </c>
      <c r="F2473" t="s">
        <v>1599</v>
      </c>
      <c r="G2473">
        <v>2497.4499999999898</v>
      </c>
      <c r="H2473">
        <v>8</v>
      </c>
      <c r="I2473" t="s">
        <v>1789</v>
      </c>
      <c r="J2473" t="s">
        <v>1606</v>
      </c>
      <c r="K2473">
        <v>3</v>
      </c>
      <c r="L2473">
        <v>106.75</v>
      </c>
    </row>
    <row r="2474" spans="1:12" x14ac:dyDescent="0.3">
      <c r="A2474">
        <v>15779</v>
      </c>
      <c r="B2474" s="109" t="s">
        <v>1718</v>
      </c>
      <c r="C2474" s="109" t="s">
        <v>102</v>
      </c>
      <c r="D2474">
        <v>2</v>
      </c>
      <c r="E2474">
        <v>2</v>
      </c>
      <c r="F2474" t="s">
        <v>1599</v>
      </c>
      <c r="G2474">
        <v>3017.95</v>
      </c>
      <c r="H2474">
        <v>8</v>
      </c>
      <c r="I2474" t="s">
        <v>1789</v>
      </c>
      <c r="J2474" t="s">
        <v>1606</v>
      </c>
      <c r="K2474">
        <v>3</v>
      </c>
      <c r="L2474">
        <v>115.33000000000001</v>
      </c>
    </row>
    <row r="2475" spans="1:12" x14ac:dyDescent="0.3">
      <c r="A2475">
        <v>15882</v>
      </c>
      <c r="B2475" s="109" t="s">
        <v>1774</v>
      </c>
      <c r="C2475" s="109" t="s">
        <v>102</v>
      </c>
      <c r="D2475">
        <v>148</v>
      </c>
      <c r="E2475">
        <v>1</v>
      </c>
      <c r="F2475" t="s">
        <v>215</v>
      </c>
      <c r="G2475">
        <v>2738.99</v>
      </c>
      <c r="H2475">
        <v>8</v>
      </c>
      <c r="I2475" t="s">
        <v>1789</v>
      </c>
      <c r="J2475" t="s">
        <v>1606</v>
      </c>
      <c r="K2475">
        <v>3</v>
      </c>
      <c r="L2475">
        <v>179.88</v>
      </c>
    </row>
    <row r="2476" spans="1:12" x14ac:dyDescent="0.3">
      <c r="A2476">
        <v>15885</v>
      </c>
      <c r="B2476" s="109" t="s">
        <v>1774</v>
      </c>
      <c r="C2476" s="109" t="s">
        <v>102</v>
      </c>
      <c r="D2476">
        <v>54</v>
      </c>
      <c r="E2476">
        <v>1</v>
      </c>
      <c r="F2476" t="s">
        <v>215</v>
      </c>
      <c r="G2476">
        <v>2839.4099999999899</v>
      </c>
      <c r="H2476">
        <v>8</v>
      </c>
      <c r="I2476" t="s">
        <v>1789</v>
      </c>
      <c r="J2476" t="s">
        <v>1601</v>
      </c>
      <c r="K2476">
        <v>4</v>
      </c>
      <c r="L2476">
        <v>208.35</v>
      </c>
    </row>
    <row r="2477" spans="1:12" x14ac:dyDescent="0.3">
      <c r="A2477">
        <v>15904</v>
      </c>
      <c r="B2477" s="109" t="s">
        <v>1774</v>
      </c>
      <c r="C2477" s="109" t="s">
        <v>102</v>
      </c>
      <c r="D2477">
        <v>115</v>
      </c>
      <c r="E2477">
        <v>1</v>
      </c>
      <c r="F2477" t="s">
        <v>215</v>
      </c>
      <c r="G2477">
        <v>2760.23</v>
      </c>
      <c r="H2477">
        <v>8</v>
      </c>
      <c r="I2477" t="s">
        <v>1789</v>
      </c>
      <c r="J2477" t="s">
        <v>1606</v>
      </c>
      <c r="K2477">
        <v>3</v>
      </c>
      <c r="L2477">
        <v>172.19</v>
      </c>
    </row>
    <row r="2478" spans="1:12" x14ac:dyDescent="0.3">
      <c r="A2478">
        <v>15997</v>
      </c>
      <c r="B2478" s="109" t="s">
        <v>1774</v>
      </c>
      <c r="C2478" s="109" t="s">
        <v>102</v>
      </c>
      <c r="D2478">
        <v>10</v>
      </c>
      <c r="E2478">
        <v>1</v>
      </c>
      <c r="F2478" t="s">
        <v>215</v>
      </c>
      <c r="G2478">
        <v>1183</v>
      </c>
      <c r="H2478">
        <v>8</v>
      </c>
      <c r="I2478" t="s">
        <v>1789</v>
      </c>
      <c r="J2478" t="s">
        <v>1603</v>
      </c>
      <c r="K2478">
        <v>1</v>
      </c>
      <c r="L2478">
        <v>27.16</v>
      </c>
    </row>
    <row r="2479" spans="1:12" x14ac:dyDescent="0.3">
      <c r="A2479">
        <v>16009</v>
      </c>
      <c r="B2479" s="109" t="s">
        <v>1719</v>
      </c>
      <c r="C2479" s="109" t="s">
        <v>102</v>
      </c>
      <c r="D2479">
        <v>155</v>
      </c>
      <c r="E2479">
        <v>1</v>
      </c>
      <c r="F2479" t="s">
        <v>215</v>
      </c>
      <c r="G2479">
        <v>2346.25</v>
      </c>
      <c r="H2479">
        <v>8</v>
      </c>
      <c r="I2479" t="s">
        <v>1789</v>
      </c>
      <c r="J2479" t="s">
        <v>1605</v>
      </c>
      <c r="K2479">
        <v>2</v>
      </c>
      <c r="L2479">
        <v>64.650000000000006</v>
      </c>
    </row>
    <row r="2480" spans="1:12" x14ac:dyDescent="0.3">
      <c r="A2480">
        <v>16022</v>
      </c>
      <c r="B2480" s="109" t="s">
        <v>1719</v>
      </c>
      <c r="C2480" s="109" t="s">
        <v>102</v>
      </c>
      <c r="D2480">
        <v>199</v>
      </c>
      <c r="E2480">
        <v>1</v>
      </c>
      <c r="F2480" t="s">
        <v>215</v>
      </c>
      <c r="G2480">
        <v>2795.3799999999901</v>
      </c>
      <c r="H2480">
        <v>8</v>
      </c>
      <c r="I2480" t="s">
        <v>1789</v>
      </c>
      <c r="J2480" t="s">
        <v>1603</v>
      </c>
      <c r="K2480">
        <v>1</v>
      </c>
      <c r="L2480">
        <v>27.57</v>
      </c>
    </row>
    <row r="2481" spans="1:12" x14ac:dyDescent="0.3">
      <c r="A2481">
        <v>16085</v>
      </c>
      <c r="B2481" s="109" t="s">
        <v>1719</v>
      </c>
      <c r="C2481" s="109" t="s">
        <v>102</v>
      </c>
      <c r="D2481">
        <v>148</v>
      </c>
      <c r="E2481">
        <v>1</v>
      </c>
      <c r="F2481" t="s">
        <v>215</v>
      </c>
      <c r="G2481">
        <v>2738.99</v>
      </c>
      <c r="H2481">
        <v>8</v>
      </c>
      <c r="I2481" t="s">
        <v>1789</v>
      </c>
      <c r="J2481" t="s">
        <v>1603</v>
      </c>
      <c r="K2481">
        <v>1</v>
      </c>
      <c r="L2481">
        <v>64.56</v>
      </c>
    </row>
    <row r="2482" spans="1:12" x14ac:dyDescent="0.3">
      <c r="A2482">
        <v>16130</v>
      </c>
      <c r="B2482" s="109" t="s">
        <v>1719</v>
      </c>
      <c r="C2482" s="109" t="s">
        <v>102</v>
      </c>
      <c r="D2482">
        <v>178</v>
      </c>
      <c r="E2482">
        <v>1</v>
      </c>
      <c r="F2482" t="s">
        <v>215</v>
      </c>
      <c r="G2482">
        <v>2320.21</v>
      </c>
      <c r="H2482">
        <v>8</v>
      </c>
      <c r="I2482" t="s">
        <v>1789</v>
      </c>
      <c r="J2482" t="s">
        <v>1605</v>
      </c>
      <c r="K2482">
        <v>2</v>
      </c>
      <c r="L2482">
        <v>63.31</v>
      </c>
    </row>
    <row r="2483" spans="1:12" x14ac:dyDescent="0.3">
      <c r="A2483">
        <v>16140</v>
      </c>
      <c r="B2483" s="109" t="s">
        <v>1720</v>
      </c>
      <c r="C2483" s="109" t="s">
        <v>102</v>
      </c>
      <c r="D2483">
        <v>51</v>
      </c>
      <c r="E2483">
        <v>1</v>
      </c>
      <c r="F2483" t="s">
        <v>215</v>
      </c>
      <c r="G2483">
        <v>3918.9199999999901</v>
      </c>
      <c r="H2483">
        <v>8</v>
      </c>
      <c r="I2483" t="s">
        <v>1789</v>
      </c>
      <c r="J2483" t="s">
        <v>1606</v>
      </c>
      <c r="K2483">
        <v>3</v>
      </c>
      <c r="L2483">
        <v>119.29</v>
      </c>
    </row>
    <row r="2484" spans="1:12" x14ac:dyDescent="0.3">
      <c r="A2484">
        <v>16169</v>
      </c>
      <c r="B2484" s="109" t="s">
        <v>1786</v>
      </c>
      <c r="C2484" s="109" t="s">
        <v>102</v>
      </c>
      <c r="D2484">
        <v>199</v>
      </c>
      <c r="E2484">
        <v>1</v>
      </c>
      <c r="F2484" t="s">
        <v>215</v>
      </c>
      <c r="G2484">
        <v>2795.3799999999901</v>
      </c>
      <c r="H2484">
        <v>8</v>
      </c>
      <c r="I2484" t="s">
        <v>1789</v>
      </c>
      <c r="J2484" t="s">
        <v>1605</v>
      </c>
      <c r="K2484">
        <v>2</v>
      </c>
      <c r="L2484">
        <v>91.72</v>
      </c>
    </row>
    <row r="2485" spans="1:12" x14ac:dyDescent="0.3">
      <c r="A2485">
        <v>16204</v>
      </c>
      <c r="B2485" s="109" t="s">
        <v>1786</v>
      </c>
      <c r="C2485" s="109" t="s">
        <v>102</v>
      </c>
      <c r="D2485">
        <v>20</v>
      </c>
      <c r="E2485">
        <v>2</v>
      </c>
      <c r="F2485" t="s">
        <v>1599</v>
      </c>
      <c r="G2485">
        <v>3080.13</v>
      </c>
      <c r="H2485">
        <v>8</v>
      </c>
      <c r="I2485" t="s">
        <v>1789</v>
      </c>
      <c r="J2485" t="s">
        <v>1605</v>
      </c>
      <c r="K2485">
        <v>2</v>
      </c>
      <c r="L2485">
        <v>64.97999999999999</v>
      </c>
    </row>
    <row r="2486" spans="1:12" x14ac:dyDescent="0.3">
      <c r="A2486">
        <v>16221</v>
      </c>
      <c r="B2486" s="109" t="s">
        <v>1786</v>
      </c>
      <c r="C2486" s="109" t="s">
        <v>102</v>
      </c>
      <c r="D2486">
        <v>113</v>
      </c>
      <c r="E2486">
        <v>2</v>
      </c>
      <c r="F2486" t="s">
        <v>1599</v>
      </c>
      <c r="G2486">
        <v>2622.93</v>
      </c>
      <c r="H2486">
        <v>8</v>
      </c>
      <c r="I2486" t="s">
        <v>1789</v>
      </c>
      <c r="J2486" t="s">
        <v>1603</v>
      </c>
      <c r="K2486">
        <v>1</v>
      </c>
      <c r="L2486">
        <v>80.69</v>
      </c>
    </row>
    <row r="2487" spans="1:12" x14ac:dyDescent="0.3">
      <c r="A2487">
        <v>16262</v>
      </c>
      <c r="B2487" s="109" t="s">
        <v>1763</v>
      </c>
      <c r="C2487" s="109" t="s">
        <v>102</v>
      </c>
      <c r="D2487">
        <v>41</v>
      </c>
      <c r="E2487">
        <v>1</v>
      </c>
      <c r="F2487" t="s">
        <v>215</v>
      </c>
      <c r="G2487">
        <v>3191.8999999999901</v>
      </c>
      <c r="H2487">
        <v>8</v>
      </c>
      <c r="I2487" t="s">
        <v>1789</v>
      </c>
      <c r="J2487" t="s">
        <v>1603</v>
      </c>
      <c r="K2487">
        <v>1</v>
      </c>
      <c r="L2487">
        <v>37.08</v>
      </c>
    </row>
    <row r="2488" spans="1:12" x14ac:dyDescent="0.3">
      <c r="A2488">
        <v>16274</v>
      </c>
      <c r="B2488" s="109" t="s">
        <v>1763</v>
      </c>
      <c r="C2488" s="109" t="s">
        <v>102</v>
      </c>
      <c r="D2488">
        <v>49</v>
      </c>
      <c r="E2488">
        <v>1</v>
      </c>
      <c r="F2488" t="s">
        <v>215</v>
      </c>
      <c r="G2488">
        <v>2693.59</v>
      </c>
      <c r="H2488">
        <v>8</v>
      </c>
      <c r="I2488" t="s">
        <v>1789</v>
      </c>
      <c r="J2488" t="s">
        <v>1606</v>
      </c>
      <c r="K2488">
        <v>3</v>
      </c>
      <c r="L2488">
        <v>152.04</v>
      </c>
    </row>
    <row r="2489" spans="1:12" x14ac:dyDescent="0.3">
      <c r="A2489">
        <v>16420</v>
      </c>
      <c r="B2489" s="109" t="s">
        <v>1763</v>
      </c>
      <c r="C2489" s="109" t="s">
        <v>102</v>
      </c>
      <c r="D2489">
        <v>14</v>
      </c>
      <c r="E2489">
        <v>1</v>
      </c>
      <c r="F2489" t="s">
        <v>215</v>
      </c>
      <c r="G2489">
        <v>2710.45999999999</v>
      </c>
      <c r="H2489">
        <v>8</v>
      </c>
      <c r="I2489" t="s">
        <v>1789</v>
      </c>
      <c r="J2489" t="s">
        <v>1603</v>
      </c>
      <c r="K2489">
        <v>1</v>
      </c>
      <c r="L2489">
        <v>27.57</v>
      </c>
    </row>
    <row r="2490" spans="1:12" x14ac:dyDescent="0.3">
      <c r="A2490">
        <v>16437</v>
      </c>
      <c r="B2490" s="109" t="s">
        <v>1787</v>
      </c>
      <c r="C2490" s="109" t="s">
        <v>102</v>
      </c>
      <c r="D2490">
        <v>82</v>
      </c>
      <c r="E2490">
        <v>1</v>
      </c>
      <c r="F2490" t="s">
        <v>215</v>
      </c>
      <c r="G2490">
        <v>2714.75</v>
      </c>
      <c r="H2490">
        <v>8</v>
      </c>
      <c r="I2490" t="s">
        <v>1789</v>
      </c>
      <c r="J2490" t="s">
        <v>1603</v>
      </c>
      <c r="K2490">
        <v>1</v>
      </c>
      <c r="L2490">
        <v>27.57</v>
      </c>
    </row>
    <row r="2491" spans="1:12" x14ac:dyDescent="0.3">
      <c r="A2491">
        <v>16509</v>
      </c>
      <c r="B2491" s="109" t="s">
        <v>1787</v>
      </c>
      <c r="C2491" s="109" t="s">
        <v>102</v>
      </c>
      <c r="D2491">
        <v>150</v>
      </c>
      <c r="E2491">
        <v>2</v>
      </c>
      <c r="F2491" t="s">
        <v>1599</v>
      </c>
      <c r="G2491">
        <v>1820.95</v>
      </c>
      <c r="H2491">
        <v>8</v>
      </c>
      <c r="I2491" t="s">
        <v>1789</v>
      </c>
      <c r="J2491" t="s">
        <v>1603</v>
      </c>
      <c r="K2491">
        <v>1</v>
      </c>
      <c r="L2491">
        <v>37.08</v>
      </c>
    </row>
    <row r="2492" spans="1:12" x14ac:dyDescent="0.3">
      <c r="A2492">
        <v>16566</v>
      </c>
      <c r="B2492" s="109" t="s">
        <v>1787</v>
      </c>
      <c r="C2492" s="109" t="s">
        <v>102</v>
      </c>
      <c r="D2492">
        <v>76</v>
      </c>
      <c r="E2492">
        <v>2</v>
      </c>
      <c r="F2492" t="s">
        <v>1599</v>
      </c>
      <c r="G2492">
        <v>2110.5</v>
      </c>
      <c r="H2492">
        <v>8</v>
      </c>
      <c r="I2492" t="s">
        <v>1789</v>
      </c>
      <c r="J2492" t="s">
        <v>1605</v>
      </c>
      <c r="K2492">
        <v>2</v>
      </c>
      <c r="L2492">
        <v>91.09</v>
      </c>
    </row>
    <row r="2493" spans="1:12" x14ac:dyDescent="0.3">
      <c r="A2493">
        <v>16582</v>
      </c>
      <c r="B2493" s="109" t="s">
        <v>1721</v>
      </c>
      <c r="C2493" s="109" t="s">
        <v>102</v>
      </c>
      <c r="D2493">
        <v>78</v>
      </c>
      <c r="E2493">
        <v>1</v>
      </c>
      <c r="F2493" t="s">
        <v>215</v>
      </c>
      <c r="G2493">
        <v>3396.95</v>
      </c>
      <c r="H2493">
        <v>8</v>
      </c>
      <c r="I2493" t="s">
        <v>1789</v>
      </c>
      <c r="J2493" t="s">
        <v>1623</v>
      </c>
      <c r="K2493">
        <v>5</v>
      </c>
      <c r="L2493">
        <v>287.52</v>
      </c>
    </row>
    <row r="2494" spans="1:12" x14ac:dyDescent="0.3">
      <c r="A2494">
        <v>16615</v>
      </c>
      <c r="B2494" s="109" t="s">
        <v>1721</v>
      </c>
      <c r="C2494" s="109" t="s">
        <v>102</v>
      </c>
      <c r="D2494">
        <v>33</v>
      </c>
      <c r="E2494">
        <v>2</v>
      </c>
      <c r="F2494" t="s">
        <v>1599</v>
      </c>
      <c r="G2494">
        <v>2041.21999999999</v>
      </c>
      <c r="H2494">
        <v>8</v>
      </c>
      <c r="I2494" t="s">
        <v>1789</v>
      </c>
      <c r="J2494" t="s">
        <v>1603</v>
      </c>
      <c r="K2494">
        <v>1</v>
      </c>
      <c r="L2494">
        <v>64.56</v>
      </c>
    </row>
    <row r="2495" spans="1:12" x14ac:dyDescent="0.3">
      <c r="A2495">
        <v>16709</v>
      </c>
      <c r="B2495" s="109" t="s">
        <v>1721</v>
      </c>
      <c r="C2495" s="109" t="s">
        <v>102</v>
      </c>
      <c r="D2495">
        <v>112</v>
      </c>
      <c r="E2495">
        <v>2</v>
      </c>
      <c r="F2495" t="s">
        <v>1599</v>
      </c>
      <c r="G2495">
        <v>2059.8399999999901</v>
      </c>
      <c r="H2495">
        <v>8</v>
      </c>
      <c r="I2495" t="s">
        <v>1789</v>
      </c>
      <c r="J2495" t="s">
        <v>1606</v>
      </c>
      <c r="K2495">
        <v>3</v>
      </c>
      <c r="L2495">
        <v>116.25999999999999</v>
      </c>
    </row>
    <row r="2496" spans="1:12" x14ac:dyDescent="0.3">
      <c r="A2496">
        <v>16748</v>
      </c>
      <c r="B2496" s="109" t="s">
        <v>1775</v>
      </c>
      <c r="C2496" s="109" t="s">
        <v>102</v>
      </c>
      <c r="D2496">
        <v>185</v>
      </c>
      <c r="E2496">
        <v>1</v>
      </c>
      <c r="F2496" t="s">
        <v>215</v>
      </c>
      <c r="G2496">
        <v>2395.81</v>
      </c>
      <c r="H2496">
        <v>8</v>
      </c>
      <c r="I2496" t="s">
        <v>1789</v>
      </c>
      <c r="J2496" t="s">
        <v>1605</v>
      </c>
      <c r="K2496">
        <v>2</v>
      </c>
      <c r="L2496">
        <v>129.12</v>
      </c>
    </row>
    <row r="2497" spans="1:12" x14ac:dyDescent="0.3">
      <c r="A2497">
        <v>16787</v>
      </c>
      <c r="B2497" s="109" t="s">
        <v>1775</v>
      </c>
      <c r="C2497" s="109" t="s">
        <v>102</v>
      </c>
      <c r="D2497">
        <v>85</v>
      </c>
      <c r="E2497">
        <v>2</v>
      </c>
      <c r="F2497" t="s">
        <v>1599</v>
      </c>
      <c r="G2497">
        <v>1652.82</v>
      </c>
      <c r="H2497">
        <v>8</v>
      </c>
      <c r="I2497" t="s">
        <v>1789</v>
      </c>
      <c r="J2497" t="s">
        <v>1605</v>
      </c>
      <c r="K2497">
        <v>2</v>
      </c>
      <c r="L2497">
        <v>107.85</v>
      </c>
    </row>
    <row r="2498" spans="1:12" x14ac:dyDescent="0.3">
      <c r="A2498">
        <v>16799</v>
      </c>
      <c r="B2498" s="109" t="s">
        <v>1775</v>
      </c>
      <c r="C2498" s="109" t="s">
        <v>102</v>
      </c>
      <c r="D2498">
        <v>77</v>
      </c>
      <c r="E2498">
        <v>1</v>
      </c>
      <c r="F2498" t="s">
        <v>215</v>
      </c>
      <c r="G2498">
        <v>2285.7599999999902</v>
      </c>
      <c r="H2498">
        <v>8</v>
      </c>
      <c r="I2498" t="s">
        <v>1789</v>
      </c>
      <c r="J2498" t="s">
        <v>1601</v>
      </c>
      <c r="K2498">
        <v>4</v>
      </c>
      <c r="L2498">
        <v>216.93</v>
      </c>
    </row>
    <row r="2499" spans="1:12" x14ac:dyDescent="0.3">
      <c r="A2499">
        <v>16801</v>
      </c>
      <c r="B2499" s="109" t="s">
        <v>1775</v>
      </c>
      <c r="C2499" s="109" t="s">
        <v>102</v>
      </c>
      <c r="D2499">
        <v>57</v>
      </c>
      <c r="E2499">
        <v>1</v>
      </c>
      <c r="F2499" t="s">
        <v>215</v>
      </c>
      <c r="G2499">
        <v>2802.5999999999899</v>
      </c>
      <c r="H2499">
        <v>8</v>
      </c>
      <c r="I2499" t="s">
        <v>1789</v>
      </c>
      <c r="J2499" t="s">
        <v>1603</v>
      </c>
      <c r="K2499">
        <v>1</v>
      </c>
      <c r="L2499">
        <v>52.02</v>
      </c>
    </row>
    <row r="2500" spans="1:12" x14ac:dyDescent="0.3">
      <c r="A2500">
        <v>16826</v>
      </c>
      <c r="B2500" s="109" t="s">
        <v>1775</v>
      </c>
      <c r="C2500" s="109" t="s">
        <v>102</v>
      </c>
      <c r="D2500">
        <v>165</v>
      </c>
      <c r="E2500">
        <v>2</v>
      </c>
      <c r="F2500" t="s">
        <v>1599</v>
      </c>
      <c r="G2500">
        <v>2562.04</v>
      </c>
      <c r="H2500">
        <v>8</v>
      </c>
      <c r="I2500" t="s">
        <v>1789</v>
      </c>
      <c r="J2500" t="s">
        <v>1623</v>
      </c>
      <c r="K2500">
        <v>5</v>
      </c>
      <c r="L2500">
        <v>182.6</v>
      </c>
    </row>
    <row r="2501" spans="1:12" x14ac:dyDescent="0.3">
      <c r="A2501">
        <v>16929</v>
      </c>
      <c r="B2501" s="109" t="s">
        <v>1722</v>
      </c>
      <c r="C2501" s="109" t="s">
        <v>102</v>
      </c>
      <c r="D2501">
        <v>68</v>
      </c>
      <c r="E2501">
        <v>1</v>
      </c>
      <c r="F2501" t="s">
        <v>215</v>
      </c>
      <c r="G2501">
        <v>2286.5299999999902</v>
      </c>
      <c r="H2501">
        <v>8</v>
      </c>
      <c r="I2501" t="s">
        <v>1789</v>
      </c>
      <c r="J2501" t="s">
        <v>1623</v>
      </c>
      <c r="K2501">
        <v>5</v>
      </c>
      <c r="L2501">
        <v>315.3</v>
      </c>
    </row>
    <row r="2502" spans="1:12" x14ac:dyDescent="0.3">
      <c r="A2502">
        <v>16950</v>
      </c>
      <c r="B2502" s="109" t="s">
        <v>1722</v>
      </c>
      <c r="C2502" s="109" t="s">
        <v>102</v>
      </c>
      <c r="D2502">
        <v>186</v>
      </c>
      <c r="E2502">
        <v>2</v>
      </c>
      <c r="F2502" t="s">
        <v>1599</v>
      </c>
      <c r="G2502">
        <v>2509.77</v>
      </c>
      <c r="H2502">
        <v>8</v>
      </c>
      <c r="I2502" t="s">
        <v>1789</v>
      </c>
      <c r="J2502" t="s">
        <v>1606</v>
      </c>
      <c r="K2502">
        <v>3</v>
      </c>
      <c r="L2502">
        <v>116.67</v>
      </c>
    </row>
    <row r="2503" spans="1:12" x14ac:dyDescent="0.3">
      <c r="A2503">
        <v>16964</v>
      </c>
      <c r="B2503" s="109" t="s">
        <v>1722</v>
      </c>
      <c r="C2503" s="109" t="s">
        <v>102</v>
      </c>
      <c r="D2503">
        <v>136</v>
      </c>
      <c r="E2503">
        <v>1</v>
      </c>
      <c r="F2503" t="s">
        <v>215</v>
      </c>
      <c r="G2503">
        <v>2856.3799999999901</v>
      </c>
      <c r="H2503">
        <v>8</v>
      </c>
      <c r="I2503" t="s">
        <v>1789</v>
      </c>
      <c r="J2503" t="s">
        <v>1605</v>
      </c>
      <c r="K2503">
        <v>2</v>
      </c>
      <c r="L2503">
        <v>72.3</v>
      </c>
    </row>
    <row r="2504" spans="1:12" x14ac:dyDescent="0.3">
      <c r="A2504">
        <v>17016</v>
      </c>
      <c r="B2504" s="109" t="s">
        <v>1722</v>
      </c>
      <c r="C2504" s="109" t="s">
        <v>102</v>
      </c>
      <c r="D2504">
        <v>113</v>
      </c>
      <c r="E2504">
        <v>2</v>
      </c>
      <c r="F2504" t="s">
        <v>1599</v>
      </c>
      <c r="G2504">
        <v>2622.93</v>
      </c>
      <c r="H2504">
        <v>8</v>
      </c>
      <c r="I2504" t="s">
        <v>1789</v>
      </c>
      <c r="J2504" t="s">
        <v>1623</v>
      </c>
      <c r="K2504">
        <v>5</v>
      </c>
      <c r="L2504">
        <v>231.69000000000003</v>
      </c>
    </row>
    <row r="2505" spans="1:12" x14ac:dyDescent="0.3">
      <c r="A2505">
        <v>17092</v>
      </c>
      <c r="B2505" s="109" t="s">
        <v>1722</v>
      </c>
      <c r="C2505" s="109" t="s">
        <v>102</v>
      </c>
      <c r="D2505">
        <v>118</v>
      </c>
      <c r="E2505">
        <v>1</v>
      </c>
      <c r="F2505" t="s">
        <v>215</v>
      </c>
      <c r="G2505">
        <v>3299.74</v>
      </c>
      <c r="H2505">
        <v>8</v>
      </c>
      <c r="I2505" t="s">
        <v>1789</v>
      </c>
      <c r="J2505" t="s">
        <v>1603</v>
      </c>
      <c r="K2505">
        <v>1</v>
      </c>
      <c r="L2505">
        <v>27.57</v>
      </c>
    </row>
    <row r="2506" spans="1:12" x14ac:dyDescent="0.3">
      <c r="A2506">
        <v>17101</v>
      </c>
      <c r="B2506" s="109" t="s">
        <v>1764</v>
      </c>
      <c r="C2506" s="109" t="s">
        <v>102</v>
      </c>
      <c r="D2506">
        <v>95</v>
      </c>
      <c r="E2506">
        <v>2</v>
      </c>
      <c r="F2506" t="s">
        <v>1599</v>
      </c>
      <c r="G2506">
        <v>2380.98</v>
      </c>
      <c r="H2506">
        <v>8</v>
      </c>
      <c r="I2506" t="s">
        <v>1789</v>
      </c>
      <c r="J2506" t="s">
        <v>1601</v>
      </c>
      <c r="K2506">
        <v>4</v>
      </c>
      <c r="L2506">
        <v>258.69</v>
      </c>
    </row>
    <row r="2507" spans="1:12" x14ac:dyDescent="0.3">
      <c r="A2507">
        <v>17119</v>
      </c>
      <c r="B2507" s="109" t="s">
        <v>1764</v>
      </c>
      <c r="C2507" s="109" t="s">
        <v>102</v>
      </c>
      <c r="D2507">
        <v>181</v>
      </c>
      <c r="E2507">
        <v>1</v>
      </c>
      <c r="F2507" t="s">
        <v>215</v>
      </c>
      <c r="G2507">
        <v>2605.3199999999902</v>
      </c>
      <c r="H2507">
        <v>8</v>
      </c>
      <c r="I2507" t="s">
        <v>1789</v>
      </c>
      <c r="J2507" t="s">
        <v>1603</v>
      </c>
      <c r="K2507">
        <v>1</v>
      </c>
      <c r="L2507">
        <v>27.57</v>
      </c>
    </row>
    <row r="2508" spans="1:12" x14ac:dyDescent="0.3">
      <c r="A2508">
        <v>17174</v>
      </c>
      <c r="B2508" s="109" t="s">
        <v>1764</v>
      </c>
      <c r="C2508" s="109" t="s">
        <v>102</v>
      </c>
      <c r="D2508">
        <v>23</v>
      </c>
      <c r="E2508">
        <v>2</v>
      </c>
      <c r="F2508" t="s">
        <v>1599</v>
      </c>
      <c r="G2508">
        <v>2834.16</v>
      </c>
      <c r="H2508">
        <v>8</v>
      </c>
      <c r="I2508" t="s">
        <v>1789</v>
      </c>
      <c r="J2508" t="s">
        <v>1603</v>
      </c>
      <c r="K2508">
        <v>1</v>
      </c>
      <c r="L2508">
        <v>37.409999999999997</v>
      </c>
    </row>
    <row r="2509" spans="1:12" x14ac:dyDescent="0.3">
      <c r="A2509">
        <v>17194</v>
      </c>
      <c r="B2509" s="109" t="s">
        <v>1764</v>
      </c>
      <c r="C2509" s="109" t="s">
        <v>102</v>
      </c>
      <c r="D2509">
        <v>181</v>
      </c>
      <c r="E2509">
        <v>1</v>
      </c>
      <c r="F2509" t="s">
        <v>215</v>
      </c>
      <c r="G2509">
        <v>2605.3199999999902</v>
      </c>
      <c r="H2509">
        <v>8</v>
      </c>
      <c r="I2509" t="s">
        <v>1789</v>
      </c>
      <c r="J2509" t="s">
        <v>1601</v>
      </c>
      <c r="K2509">
        <v>4</v>
      </c>
      <c r="L2509">
        <v>197.47</v>
      </c>
    </row>
    <row r="2510" spans="1:12" x14ac:dyDescent="0.3">
      <c r="A2510">
        <v>17195</v>
      </c>
      <c r="B2510" s="109" t="s">
        <v>1764</v>
      </c>
      <c r="C2510" s="109" t="s">
        <v>102</v>
      </c>
      <c r="D2510">
        <v>128</v>
      </c>
      <c r="E2510">
        <v>1</v>
      </c>
      <c r="F2510" t="s">
        <v>215</v>
      </c>
      <c r="G2510">
        <v>2183.25</v>
      </c>
      <c r="H2510">
        <v>8</v>
      </c>
      <c r="I2510" t="s">
        <v>1789</v>
      </c>
      <c r="J2510" t="s">
        <v>1606</v>
      </c>
      <c r="K2510">
        <v>3</v>
      </c>
      <c r="L2510">
        <v>240.19</v>
      </c>
    </row>
    <row r="2511" spans="1:12" x14ac:dyDescent="0.3">
      <c r="A2511">
        <v>17242</v>
      </c>
      <c r="B2511" s="109" t="s">
        <v>1764</v>
      </c>
      <c r="C2511" s="109" t="s">
        <v>102</v>
      </c>
      <c r="D2511">
        <v>129</v>
      </c>
      <c r="E2511">
        <v>2</v>
      </c>
      <c r="F2511" t="s">
        <v>1599</v>
      </c>
      <c r="G2511">
        <v>3981.5799999999899</v>
      </c>
      <c r="H2511">
        <v>8</v>
      </c>
      <c r="I2511" t="s">
        <v>1789</v>
      </c>
      <c r="J2511" t="s">
        <v>1623</v>
      </c>
      <c r="K2511">
        <v>5</v>
      </c>
      <c r="L2511">
        <v>286.12</v>
      </c>
    </row>
    <row r="2512" spans="1:12" x14ac:dyDescent="0.3">
      <c r="A2512">
        <v>17246</v>
      </c>
      <c r="B2512" s="109" t="s">
        <v>1764</v>
      </c>
      <c r="C2512" s="109" t="s">
        <v>102</v>
      </c>
      <c r="D2512">
        <v>131</v>
      </c>
      <c r="E2512">
        <v>1</v>
      </c>
      <c r="F2512" t="s">
        <v>215</v>
      </c>
      <c r="G2512">
        <v>2850.7</v>
      </c>
      <c r="H2512">
        <v>8</v>
      </c>
      <c r="I2512" t="s">
        <v>1789</v>
      </c>
      <c r="J2512" t="s">
        <v>1603</v>
      </c>
      <c r="K2512">
        <v>1</v>
      </c>
      <c r="L2512">
        <v>36.15</v>
      </c>
    </row>
    <row r="2513" spans="1:12" x14ac:dyDescent="0.3">
      <c r="A2513">
        <v>17295</v>
      </c>
      <c r="B2513" s="109" t="s">
        <v>1764</v>
      </c>
      <c r="C2513" s="109" t="s">
        <v>102</v>
      </c>
      <c r="D2513">
        <v>90</v>
      </c>
      <c r="E2513">
        <v>2</v>
      </c>
      <c r="F2513" t="s">
        <v>1599</v>
      </c>
      <c r="G2513">
        <v>3210.29</v>
      </c>
      <c r="H2513">
        <v>8</v>
      </c>
      <c r="I2513" t="s">
        <v>1789</v>
      </c>
      <c r="J2513" t="s">
        <v>1603</v>
      </c>
      <c r="K2513">
        <v>1</v>
      </c>
      <c r="L2513">
        <v>64.56</v>
      </c>
    </row>
    <row r="2514" spans="1:12" x14ac:dyDescent="0.3">
      <c r="A2514">
        <v>17297</v>
      </c>
      <c r="B2514" s="109" t="s">
        <v>1723</v>
      </c>
      <c r="C2514" s="109" t="s">
        <v>102</v>
      </c>
      <c r="D2514">
        <v>156</v>
      </c>
      <c r="E2514">
        <v>1</v>
      </c>
      <c r="F2514" t="s">
        <v>215</v>
      </c>
      <c r="G2514">
        <v>2314.1499999999901</v>
      </c>
      <c r="H2514">
        <v>8</v>
      </c>
      <c r="I2514" t="s">
        <v>1789</v>
      </c>
      <c r="J2514" t="s">
        <v>1606</v>
      </c>
      <c r="K2514">
        <v>3</v>
      </c>
      <c r="L2514">
        <v>164.64000000000001</v>
      </c>
    </row>
    <row r="2515" spans="1:12" x14ac:dyDescent="0.3">
      <c r="A2515">
        <v>17331</v>
      </c>
      <c r="B2515" s="109" t="s">
        <v>1723</v>
      </c>
      <c r="C2515" s="109" t="s">
        <v>102</v>
      </c>
      <c r="D2515">
        <v>13</v>
      </c>
      <c r="E2515">
        <v>1</v>
      </c>
      <c r="F2515" t="s">
        <v>215</v>
      </c>
      <c r="G2515">
        <v>2749.72999999999</v>
      </c>
      <c r="H2515">
        <v>8</v>
      </c>
      <c r="I2515" t="s">
        <v>1789</v>
      </c>
      <c r="J2515" t="s">
        <v>1605</v>
      </c>
      <c r="K2515">
        <v>2</v>
      </c>
      <c r="L2515">
        <v>73.56</v>
      </c>
    </row>
    <row r="2516" spans="1:12" x14ac:dyDescent="0.3">
      <c r="A2516">
        <v>17392</v>
      </c>
      <c r="B2516" s="109" t="s">
        <v>1723</v>
      </c>
      <c r="C2516" s="109" t="s">
        <v>102</v>
      </c>
      <c r="D2516">
        <v>32</v>
      </c>
      <c r="E2516">
        <v>1</v>
      </c>
      <c r="F2516" t="s">
        <v>215</v>
      </c>
      <c r="G2516">
        <v>3062.03999999999</v>
      </c>
      <c r="H2516">
        <v>8</v>
      </c>
      <c r="I2516" t="s">
        <v>1789</v>
      </c>
      <c r="J2516" t="s">
        <v>1603</v>
      </c>
      <c r="K2516">
        <v>1</v>
      </c>
      <c r="L2516">
        <v>27.16</v>
      </c>
    </row>
    <row r="2517" spans="1:12" x14ac:dyDescent="0.3">
      <c r="A2517">
        <v>17424</v>
      </c>
      <c r="B2517" s="109" t="s">
        <v>1788</v>
      </c>
      <c r="C2517" s="109" t="s">
        <v>102</v>
      </c>
      <c r="D2517">
        <v>13</v>
      </c>
      <c r="E2517">
        <v>1</v>
      </c>
      <c r="F2517" t="s">
        <v>215</v>
      </c>
      <c r="G2517">
        <v>2749.72999999999</v>
      </c>
      <c r="H2517">
        <v>8</v>
      </c>
      <c r="I2517" t="s">
        <v>1789</v>
      </c>
      <c r="J2517" t="s">
        <v>1623</v>
      </c>
      <c r="K2517">
        <v>5</v>
      </c>
      <c r="L2517">
        <v>227.51999999999998</v>
      </c>
    </row>
    <row r="2518" spans="1:12" x14ac:dyDescent="0.3">
      <c r="A2518">
        <v>17432</v>
      </c>
      <c r="B2518" s="109" t="s">
        <v>1788</v>
      </c>
      <c r="C2518" s="109" t="s">
        <v>102</v>
      </c>
      <c r="D2518">
        <v>153</v>
      </c>
      <c r="E2518">
        <v>1</v>
      </c>
      <c r="F2518" t="s">
        <v>215</v>
      </c>
      <c r="G2518">
        <v>2648.3899999999899</v>
      </c>
      <c r="H2518">
        <v>8</v>
      </c>
      <c r="I2518" t="s">
        <v>1789</v>
      </c>
      <c r="J2518" t="s">
        <v>1605</v>
      </c>
      <c r="K2518">
        <v>2</v>
      </c>
      <c r="L2518">
        <v>106.38</v>
      </c>
    </row>
    <row r="2519" spans="1:12" x14ac:dyDescent="0.3">
      <c r="A2519">
        <v>17438</v>
      </c>
      <c r="B2519" s="109" t="s">
        <v>1788</v>
      </c>
      <c r="C2519" s="109" t="s">
        <v>102</v>
      </c>
      <c r="D2519">
        <v>189</v>
      </c>
      <c r="E2519">
        <v>1</v>
      </c>
      <c r="F2519" t="s">
        <v>215</v>
      </c>
      <c r="G2519">
        <v>3063.68</v>
      </c>
      <c r="H2519">
        <v>8</v>
      </c>
      <c r="I2519" t="s">
        <v>1789</v>
      </c>
      <c r="J2519" t="s">
        <v>1601</v>
      </c>
      <c r="K2519">
        <v>4</v>
      </c>
      <c r="L2519">
        <v>144.16</v>
      </c>
    </row>
    <row r="2520" spans="1:12" x14ac:dyDescent="0.3">
      <c r="A2520">
        <v>17439</v>
      </c>
      <c r="B2520" s="109" t="s">
        <v>1788</v>
      </c>
      <c r="C2520" s="109" t="s">
        <v>102</v>
      </c>
      <c r="D2520">
        <v>76</v>
      </c>
      <c r="E2520">
        <v>2</v>
      </c>
      <c r="F2520" t="s">
        <v>1599</v>
      </c>
      <c r="G2520">
        <v>2110.5</v>
      </c>
      <c r="H2520">
        <v>8</v>
      </c>
      <c r="I2520" t="s">
        <v>1789</v>
      </c>
      <c r="J2520" t="s">
        <v>1601</v>
      </c>
      <c r="K2520">
        <v>4</v>
      </c>
      <c r="L2520">
        <v>263.02</v>
      </c>
    </row>
    <row r="2521" spans="1:12" x14ac:dyDescent="0.3">
      <c r="A2521">
        <v>17491</v>
      </c>
      <c r="B2521" s="109" t="s">
        <v>1788</v>
      </c>
      <c r="C2521" s="109" t="s">
        <v>102</v>
      </c>
      <c r="D2521">
        <v>101</v>
      </c>
      <c r="E2521">
        <v>1</v>
      </c>
      <c r="F2521" t="s">
        <v>215</v>
      </c>
      <c r="G2521">
        <v>2561.19</v>
      </c>
      <c r="H2521">
        <v>8</v>
      </c>
      <c r="I2521" t="s">
        <v>1789</v>
      </c>
      <c r="J2521" t="s">
        <v>1601</v>
      </c>
      <c r="K2521">
        <v>4</v>
      </c>
      <c r="L2521">
        <v>127.44</v>
      </c>
    </row>
    <row r="2522" spans="1:12" x14ac:dyDescent="0.3">
      <c r="A2522">
        <v>17602</v>
      </c>
      <c r="B2522" s="109" t="s">
        <v>1788</v>
      </c>
      <c r="C2522" s="109" t="s">
        <v>102</v>
      </c>
      <c r="D2522">
        <v>198</v>
      </c>
      <c r="E2522">
        <v>1</v>
      </c>
      <c r="F2522" t="s">
        <v>215</v>
      </c>
      <c r="G2522">
        <v>2726.7799999999902</v>
      </c>
      <c r="H2522">
        <v>8</v>
      </c>
      <c r="I2522" t="s">
        <v>1789</v>
      </c>
      <c r="J2522" t="s">
        <v>1606</v>
      </c>
      <c r="K2522">
        <v>3</v>
      </c>
      <c r="L2522">
        <v>144</v>
      </c>
    </row>
    <row r="2523" spans="1:12" x14ac:dyDescent="0.3">
      <c r="A2523">
        <v>17625</v>
      </c>
      <c r="B2523" s="109" t="s">
        <v>1788</v>
      </c>
      <c r="C2523" s="109" t="s">
        <v>102</v>
      </c>
      <c r="D2523">
        <v>4</v>
      </c>
      <c r="E2523">
        <v>2</v>
      </c>
      <c r="F2523" t="s">
        <v>1599</v>
      </c>
      <c r="G2523">
        <v>2970.49999999999</v>
      </c>
      <c r="H2523">
        <v>8</v>
      </c>
      <c r="I2523" t="s">
        <v>1789</v>
      </c>
      <c r="J2523" t="s">
        <v>1605</v>
      </c>
      <c r="K2523">
        <v>2</v>
      </c>
      <c r="L2523">
        <v>89.43</v>
      </c>
    </row>
    <row r="2524" spans="1:12" x14ac:dyDescent="0.3">
      <c r="A2524">
        <v>17632</v>
      </c>
      <c r="B2524" s="109" t="s">
        <v>1724</v>
      </c>
      <c r="C2524" s="109" t="s">
        <v>102</v>
      </c>
      <c r="D2524">
        <v>74</v>
      </c>
      <c r="E2524">
        <v>1</v>
      </c>
      <c r="F2524" t="s">
        <v>215</v>
      </c>
      <c r="G2524">
        <v>3371.55</v>
      </c>
      <c r="H2524">
        <v>8</v>
      </c>
      <c r="I2524" t="s">
        <v>1789</v>
      </c>
      <c r="J2524" t="s">
        <v>1605</v>
      </c>
      <c r="K2524">
        <v>2</v>
      </c>
      <c r="L2524">
        <v>89.1</v>
      </c>
    </row>
    <row r="2525" spans="1:12" x14ac:dyDescent="0.3">
      <c r="A2525">
        <v>17672</v>
      </c>
      <c r="B2525" s="109" t="s">
        <v>1724</v>
      </c>
      <c r="C2525" s="109" t="s">
        <v>102</v>
      </c>
      <c r="D2525">
        <v>99</v>
      </c>
      <c r="E2525">
        <v>1</v>
      </c>
      <c r="F2525" t="s">
        <v>215</v>
      </c>
      <c r="G2525">
        <v>2845.08</v>
      </c>
      <c r="H2525">
        <v>8</v>
      </c>
      <c r="I2525" t="s">
        <v>1789</v>
      </c>
      <c r="J2525" t="s">
        <v>1603</v>
      </c>
      <c r="K2525">
        <v>1</v>
      </c>
      <c r="L2525">
        <v>36.15</v>
      </c>
    </row>
    <row r="2526" spans="1:12" x14ac:dyDescent="0.3">
      <c r="A2526">
        <v>17687</v>
      </c>
      <c r="B2526" s="109" t="s">
        <v>1765</v>
      </c>
      <c r="C2526" s="109" t="s">
        <v>102</v>
      </c>
      <c r="D2526">
        <v>194</v>
      </c>
      <c r="E2526">
        <v>2</v>
      </c>
      <c r="F2526" t="s">
        <v>1599</v>
      </c>
      <c r="G2526">
        <v>2486.1999999999898</v>
      </c>
      <c r="H2526">
        <v>8</v>
      </c>
      <c r="I2526" t="s">
        <v>1789</v>
      </c>
      <c r="J2526" t="s">
        <v>1603</v>
      </c>
      <c r="K2526">
        <v>1</v>
      </c>
      <c r="L2526">
        <v>64.56</v>
      </c>
    </row>
    <row r="2527" spans="1:12" x14ac:dyDescent="0.3">
      <c r="A2527">
        <v>17698</v>
      </c>
      <c r="B2527" s="109" t="s">
        <v>1765</v>
      </c>
      <c r="C2527" s="109" t="s">
        <v>102</v>
      </c>
      <c r="D2527">
        <v>179</v>
      </c>
      <c r="E2527">
        <v>1</v>
      </c>
      <c r="F2527" t="s">
        <v>215</v>
      </c>
      <c r="G2527">
        <v>2800.08</v>
      </c>
      <c r="H2527">
        <v>8</v>
      </c>
      <c r="I2527" t="s">
        <v>1789</v>
      </c>
      <c r="J2527" t="s">
        <v>1603</v>
      </c>
      <c r="K2527">
        <v>1</v>
      </c>
      <c r="L2527">
        <v>37.08</v>
      </c>
    </row>
    <row r="2528" spans="1:12" x14ac:dyDescent="0.3">
      <c r="A2528">
        <v>17713</v>
      </c>
      <c r="B2528" s="109" t="s">
        <v>1765</v>
      </c>
      <c r="C2528" s="109" t="s">
        <v>102</v>
      </c>
      <c r="D2528">
        <v>171</v>
      </c>
      <c r="E2528">
        <v>2</v>
      </c>
      <c r="F2528" t="s">
        <v>1599</v>
      </c>
      <c r="G2528">
        <v>3485.06</v>
      </c>
      <c r="H2528">
        <v>8</v>
      </c>
      <c r="I2528" t="s">
        <v>1789</v>
      </c>
      <c r="J2528" t="s">
        <v>1605</v>
      </c>
      <c r="K2528">
        <v>2</v>
      </c>
      <c r="L2528">
        <v>114.96000000000001</v>
      </c>
    </row>
    <row r="2529" spans="1:12" x14ac:dyDescent="0.3">
      <c r="A2529">
        <v>17809</v>
      </c>
      <c r="B2529" s="109" t="s">
        <v>1765</v>
      </c>
      <c r="C2529" s="109" t="s">
        <v>102</v>
      </c>
      <c r="D2529">
        <v>147</v>
      </c>
      <c r="E2529">
        <v>1</v>
      </c>
      <c r="F2529" t="s">
        <v>215</v>
      </c>
      <c r="G2529">
        <v>3101.0099999999902</v>
      </c>
      <c r="H2529">
        <v>8</v>
      </c>
      <c r="I2529" t="s">
        <v>1789</v>
      </c>
      <c r="J2529" t="s">
        <v>1603</v>
      </c>
      <c r="K2529">
        <v>1</v>
      </c>
      <c r="L2529">
        <v>52.02</v>
      </c>
    </row>
    <row r="2530" spans="1:12" x14ac:dyDescent="0.3">
      <c r="A2530">
        <v>17820</v>
      </c>
      <c r="B2530" s="109" t="s">
        <v>1765</v>
      </c>
      <c r="C2530" s="109" t="s">
        <v>102</v>
      </c>
      <c r="D2530">
        <v>129</v>
      </c>
      <c r="E2530">
        <v>2</v>
      </c>
      <c r="F2530" t="s">
        <v>1599</v>
      </c>
      <c r="G2530">
        <v>3981.5799999999899</v>
      </c>
      <c r="H2530">
        <v>8</v>
      </c>
      <c r="I2530" t="s">
        <v>1789</v>
      </c>
      <c r="J2530" t="s">
        <v>1605</v>
      </c>
      <c r="K2530">
        <v>2</v>
      </c>
      <c r="L2530">
        <v>100.08</v>
      </c>
    </row>
    <row r="2531" spans="1:12" x14ac:dyDescent="0.3">
      <c r="A2531">
        <v>17829</v>
      </c>
      <c r="B2531" s="109" t="s">
        <v>1765</v>
      </c>
      <c r="C2531" s="109" t="s">
        <v>102</v>
      </c>
      <c r="D2531">
        <v>165</v>
      </c>
      <c r="E2531">
        <v>2</v>
      </c>
      <c r="F2531" t="s">
        <v>1599</v>
      </c>
      <c r="G2531">
        <v>2562.04</v>
      </c>
      <c r="H2531">
        <v>8</v>
      </c>
      <c r="I2531" t="s">
        <v>1789</v>
      </c>
      <c r="J2531" t="s">
        <v>1605</v>
      </c>
      <c r="K2531">
        <v>2</v>
      </c>
      <c r="L2531">
        <v>74.819999999999993</v>
      </c>
    </row>
    <row r="2532" spans="1:12" x14ac:dyDescent="0.3">
      <c r="A2532">
        <v>17838</v>
      </c>
      <c r="B2532" s="109" t="s">
        <v>1765</v>
      </c>
      <c r="C2532" s="109" t="s">
        <v>102</v>
      </c>
      <c r="D2532">
        <v>124</v>
      </c>
      <c r="E2532">
        <v>2</v>
      </c>
      <c r="F2532" t="s">
        <v>1599</v>
      </c>
      <c r="G2532">
        <v>3331.35</v>
      </c>
      <c r="H2532">
        <v>8</v>
      </c>
      <c r="I2532" t="s">
        <v>1789</v>
      </c>
      <c r="J2532" t="s">
        <v>1605</v>
      </c>
      <c r="K2532">
        <v>2</v>
      </c>
      <c r="L2532">
        <v>74.489999999999995</v>
      </c>
    </row>
    <row r="2533" spans="1:12" x14ac:dyDescent="0.3">
      <c r="A2533">
        <v>17906</v>
      </c>
      <c r="B2533" s="109" t="s">
        <v>1765</v>
      </c>
      <c r="C2533" s="109" t="s">
        <v>102</v>
      </c>
      <c r="D2533">
        <v>142</v>
      </c>
      <c r="E2533">
        <v>2</v>
      </c>
      <c r="F2533" t="s">
        <v>1599</v>
      </c>
      <c r="G2533">
        <v>2866.51</v>
      </c>
      <c r="H2533">
        <v>8</v>
      </c>
      <c r="I2533" t="s">
        <v>1789</v>
      </c>
      <c r="J2533" t="s">
        <v>1606</v>
      </c>
      <c r="K2533">
        <v>3</v>
      </c>
      <c r="L2533">
        <v>198.45999999999998</v>
      </c>
    </row>
    <row r="2534" spans="1:12" x14ac:dyDescent="0.3">
      <c r="A2534">
        <v>17910</v>
      </c>
      <c r="B2534" s="109" t="s">
        <v>1765</v>
      </c>
      <c r="C2534" s="109" t="s">
        <v>102</v>
      </c>
      <c r="D2534">
        <v>200</v>
      </c>
      <c r="E2534">
        <v>2</v>
      </c>
      <c r="F2534" t="s">
        <v>1599</v>
      </c>
      <c r="G2534">
        <v>3156.95</v>
      </c>
      <c r="H2534">
        <v>8</v>
      </c>
      <c r="I2534" t="s">
        <v>1789</v>
      </c>
      <c r="J2534" t="s">
        <v>1606</v>
      </c>
      <c r="K2534">
        <v>3</v>
      </c>
      <c r="L2534">
        <v>169.9</v>
      </c>
    </row>
    <row r="2535" spans="1:12" x14ac:dyDescent="0.3">
      <c r="A2535">
        <v>18014</v>
      </c>
      <c r="B2535" s="109" t="s">
        <v>1725</v>
      </c>
      <c r="C2535" s="109" t="s">
        <v>102</v>
      </c>
      <c r="D2535">
        <v>121</v>
      </c>
      <c r="E2535">
        <v>2</v>
      </c>
      <c r="F2535" t="s">
        <v>1599</v>
      </c>
      <c r="G2535">
        <v>2061.75</v>
      </c>
      <c r="H2535">
        <v>8</v>
      </c>
      <c r="I2535" t="s">
        <v>1789</v>
      </c>
      <c r="J2535" t="s">
        <v>1603</v>
      </c>
      <c r="K2535">
        <v>1</v>
      </c>
      <c r="L2535">
        <v>80.69</v>
      </c>
    </row>
    <row r="2536" spans="1:12" x14ac:dyDescent="0.3">
      <c r="A2536">
        <v>18035</v>
      </c>
      <c r="B2536" s="109" t="s">
        <v>1725</v>
      </c>
      <c r="C2536" s="109" t="s">
        <v>102</v>
      </c>
      <c r="D2536">
        <v>126</v>
      </c>
      <c r="E2536">
        <v>1</v>
      </c>
      <c r="F2536" t="s">
        <v>215</v>
      </c>
      <c r="G2536">
        <v>2676.98</v>
      </c>
      <c r="H2536">
        <v>8</v>
      </c>
      <c r="I2536" t="s">
        <v>1789</v>
      </c>
      <c r="J2536" t="s">
        <v>1601</v>
      </c>
      <c r="K2536">
        <v>4</v>
      </c>
      <c r="L2536">
        <v>207.31</v>
      </c>
    </row>
    <row r="2537" spans="1:12" x14ac:dyDescent="0.3">
      <c r="A2537">
        <v>18083</v>
      </c>
      <c r="B2537" s="109" t="s">
        <v>1725</v>
      </c>
      <c r="C2537" s="109" t="s">
        <v>102</v>
      </c>
      <c r="D2537">
        <v>156</v>
      </c>
      <c r="E2537">
        <v>1</v>
      </c>
      <c r="F2537" t="s">
        <v>215</v>
      </c>
      <c r="G2537">
        <v>2314.1499999999901</v>
      </c>
      <c r="H2537">
        <v>8</v>
      </c>
      <c r="I2537" t="s">
        <v>1789</v>
      </c>
      <c r="J2537" t="s">
        <v>1605</v>
      </c>
      <c r="K2537">
        <v>2</v>
      </c>
      <c r="L2537">
        <v>101.97</v>
      </c>
    </row>
    <row r="2538" spans="1:12" x14ac:dyDescent="0.3">
      <c r="A2538">
        <v>18099</v>
      </c>
      <c r="B2538" s="109" t="s">
        <v>1725</v>
      </c>
      <c r="C2538" s="109" t="s">
        <v>102</v>
      </c>
      <c r="D2538">
        <v>162</v>
      </c>
      <c r="E2538">
        <v>1</v>
      </c>
      <c r="F2538" t="s">
        <v>215</v>
      </c>
      <c r="G2538">
        <v>2190.64</v>
      </c>
      <c r="H2538">
        <v>8</v>
      </c>
      <c r="I2538" t="s">
        <v>1789</v>
      </c>
      <c r="J2538" t="s">
        <v>1606</v>
      </c>
      <c r="K2538">
        <v>3</v>
      </c>
      <c r="L2538">
        <v>144.93</v>
      </c>
    </row>
    <row r="2539" spans="1:12" x14ac:dyDescent="0.3">
      <c r="A2539">
        <v>18128</v>
      </c>
      <c r="B2539" s="109" t="s">
        <v>1725</v>
      </c>
      <c r="C2539" s="109" t="s">
        <v>102</v>
      </c>
      <c r="D2539">
        <v>86</v>
      </c>
      <c r="E2539">
        <v>1</v>
      </c>
      <c r="F2539" t="s">
        <v>215</v>
      </c>
      <c r="G2539">
        <v>3622.22</v>
      </c>
      <c r="H2539">
        <v>8</v>
      </c>
      <c r="I2539" t="s">
        <v>1789</v>
      </c>
      <c r="J2539" t="s">
        <v>1601</v>
      </c>
      <c r="K2539">
        <v>4</v>
      </c>
      <c r="L2539">
        <v>192.43</v>
      </c>
    </row>
    <row r="2540" spans="1:12" x14ac:dyDescent="0.3">
      <c r="A2540">
        <v>18129</v>
      </c>
      <c r="B2540" s="109" t="s">
        <v>1726</v>
      </c>
      <c r="C2540" s="109" t="s">
        <v>1727</v>
      </c>
      <c r="D2540">
        <v>65</v>
      </c>
      <c r="E2540">
        <v>2</v>
      </c>
      <c r="F2540" t="s">
        <v>1599</v>
      </c>
      <c r="G2540">
        <v>2807.0899999999901</v>
      </c>
      <c r="H2540">
        <v>8</v>
      </c>
      <c r="I2540" t="s">
        <v>1789</v>
      </c>
      <c r="J2540" t="s">
        <v>1603</v>
      </c>
      <c r="K2540">
        <v>1</v>
      </c>
      <c r="L2540">
        <v>63.93</v>
      </c>
    </row>
    <row r="2541" spans="1:12" x14ac:dyDescent="0.3">
      <c r="A2541">
        <v>18202</v>
      </c>
      <c r="B2541" s="109" t="s">
        <v>1726</v>
      </c>
      <c r="C2541" s="109" t="s">
        <v>1727</v>
      </c>
      <c r="D2541">
        <v>199</v>
      </c>
      <c r="E2541">
        <v>1</v>
      </c>
      <c r="F2541" t="s">
        <v>215</v>
      </c>
      <c r="G2541">
        <v>2795.3799999999901</v>
      </c>
      <c r="H2541">
        <v>8</v>
      </c>
      <c r="I2541" t="s">
        <v>1789</v>
      </c>
      <c r="J2541" t="s">
        <v>1605</v>
      </c>
      <c r="K2541">
        <v>2</v>
      </c>
      <c r="L2541">
        <v>92.13</v>
      </c>
    </row>
    <row r="2542" spans="1:12" x14ac:dyDescent="0.3">
      <c r="A2542">
        <v>18204</v>
      </c>
      <c r="B2542" s="109" t="s">
        <v>1726</v>
      </c>
      <c r="C2542" s="109" t="s">
        <v>1727</v>
      </c>
      <c r="D2542">
        <v>174</v>
      </c>
      <c r="E2542">
        <v>2</v>
      </c>
      <c r="F2542" t="s">
        <v>1599</v>
      </c>
      <c r="G2542">
        <v>3536.94</v>
      </c>
      <c r="H2542">
        <v>8</v>
      </c>
      <c r="I2542" t="s">
        <v>1789</v>
      </c>
      <c r="J2542" t="s">
        <v>1603</v>
      </c>
      <c r="K2542">
        <v>1</v>
      </c>
      <c r="L2542">
        <v>37.08</v>
      </c>
    </row>
    <row r="2543" spans="1:12" x14ac:dyDescent="0.3">
      <c r="A2543">
        <v>18225</v>
      </c>
      <c r="B2543" s="109" t="s">
        <v>1726</v>
      </c>
      <c r="C2543" s="109" t="s">
        <v>1727</v>
      </c>
      <c r="D2543">
        <v>3</v>
      </c>
      <c r="E2543">
        <v>1</v>
      </c>
      <c r="F2543" t="s">
        <v>215</v>
      </c>
      <c r="G2543">
        <v>2054.9499999999998</v>
      </c>
      <c r="H2543">
        <v>8</v>
      </c>
      <c r="I2543" t="s">
        <v>1789</v>
      </c>
      <c r="J2543" t="s">
        <v>1605</v>
      </c>
      <c r="K2543">
        <v>2</v>
      </c>
      <c r="L2543">
        <v>100.08</v>
      </c>
    </row>
    <row r="2544" spans="1:12" x14ac:dyDescent="0.3">
      <c r="A2544">
        <v>18231</v>
      </c>
      <c r="B2544" s="109" t="s">
        <v>1726</v>
      </c>
      <c r="C2544" s="109" t="s">
        <v>1727</v>
      </c>
      <c r="D2544">
        <v>64</v>
      </c>
      <c r="E2544">
        <v>2</v>
      </c>
      <c r="F2544" t="s">
        <v>1599</v>
      </c>
      <c r="G2544">
        <v>2702.72999999999</v>
      </c>
      <c r="H2544">
        <v>8</v>
      </c>
      <c r="I2544" t="s">
        <v>1789</v>
      </c>
      <c r="J2544" t="s">
        <v>1606</v>
      </c>
      <c r="K2544">
        <v>3</v>
      </c>
      <c r="L2544">
        <v>180.45</v>
      </c>
    </row>
    <row r="2545" spans="1:12" x14ac:dyDescent="0.3">
      <c r="A2545">
        <v>18232</v>
      </c>
      <c r="B2545" s="109" t="s">
        <v>1726</v>
      </c>
      <c r="C2545" s="109" t="s">
        <v>1727</v>
      </c>
      <c r="D2545">
        <v>199</v>
      </c>
      <c r="E2545">
        <v>1</v>
      </c>
      <c r="F2545" t="s">
        <v>215</v>
      </c>
      <c r="G2545">
        <v>2795.3799999999901</v>
      </c>
      <c r="H2545">
        <v>8</v>
      </c>
      <c r="I2545" t="s">
        <v>1789</v>
      </c>
      <c r="J2545" t="s">
        <v>1603</v>
      </c>
      <c r="K2545">
        <v>1</v>
      </c>
      <c r="L2545">
        <v>27.57</v>
      </c>
    </row>
    <row r="2546" spans="1:12" x14ac:dyDescent="0.3">
      <c r="A2546">
        <v>18289</v>
      </c>
      <c r="B2546" s="109" t="s">
        <v>1726</v>
      </c>
      <c r="C2546" s="109" t="s">
        <v>1727</v>
      </c>
      <c r="D2546">
        <v>186</v>
      </c>
      <c r="E2546">
        <v>2</v>
      </c>
      <c r="F2546" t="s">
        <v>1599</v>
      </c>
      <c r="G2546">
        <v>2509.77</v>
      </c>
      <c r="H2546">
        <v>8</v>
      </c>
      <c r="I2546" t="s">
        <v>1789</v>
      </c>
      <c r="J2546" t="s">
        <v>1605</v>
      </c>
      <c r="K2546">
        <v>2</v>
      </c>
      <c r="L2546">
        <v>64.97999999999999</v>
      </c>
    </row>
    <row r="2547" spans="1:12" x14ac:dyDescent="0.3">
      <c r="A2547">
        <v>18346</v>
      </c>
      <c r="B2547" s="109" t="s">
        <v>1598</v>
      </c>
      <c r="C2547" s="109" t="s">
        <v>97</v>
      </c>
      <c r="D2547">
        <v>97</v>
      </c>
      <c r="E2547">
        <v>1</v>
      </c>
      <c r="F2547" t="s">
        <v>215</v>
      </c>
      <c r="G2547">
        <v>2931.14</v>
      </c>
      <c r="H2547">
        <v>8</v>
      </c>
      <c r="I2547" t="s">
        <v>1789</v>
      </c>
      <c r="J2547" t="s">
        <v>1605</v>
      </c>
      <c r="K2547">
        <v>2</v>
      </c>
      <c r="L2547">
        <v>118.1</v>
      </c>
    </row>
    <row r="2548" spans="1:12" x14ac:dyDescent="0.3">
      <c r="A2548">
        <v>18350</v>
      </c>
      <c r="B2548" s="109" t="s">
        <v>1598</v>
      </c>
      <c r="C2548" s="109" t="s">
        <v>97</v>
      </c>
      <c r="D2548">
        <v>60</v>
      </c>
      <c r="E2548">
        <v>1</v>
      </c>
      <c r="F2548" t="s">
        <v>215</v>
      </c>
      <c r="G2548">
        <v>1042.27</v>
      </c>
      <c r="H2548">
        <v>8</v>
      </c>
      <c r="I2548" t="s">
        <v>1789</v>
      </c>
      <c r="J2548" t="s">
        <v>1605</v>
      </c>
      <c r="K2548">
        <v>2</v>
      </c>
      <c r="L2548">
        <v>116.58000000000001</v>
      </c>
    </row>
    <row r="2549" spans="1:12" x14ac:dyDescent="0.3">
      <c r="A2549">
        <v>18375</v>
      </c>
      <c r="B2549" s="109" t="s">
        <v>1598</v>
      </c>
      <c r="C2549" s="109" t="s">
        <v>97</v>
      </c>
      <c r="D2549">
        <v>194</v>
      </c>
      <c r="E2549">
        <v>2</v>
      </c>
      <c r="F2549" t="s">
        <v>1599</v>
      </c>
      <c r="G2549">
        <v>2486.1999999999898</v>
      </c>
      <c r="H2549">
        <v>8</v>
      </c>
      <c r="I2549" t="s">
        <v>1789</v>
      </c>
      <c r="J2549" t="s">
        <v>1603</v>
      </c>
      <c r="K2549">
        <v>1</v>
      </c>
      <c r="L2549">
        <v>36.15</v>
      </c>
    </row>
    <row r="2550" spans="1:12" x14ac:dyDescent="0.3">
      <c r="A2550">
        <v>18383</v>
      </c>
      <c r="B2550" s="109" t="s">
        <v>1598</v>
      </c>
      <c r="C2550" s="109" t="s">
        <v>97</v>
      </c>
      <c r="D2550">
        <v>114</v>
      </c>
      <c r="E2550">
        <v>1</v>
      </c>
      <c r="F2550" t="s">
        <v>215</v>
      </c>
      <c r="G2550">
        <v>2891.3199999999902</v>
      </c>
      <c r="H2550">
        <v>8</v>
      </c>
      <c r="I2550" t="s">
        <v>1789</v>
      </c>
      <c r="J2550" t="s">
        <v>1623</v>
      </c>
      <c r="K2550">
        <v>5</v>
      </c>
      <c r="L2550">
        <v>285.68</v>
      </c>
    </row>
    <row r="2551" spans="1:12" x14ac:dyDescent="0.3">
      <c r="A2551">
        <v>18451</v>
      </c>
      <c r="B2551" s="109" t="s">
        <v>1598</v>
      </c>
      <c r="C2551" s="109" t="s">
        <v>97</v>
      </c>
      <c r="D2551">
        <v>57</v>
      </c>
      <c r="E2551">
        <v>1</v>
      </c>
      <c r="F2551" t="s">
        <v>215</v>
      </c>
      <c r="G2551">
        <v>2802.5999999999899</v>
      </c>
      <c r="H2551">
        <v>8</v>
      </c>
      <c r="I2551" t="s">
        <v>1789</v>
      </c>
      <c r="J2551" t="s">
        <v>1605</v>
      </c>
      <c r="K2551">
        <v>2</v>
      </c>
      <c r="L2551">
        <v>115.89</v>
      </c>
    </row>
    <row r="2552" spans="1:12" x14ac:dyDescent="0.3">
      <c r="A2552">
        <v>18528</v>
      </c>
      <c r="B2552" s="109" t="s">
        <v>1602</v>
      </c>
      <c r="C2552" s="109" t="s">
        <v>97</v>
      </c>
      <c r="D2552">
        <v>101</v>
      </c>
      <c r="E2552">
        <v>1</v>
      </c>
      <c r="F2552" t="s">
        <v>215</v>
      </c>
      <c r="G2552">
        <v>2561.19</v>
      </c>
      <c r="H2552">
        <v>8</v>
      </c>
      <c r="I2552" t="s">
        <v>1789</v>
      </c>
      <c r="J2552" t="s">
        <v>1606</v>
      </c>
      <c r="K2552">
        <v>3</v>
      </c>
      <c r="L2552">
        <v>182.85000000000002</v>
      </c>
    </row>
    <row r="2553" spans="1:12" x14ac:dyDescent="0.3">
      <c r="A2553">
        <v>18548</v>
      </c>
      <c r="B2553" s="109" t="s">
        <v>1602</v>
      </c>
      <c r="C2553" s="109" t="s">
        <v>97</v>
      </c>
      <c r="D2553">
        <v>150</v>
      </c>
      <c r="E2553">
        <v>2</v>
      </c>
      <c r="F2553" t="s">
        <v>1599</v>
      </c>
      <c r="G2553">
        <v>1820.95</v>
      </c>
      <c r="H2553">
        <v>8</v>
      </c>
      <c r="I2553" t="s">
        <v>1789</v>
      </c>
      <c r="J2553" t="s">
        <v>1601</v>
      </c>
      <c r="K2553">
        <v>4</v>
      </c>
      <c r="L2553">
        <v>118.03999999999999</v>
      </c>
    </row>
    <row r="2554" spans="1:12" x14ac:dyDescent="0.3">
      <c r="A2554">
        <v>18556</v>
      </c>
      <c r="B2554" s="109" t="s">
        <v>1602</v>
      </c>
      <c r="C2554" s="109" t="s">
        <v>97</v>
      </c>
      <c r="D2554">
        <v>65</v>
      </c>
      <c r="E2554">
        <v>2</v>
      </c>
      <c r="F2554" t="s">
        <v>1599</v>
      </c>
      <c r="G2554">
        <v>2807.0899999999901</v>
      </c>
      <c r="H2554">
        <v>8</v>
      </c>
      <c r="I2554" t="s">
        <v>1789</v>
      </c>
      <c r="J2554" t="s">
        <v>1605</v>
      </c>
      <c r="K2554">
        <v>2</v>
      </c>
      <c r="L2554">
        <v>114.96000000000001</v>
      </c>
    </row>
    <row r="2555" spans="1:12" x14ac:dyDescent="0.3">
      <c r="A2555">
        <v>18558</v>
      </c>
      <c r="B2555" s="109" t="s">
        <v>1604</v>
      </c>
      <c r="C2555" s="109" t="s">
        <v>97</v>
      </c>
      <c r="D2555">
        <v>57</v>
      </c>
      <c r="E2555">
        <v>1</v>
      </c>
      <c r="F2555" t="s">
        <v>215</v>
      </c>
      <c r="G2555">
        <v>2802.5999999999899</v>
      </c>
      <c r="H2555">
        <v>8</v>
      </c>
      <c r="I2555" t="s">
        <v>1789</v>
      </c>
      <c r="J2555" t="s">
        <v>1603</v>
      </c>
      <c r="K2555">
        <v>1</v>
      </c>
      <c r="L2555">
        <v>36.15</v>
      </c>
    </row>
    <row r="2556" spans="1:12" x14ac:dyDescent="0.3">
      <c r="A2556">
        <v>18567</v>
      </c>
      <c r="B2556" s="109" t="s">
        <v>1604</v>
      </c>
      <c r="C2556" s="109" t="s">
        <v>97</v>
      </c>
      <c r="D2556">
        <v>62</v>
      </c>
      <c r="E2556">
        <v>2</v>
      </c>
      <c r="F2556" t="s">
        <v>1599</v>
      </c>
      <c r="G2556">
        <v>2151.78999999999</v>
      </c>
      <c r="H2556">
        <v>8</v>
      </c>
      <c r="I2556" t="s">
        <v>1789</v>
      </c>
      <c r="J2556" t="s">
        <v>1606</v>
      </c>
      <c r="K2556">
        <v>3</v>
      </c>
      <c r="L2556">
        <v>170.94</v>
      </c>
    </row>
    <row r="2557" spans="1:12" x14ac:dyDescent="0.3">
      <c r="A2557">
        <v>18601</v>
      </c>
      <c r="B2557" s="109" t="s">
        <v>1604</v>
      </c>
      <c r="C2557" s="109" t="s">
        <v>97</v>
      </c>
      <c r="D2557">
        <v>55</v>
      </c>
      <c r="E2557">
        <v>1</v>
      </c>
      <c r="F2557" t="s">
        <v>215</v>
      </c>
      <c r="G2557">
        <v>2500.6099999999901</v>
      </c>
      <c r="H2557">
        <v>8</v>
      </c>
      <c r="I2557" t="s">
        <v>1789</v>
      </c>
      <c r="J2557" t="s">
        <v>1605</v>
      </c>
      <c r="K2557">
        <v>2</v>
      </c>
      <c r="L2557">
        <v>101.64</v>
      </c>
    </row>
    <row r="2558" spans="1:12" x14ac:dyDescent="0.3">
      <c r="A2558">
        <v>18644</v>
      </c>
      <c r="B2558" s="109" t="s">
        <v>1604</v>
      </c>
      <c r="C2558" s="109" t="s">
        <v>97</v>
      </c>
      <c r="D2558">
        <v>157</v>
      </c>
      <c r="E2558">
        <v>2</v>
      </c>
      <c r="F2558" t="s">
        <v>1599</v>
      </c>
      <c r="G2558">
        <v>3052.95</v>
      </c>
      <c r="H2558">
        <v>8</v>
      </c>
      <c r="I2558" t="s">
        <v>1789</v>
      </c>
      <c r="J2558" t="s">
        <v>1605</v>
      </c>
      <c r="K2558">
        <v>2</v>
      </c>
      <c r="L2558">
        <v>54.730000000000004</v>
      </c>
    </row>
    <row r="2559" spans="1:12" x14ac:dyDescent="0.3">
      <c r="A2559">
        <v>18670</v>
      </c>
      <c r="B2559" s="109" t="s">
        <v>1604</v>
      </c>
      <c r="C2559" s="109" t="s">
        <v>97</v>
      </c>
      <c r="D2559">
        <v>121</v>
      </c>
      <c r="E2559">
        <v>2</v>
      </c>
      <c r="F2559" t="s">
        <v>1599</v>
      </c>
      <c r="G2559">
        <v>2061.75</v>
      </c>
      <c r="H2559">
        <v>8</v>
      </c>
      <c r="I2559" t="s">
        <v>1789</v>
      </c>
      <c r="J2559" t="s">
        <v>1603</v>
      </c>
      <c r="K2559">
        <v>1</v>
      </c>
      <c r="L2559">
        <v>63.93</v>
      </c>
    </row>
    <row r="2560" spans="1:12" x14ac:dyDescent="0.3">
      <c r="A2560">
        <v>18683</v>
      </c>
      <c r="B2560" s="109" t="s">
        <v>1728</v>
      </c>
      <c r="C2560" s="109" t="s">
        <v>97</v>
      </c>
      <c r="D2560">
        <v>60</v>
      </c>
      <c r="E2560">
        <v>1</v>
      </c>
      <c r="F2560" t="s">
        <v>215</v>
      </c>
      <c r="G2560">
        <v>1042.27</v>
      </c>
      <c r="H2560">
        <v>8</v>
      </c>
      <c r="I2560" t="s">
        <v>1789</v>
      </c>
      <c r="J2560" t="s">
        <v>1603</v>
      </c>
      <c r="K2560">
        <v>1</v>
      </c>
      <c r="L2560">
        <v>36.15</v>
      </c>
    </row>
    <row r="2561" spans="1:12" x14ac:dyDescent="0.3">
      <c r="A2561">
        <v>18719</v>
      </c>
      <c r="B2561" s="109" t="s">
        <v>1728</v>
      </c>
      <c r="C2561" s="109" t="s">
        <v>97</v>
      </c>
      <c r="D2561">
        <v>89</v>
      </c>
      <c r="E2561">
        <v>2</v>
      </c>
      <c r="F2561" t="s">
        <v>1599</v>
      </c>
      <c r="G2561">
        <v>3800.56</v>
      </c>
      <c r="H2561">
        <v>8</v>
      </c>
      <c r="I2561" t="s">
        <v>1789</v>
      </c>
      <c r="J2561" t="s">
        <v>1605</v>
      </c>
      <c r="K2561">
        <v>2</v>
      </c>
      <c r="L2561">
        <v>108.25999999999999</v>
      </c>
    </row>
    <row r="2562" spans="1:12" x14ac:dyDescent="0.3">
      <c r="A2562">
        <v>18722</v>
      </c>
      <c r="B2562" s="109" t="s">
        <v>1728</v>
      </c>
      <c r="C2562" s="109" t="s">
        <v>97</v>
      </c>
      <c r="D2562">
        <v>47</v>
      </c>
      <c r="E2562">
        <v>2</v>
      </c>
      <c r="F2562" t="s">
        <v>1599</v>
      </c>
      <c r="G2562">
        <v>1836.15</v>
      </c>
      <c r="H2562">
        <v>8</v>
      </c>
      <c r="I2562" t="s">
        <v>1789</v>
      </c>
      <c r="J2562" t="s">
        <v>1605</v>
      </c>
      <c r="K2562">
        <v>2</v>
      </c>
      <c r="L2562">
        <v>88.17</v>
      </c>
    </row>
    <row r="2563" spans="1:12" x14ac:dyDescent="0.3">
      <c r="A2563">
        <v>18731</v>
      </c>
      <c r="B2563" s="109" t="s">
        <v>1607</v>
      </c>
      <c r="C2563" s="109" t="s">
        <v>97</v>
      </c>
      <c r="D2563">
        <v>180</v>
      </c>
      <c r="E2563">
        <v>1</v>
      </c>
      <c r="F2563" t="s">
        <v>215</v>
      </c>
      <c r="G2563">
        <v>2710.77</v>
      </c>
      <c r="H2563">
        <v>8</v>
      </c>
      <c r="I2563" t="s">
        <v>1789</v>
      </c>
      <c r="J2563" t="s">
        <v>1601</v>
      </c>
      <c r="K2563">
        <v>4</v>
      </c>
      <c r="L2563">
        <v>245.96</v>
      </c>
    </row>
    <row r="2564" spans="1:12" x14ac:dyDescent="0.3">
      <c r="A2564">
        <v>18759</v>
      </c>
      <c r="B2564" s="109" t="s">
        <v>1607</v>
      </c>
      <c r="C2564" s="109" t="s">
        <v>97</v>
      </c>
      <c r="D2564">
        <v>59</v>
      </c>
      <c r="E2564">
        <v>1</v>
      </c>
      <c r="F2564" t="s">
        <v>215</v>
      </c>
      <c r="G2564">
        <v>2942.33</v>
      </c>
      <c r="H2564">
        <v>8</v>
      </c>
      <c r="I2564" t="s">
        <v>1789</v>
      </c>
      <c r="J2564" t="s">
        <v>1603</v>
      </c>
      <c r="K2564">
        <v>1</v>
      </c>
      <c r="L2564">
        <v>63.93</v>
      </c>
    </row>
    <row r="2565" spans="1:12" x14ac:dyDescent="0.3">
      <c r="A2565">
        <v>18807</v>
      </c>
      <c r="B2565" s="109" t="s">
        <v>1607</v>
      </c>
      <c r="C2565" s="109" t="s">
        <v>97</v>
      </c>
      <c r="D2565">
        <v>37</v>
      </c>
      <c r="E2565">
        <v>1</v>
      </c>
      <c r="F2565" t="s">
        <v>215</v>
      </c>
      <c r="G2565">
        <v>4418.24</v>
      </c>
      <c r="H2565">
        <v>8</v>
      </c>
      <c r="I2565" t="s">
        <v>1789</v>
      </c>
      <c r="J2565" t="s">
        <v>1623</v>
      </c>
      <c r="K2565">
        <v>5</v>
      </c>
      <c r="L2565">
        <v>311.77999999999997</v>
      </c>
    </row>
    <row r="2566" spans="1:12" x14ac:dyDescent="0.3">
      <c r="A2566">
        <v>18808</v>
      </c>
      <c r="B2566" s="109" t="s">
        <v>1607</v>
      </c>
      <c r="C2566" s="109" t="s">
        <v>97</v>
      </c>
      <c r="D2566">
        <v>38</v>
      </c>
      <c r="E2566">
        <v>2</v>
      </c>
      <c r="F2566" t="s">
        <v>1599</v>
      </c>
      <c r="G2566">
        <v>2634.7399999999898</v>
      </c>
      <c r="H2566">
        <v>8</v>
      </c>
      <c r="I2566" t="s">
        <v>1789</v>
      </c>
      <c r="J2566" t="s">
        <v>1605</v>
      </c>
      <c r="K2566">
        <v>2</v>
      </c>
      <c r="L2566">
        <v>91.09</v>
      </c>
    </row>
    <row r="2567" spans="1:12" x14ac:dyDescent="0.3">
      <c r="A2567">
        <v>18851</v>
      </c>
      <c r="B2567" s="109" t="s">
        <v>1607</v>
      </c>
      <c r="C2567" s="109" t="s">
        <v>97</v>
      </c>
      <c r="D2567">
        <v>68</v>
      </c>
      <c r="E2567">
        <v>1</v>
      </c>
      <c r="F2567" t="s">
        <v>215</v>
      </c>
      <c r="G2567">
        <v>2286.5299999999902</v>
      </c>
      <c r="H2567">
        <v>8</v>
      </c>
      <c r="I2567" t="s">
        <v>1789</v>
      </c>
      <c r="J2567" t="s">
        <v>1603</v>
      </c>
      <c r="K2567">
        <v>1</v>
      </c>
      <c r="L2567">
        <v>80.69</v>
      </c>
    </row>
    <row r="2568" spans="1:12" x14ac:dyDescent="0.3">
      <c r="A2568">
        <v>18918</v>
      </c>
      <c r="B2568" s="109" t="s">
        <v>1607</v>
      </c>
      <c r="C2568" s="109" t="s">
        <v>97</v>
      </c>
      <c r="D2568">
        <v>144</v>
      </c>
      <c r="E2568">
        <v>1</v>
      </c>
      <c r="F2568" t="s">
        <v>215</v>
      </c>
      <c r="G2568">
        <v>2504.1999999999998</v>
      </c>
      <c r="H2568">
        <v>8</v>
      </c>
      <c r="I2568" t="s">
        <v>1789</v>
      </c>
      <c r="J2568" t="s">
        <v>1603</v>
      </c>
      <c r="K2568">
        <v>1</v>
      </c>
      <c r="L2568">
        <v>37.08</v>
      </c>
    </row>
    <row r="2569" spans="1:12" x14ac:dyDescent="0.3">
      <c r="A2569">
        <v>19008</v>
      </c>
      <c r="B2569" s="109" t="s">
        <v>1608</v>
      </c>
      <c r="C2569" s="109" t="s">
        <v>97</v>
      </c>
      <c r="D2569">
        <v>106</v>
      </c>
      <c r="E2569">
        <v>1</v>
      </c>
      <c r="F2569" t="s">
        <v>215</v>
      </c>
      <c r="G2569">
        <v>2859.99999999999</v>
      </c>
      <c r="H2569">
        <v>8</v>
      </c>
      <c r="I2569" t="s">
        <v>1789</v>
      </c>
      <c r="J2569" t="s">
        <v>1605</v>
      </c>
      <c r="K2569">
        <v>2</v>
      </c>
      <c r="L2569">
        <v>115.89</v>
      </c>
    </row>
    <row r="2570" spans="1:12" x14ac:dyDescent="0.3">
      <c r="A2570">
        <v>19009</v>
      </c>
      <c r="B2570" s="109" t="s">
        <v>1608</v>
      </c>
      <c r="C2570" s="109" t="s">
        <v>97</v>
      </c>
      <c r="D2570">
        <v>189</v>
      </c>
      <c r="E2570">
        <v>1</v>
      </c>
      <c r="F2570" t="s">
        <v>215</v>
      </c>
      <c r="G2570">
        <v>3063.68</v>
      </c>
      <c r="H2570">
        <v>8</v>
      </c>
      <c r="I2570" t="s">
        <v>1789</v>
      </c>
      <c r="J2570" t="s">
        <v>1603</v>
      </c>
      <c r="K2570">
        <v>1</v>
      </c>
      <c r="L2570">
        <v>37.08</v>
      </c>
    </row>
    <row r="2571" spans="1:12" x14ac:dyDescent="0.3">
      <c r="A2571">
        <v>19040</v>
      </c>
      <c r="B2571" s="109" t="s">
        <v>1608</v>
      </c>
      <c r="C2571" s="109" t="s">
        <v>97</v>
      </c>
      <c r="D2571">
        <v>46</v>
      </c>
      <c r="E2571">
        <v>2</v>
      </c>
      <c r="F2571" t="s">
        <v>1599</v>
      </c>
      <c r="G2571">
        <v>3510.3699999999899</v>
      </c>
      <c r="H2571">
        <v>8</v>
      </c>
      <c r="I2571" t="s">
        <v>1789</v>
      </c>
      <c r="J2571" t="s">
        <v>1605</v>
      </c>
      <c r="K2571">
        <v>2</v>
      </c>
      <c r="L2571">
        <v>63.72</v>
      </c>
    </row>
    <row r="2572" spans="1:12" x14ac:dyDescent="0.3">
      <c r="A2572">
        <v>19063</v>
      </c>
      <c r="B2572" s="109" t="s">
        <v>1609</v>
      </c>
      <c r="C2572" s="109" t="s">
        <v>97</v>
      </c>
      <c r="D2572">
        <v>17</v>
      </c>
      <c r="E2572">
        <v>2</v>
      </c>
      <c r="F2572" t="s">
        <v>1599</v>
      </c>
      <c r="G2572">
        <v>2546.1799999999998</v>
      </c>
      <c r="H2572">
        <v>8</v>
      </c>
      <c r="I2572" t="s">
        <v>1789</v>
      </c>
      <c r="J2572" t="s">
        <v>1606</v>
      </c>
      <c r="K2572">
        <v>3</v>
      </c>
      <c r="L2572">
        <v>142.53</v>
      </c>
    </row>
    <row r="2573" spans="1:12" x14ac:dyDescent="0.3">
      <c r="A2573">
        <v>19073</v>
      </c>
      <c r="B2573" s="109" t="s">
        <v>1609</v>
      </c>
      <c r="C2573" s="109" t="s">
        <v>97</v>
      </c>
      <c r="D2573">
        <v>63</v>
      </c>
      <c r="E2573">
        <v>1</v>
      </c>
      <c r="F2573" t="s">
        <v>215</v>
      </c>
      <c r="G2573">
        <v>2982.45</v>
      </c>
      <c r="H2573">
        <v>8</v>
      </c>
      <c r="I2573" t="s">
        <v>1789</v>
      </c>
      <c r="J2573" t="s">
        <v>1605</v>
      </c>
      <c r="K2573">
        <v>2</v>
      </c>
      <c r="L2573">
        <v>101.97</v>
      </c>
    </row>
    <row r="2574" spans="1:12" x14ac:dyDescent="0.3">
      <c r="A2574">
        <v>19118</v>
      </c>
      <c r="B2574" s="109" t="s">
        <v>1610</v>
      </c>
      <c r="C2574" s="109" t="s">
        <v>97</v>
      </c>
      <c r="D2574">
        <v>132</v>
      </c>
      <c r="E2574">
        <v>1</v>
      </c>
      <c r="F2574" t="s">
        <v>215</v>
      </c>
      <c r="G2574">
        <v>3104.14</v>
      </c>
      <c r="H2574">
        <v>8</v>
      </c>
      <c r="I2574" t="s">
        <v>1789</v>
      </c>
      <c r="J2574" t="s">
        <v>1601</v>
      </c>
      <c r="K2574">
        <v>4</v>
      </c>
      <c r="L2574">
        <v>263.35000000000002</v>
      </c>
    </row>
    <row r="2575" spans="1:12" x14ac:dyDescent="0.3">
      <c r="A2575">
        <v>19122</v>
      </c>
      <c r="B2575" s="109" t="s">
        <v>1610</v>
      </c>
      <c r="C2575" s="109" t="s">
        <v>97</v>
      </c>
      <c r="D2575">
        <v>39</v>
      </c>
      <c r="E2575">
        <v>1</v>
      </c>
      <c r="F2575" t="s">
        <v>215</v>
      </c>
      <c r="G2575">
        <v>3322.9899999999898</v>
      </c>
      <c r="H2575">
        <v>8</v>
      </c>
      <c r="I2575" t="s">
        <v>1789</v>
      </c>
      <c r="J2575" t="s">
        <v>1605</v>
      </c>
      <c r="K2575">
        <v>2</v>
      </c>
      <c r="L2575">
        <v>130.83000000000001</v>
      </c>
    </row>
    <row r="2576" spans="1:12" x14ac:dyDescent="0.3">
      <c r="A2576">
        <v>19130</v>
      </c>
      <c r="B2576" s="109" t="s">
        <v>1610</v>
      </c>
      <c r="C2576" s="109" t="s">
        <v>97</v>
      </c>
      <c r="D2576">
        <v>53</v>
      </c>
      <c r="E2576">
        <v>2</v>
      </c>
      <c r="F2576" t="s">
        <v>1599</v>
      </c>
      <c r="G2576">
        <v>2456.64</v>
      </c>
      <c r="H2576">
        <v>8</v>
      </c>
      <c r="I2576" t="s">
        <v>1789</v>
      </c>
      <c r="J2576" t="s">
        <v>1601</v>
      </c>
      <c r="K2576">
        <v>4</v>
      </c>
      <c r="L2576">
        <v>234.87</v>
      </c>
    </row>
    <row r="2577" spans="1:12" x14ac:dyDescent="0.3">
      <c r="A2577">
        <v>19137</v>
      </c>
      <c r="B2577" s="109" t="s">
        <v>1610</v>
      </c>
      <c r="C2577" s="109" t="s">
        <v>97</v>
      </c>
      <c r="D2577">
        <v>195</v>
      </c>
      <c r="E2577">
        <v>1</v>
      </c>
      <c r="F2577" t="s">
        <v>215</v>
      </c>
      <c r="G2577">
        <v>2592.77</v>
      </c>
      <c r="H2577">
        <v>8</v>
      </c>
      <c r="I2577" t="s">
        <v>1789</v>
      </c>
      <c r="J2577" t="s">
        <v>1603</v>
      </c>
      <c r="K2577">
        <v>1</v>
      </c>
      <c r="L2577">
        <v>63.93</v>
      </c>
    </row>
    <row r="2578" spans="1:12" x14ac:dyDescent="0.3">
      <c r="A2578">
        <v>19183</v>
      </c>
      <c r="B2578" s="109" t="s">
        <v>1610</v>
      </c>
      <c r="C2578" s="109" t="s">
        <v>97</v>
      </c>
      <c r="D2578">
        <v>184</v>
      </c>
      <c r="E2578">
        <v>2</v>
      </c>
      <c r="F2578" t="s">
        <v>1599</v>
      </c>
      <c r="G2578">
        <v>2442.0100000000002</v>
      </c>
      <c r="H2578">
        <v>8</v>
      </c>
      <c r="I2578" t="s">
        <v>1789</v>
      </c>
      <c r="J2578" t="s">
        <v>1603</v>
      </c>
      <c r="K2578">
        <v>1</v>
      </c>
      <c r="L2578">
        <v>63.93</v>
      </c>
    </row>
    <row r="2579" spans="1:12" x14ac:dyDescent="0.3">
      <c r="A2579">
        <v>19207</v>
      </c>
      <c r="B2579" s="109" t="s">
        <v>1610</v>
      </c>
      <c r="C2579" s="109" t="s">
        <v>97</v>
      </c>
      <c r="D2579">
        <v>23</v>
      </c>
      <c r="E2579">
        <v>2</v>
      </c>
      <c r="F2579" t="s">
        <v>1599</v>
      </c>
      <c r="G2579">
        <v>2834.16</v>
      </c>
      <c r="H2579">
        <v>8</v>
      </c>
      <c r="I2579" t="s">
        <v>1789</v>
      </c>
      <c r="J2579" t="s">
        <v>1623</v>
      </c>
      <c r="K2579">
        <v>5</v>
      </c>
      <c r="L2579">
        <v>238.5</v>
      </c>
    </row>
    <row r="2580" spans="1:12" x14ac:dyDescent="0.3">
      <c r="A2580">
        <v>19240</v>
      </c>
      <c r="B2580" s="109" t="s">
        <v>1610</v>
      </c>
      <c r="C2580" s="109" t="s">
        <v>97</v>
      </c>
      <c r="D2580">
        <v>90</v>
      </c>
      <c r="E2580">
        <v>2</v>
      </c>
      <c r="F2580" t="s">
        <v>1599</v>
      </c>
      <c r="G2580">
        <v>3210.29</v>
      </c>
      <c r="H2580">
        <v>8</v>
      </c>
      <c r="I2580" t="s">
        <v>1789</v>
      </c>
      <c r="J2580" t="s">
        <v>1601</v>
      </c>
      <c r="K2580">
        <v>4</v>
      </c>
      <c r="L2580">
        <v>165.98999999999998</v>
      </c>
    </row>
    <row r="2581" spans="1:12" x14ac:dyDescent="0.3">
      <c r="A2581">
        <v>19344</v>
      </c>
      <c r="B2581" s="109" t="s">
        <v>1610</v>
      </c>
      <c r="C2581" s="109" t="s">
        <v>97</v>
      </c>
      <c r="D2581">
        <v>119</v>
      </c>
      <c r="E2581">
        <v>1</v>
      </c>
      <c r="F2581" t="s">
        <v>215</v>
      </c>
      <c r="G2581">
        <v>2612.5</v>
      </c>
      <c r="H2581">
        <v>8</v>
      </c>
      <c r="I2581" t="s">
        <v>1789</v>
      </c>
      <c r="J2581" t="s">
        <v>1606</v>
      </c>
      <c r="K2581">
        <v>3</v>
      </c>
      <c r="L2581">
        <v>158.4</v>
      </c>
    </row>
    <row r="2582" spans="1:12" x14ac:dyDescent="0.3">
      <c r="A2582">
        <v>19361</v>
      </c>
      <c r="B2582" s="109" t="s">
        <v>1610</v>
      </c>
      <c r="C2582" s="109" t="s">
        <v>97</v>
      </c>
      <c r="D2582">
        <v>191</v>
      </c>
      <c r="E2582">
        <v>2</v>
      </c>
      <c r="F2582" t="s">
        <v>1599</v>
      </c>
      <c r="G2582">
        <v>2873.94</v>
      </c>
      <c r="H2582">
        <v>8</v>
      </c>
      <c r="I2582" t="s">
        <v>1789</v>
      </c>
      <c r="J2582" t="s">
        <v>1601</v>
      </c>
      <c r="K2582">
        <v>4</v>
      </c>
      <c r="L2582">
        <v>273.74</v>
      </c>
    </row>
    <row r="2583" spans="1:12" x14ac:dyDescent="0.3">
      <c r="A2583">
        <v>19363</v>
      </c>
      <c r="B2583" s="109" t="s">
        <v>1610</v>
      </c>
      <c r="C2583" s="109" t="s">
        <v>97</v>
      </c>
      <c r="D2583">
        <v>171</v>
      </c>
      <c r="E2583">
        <v>2</v>
      </c>
      <c r="F2583" t="s">
        <v>1599</v>
      </c>
      <c r="G2583">
        <v>3485.06</v>
      </c>
      <c r="H2583">
        <v>8</v>
      </c>
      <c r="I2583" t="s">
        <v>1789</v>
      </c>
      <c r="J2583" t="s">
        <v>1605</v>
      </c>
      <c r="K2583">
        <v>2</v>
      </c>
      <c r="L2583">
        <v>73.56</v>
      </c>
    </row>
    <row r="2584" spans="1:12" x14ac:dyDescent="0.3">
      <c r="A2584">
        <v>19403</v>
      </c>
      <c r="B2584" s="109" t="s">
        <v>1611</v>
      </c>
      <c r="C2584" s="109" t="s">
        <v>97</v>
      </c>
      <c r="D2584">
        <v>34</v>
      </c>
      <c r="E2584">
        <v>2</v>
      </c>
      <c r="F2584" t="s">
        <v>1599</v>
      </c>
      <c r="G2584">
        <v>2657.8899999999899</v>
      </c>
      <c r="H2584">
        <v>8</v>
      </c>
      <c r="I2584" t="s">
        <v>1789</v>
      </c>
      <c r="J2584" t="s">
        <v>1623</v>
      </c>
      <c r="K2584">
        <v>5</v>
      </c>
      <c r="L2584">
        <v>233.1</v>
      </c>
    </row>
    <row r="2585" spans="1:12" x14ac:dyDescent="0.3">
      <c r="A2585">
        <v>19445</v>
      </c>
      <c r="B2585" s="109" t="s">
        <v>1611</v>
      </c>
      <c r="C2585" s="109" t="s">
        <v>97</v>
      </c>
      <c r="D2585">
        <v>59</v>
      </c>
      <c r="E2585">
        <v>1</v>
      </c>
      <c r="F2585" t="s">
        <v>215</v>
      </c>
      <c r="G2585">
        <v>2942.33</v>
      </c>
      <c r="H2585">
        <v>8</v>
      </c>
      <c r="I2585" t="s">
        <v>1789</v>
      </c>
      <c r="J2585" t="s">
        <v>1603</v>
      </c>
      <c r="K2585">
        <v>1</v>
      </c>
      <c r="L2585">
        <v>80.69</v>
      </c>
    </row>
    <row r="2586" spans="1:12" x14ac:dyDescent="0.3">
      <c r="A2586">
        <v>19485</v>
      </c>
      <c r="B2586" s="109" t="s">
        <v>1611</v>
      </c>
      <c r="C2586" s="109" t="s">
        <v>97</v>
      </c>
      <c r="D2586">
        <v>93</v>
      </c>
      <c r="E2586">
        <v>1</v>
      </c>
      <c r="F2586" t="s">
        <v>215</v>
      </c>
      <c r="G2586">
        <v>2470.89</v>
      </c>
      <c r="H2586">
        <v>8</v>
      </c>
      <c r="I2586" t="s">
        <v>1789</v>
      </c>
      <c r="J2586" t="s">
        <v>1603</v>
      </c>
      <c r="K2586">
        <v>1</v>
      </c>
      <c r="L2586">
        <v>37.08</v>
      </c>
    </row>
    <row r="2587" spans="1:12" x14ac:dyDescent="0.3">
      <c r="A2587">
        <v>19488</v>
      </c>
      <c r="B2587" s="109" t="s">
        <v>1611</v>
      </c>
      <c r="C2587" s="109" t="s">
        <v>97</v>
      </c>
      <c r="D2587">
        <v>83</v>
      </c>
      <c r="E2587">
        <v>1</v>
      </c>
      <c r="F2587" t="s">
        <v>215</v>
      </c>
      <c r="G2587">
        <v>2399.3200000000002</v>
      </c>
      <c r="H2587">
        <v>8</v>
      </c>
      <c r="I2587" t="s">
        <v>1789</v>
      </c>
      <c r="J2587" t="s">
        <v>1606</v>
      </c>
      <c r="K2587">
        <v>3</v>
      </c>
      <c r="L2587">
        <v>143.11000000000001</v>
      </c>
    </row>
    <row r="2588" spans="1:12" x14ac:dyDescent="0.3">
      <c r="A2588">
        <v>19489</v>
      </c>
      <c r="B2588" s="109" t="s">
        <v>1612</v>
      </c>
      <c r="C2588" s="109" t="s">
        <v>97</v>
      </c>
      <c r="D2588">
        <v>181</v>
      </c>
      <c r="E2588">
        <v>1</v>
      </c>
      <c r="F2588" t="s">
        <v>215</v>
      </c>
      <c r="G2588">
        <v>2605.3199999999902</v>
      </c>
      <c r="H2588">
        <v>8</v>
      </c>
      <c r="I2588" t="s">
        <v>1789</v>
      </c>
      <c r="J2588" t="s">
        <v>1606</v>
      </c>
      <c r="K2588">
        <v>3</v>
      </c>
      <c r="L2588">
        <v>112.22999999999999</v>
      </c>
    </row>
    <row r="2589" spans="1:12" x14ac:dyDescent="0.3">
      <c r="A2589">
        <v>19500</v>
      </c>
      <c r="B2589" s="109" t="s">
        <v>1612</v>
      </c>
      <c r="C2589" s="109" t="s">
        <v>97</v>
      </c>
      <c r="D2589">
        <v>76</v>
      </c>
      <c r="E2589">
        <v>2</v>
      </c>
      <c r="F2589" t="s">
        <v>1599</v>
      </c>
      <c r="G2589">
        <v>2110.5</v>
      </c>
      <c r="H2589">
        <v>8</v>
      </c>
      <c r="I2589" t="s">
        <v>1789</v>
      </c>
      <c r="J2589" t="s">
        <v>1623</v>
      </c>
      <c r="K2589">
        <v>5</v>
      </c>
      <c r="L2589">
        <v>317.02999999999997</v>
      </c>
    </row>
    <row r="2590" spans="1:12" x14ac:dyDescent="0.3">
      <c r="A2590">
        <v>19534</v>
      </c>
      <c r="B2590" s="109" t="s">
        <v>1612</v>
      </c>
      <c r="C2590" s="109" t="s">
        <v>97</v>
      </c>
      <c r="D2590">
        <v>54</v>
      </c>
      <c r="E2590">
        <v>1</v>
      </c>
      <c r="F2590" t="s">
        <v>215</v>
      </c>
      <c r="G2590">
        <v>2839.4099999999899</v>
      </c>
      <c r="H2590">
        <v>8</v>
      </c>
      <c r="I2590" t="s">
        <v>1789</v>
      </c>
      <c r="J2590" t="s">
        <v>1606</v>
      </c>
      <c r="K2590">
        <v>3</v>
      </c>
      <c r="L2590">
        <v>165.9</v>
      </c>
    </row>
    <row r="2591" spans="1:12" x14ac:dyDescent="0.3">
      <c r="A2591">
        <v>19554</v>
      </c>
      <c r="B2591" s="109" t="s">
        <v>1613</v>
      </c>
      <c r="C2591" s="109" t="s">
        <v>97</v>
      </c>
      <c r="D2591">
        <v>110</v>
      </c>
      <c r="E2591">
        <v>1</v>
      </c>
      <c r="F2591" t="s">
        <v>215</v>
      </c>
      <c r="G2591">
        <v>2404.04</v>
      </c>
      <c r="H2591">
        <v>8</v>
      </c>
      <c r="I2591" t="s">
        <v>1789</v>
      </c>
      <c r="J2591" t="s">
        <v>1601</v>
      </c>
      <c r="K2591">
        <v>4</v>
      </c>
      <c r="L2591">
        <v>197.47</v>
      </c>
    </row>
    <row r="2592" spans="1:12" x14ac:dyDescent="0.3">
      <c r="A2592">
        <v>19645</v>
      </c>
      <c r="B2592" s="109" t="s">
        <v>1613</v>
      </c>
      <c r="C2592" s="109" t="s">
        <v>97</v>
      </c>
      <c r="D2592">
        <v>185</v>
      </c>
      <c r="E2592">
        <v>1</v>
      </c>
      <c r="F2592" t="s">
        <v>215</v>
      </c>
      <c r="G2592">
        <v>2395.81</v>
      </c>
      <c r="H2592">
        <v>8</v>
      </c>
      <c r="I2592" t="s">
        <v>1789</v>
      </c>
      <c r="J2592" t="s">
        <v>1601</v>
      </c>
      <c r="K2592">
        <v>4</v>
      </c>
      <c r="L2592">
        <v>180.6</v>
      </c>
    </row>
    <row r="2593" spans="1:12" x14ac:dyDescent="0.3">
      <c r="A2593">
        <v>19688</v>
      </c>
      <c r="B2593" s="109" t="s">
        <v>1613</v>
      </c>
      <c r="C2593" s="109" t="s">
        <v>97</v>
      </c>
      <c r="D2593">
        <v>52</v>
      </c>
      <c r="E2593">
        <v>1</v>
      </c>
      <c r="F2593" t="s">
        <v>215</v>
      </c>
      <c r="G2593">
        <v>3124.69</v>
      </c>
      <c r="H2593">
        <v>8</v>
      </c>
      <c r="I2593" t="s">
        <v>1789</v>
      </c>
      <c r="J2593" t="s">
        <v>1605</v>
      </c>
      <c r="K2593">
        <v>2</v>
      </c>
      <c r="L2593">
        <v>91.5</v>
      </c>
    </row>
    <row r="2594" spans="1:12" x14ac:dyDescent="0.3">
      <c r="A2594">
        <v>19746</v>
      </c>
      <c r="B2594" s="109" t="s">
        <v>1613</v>
      </c>
      <c r="C2594" s="109" t="s">
        <v>97</v>
      </c>
      <c r="D2594">
        <v>172</v>
      </c>
      <c r="E2594">
        <v>1</v>
      </c>
      <c r="F2594" t="s">
        <v>215</v>
      </c>
      <c r="G2594">
        <v>2363.5100000000002</v>
      </c>
      <c r="H2594">
        <v>8</v>
      </c>
      <c r="I2594" t="s">
        <v>1789</v>
      </c>
      <c r="J2594" t="s">
        <v>1601</v>
      </c>
      <c r="K2594">
        <v>4</v>
      </c>
      <c r="L2594">
        <v>222.81</v>
      </c>
    </row>
    <row r="2595" spans="1:12" x14ac:dyDescent="0.3">
      <c r="A2595">
        <v>19778</v>
      </c>
      <c r="B2595" s="109" t="s">
        <v>1613</v>
      </c>
      <c r="C2595" s="109" t="s">
        <v>97</v>
      </c>
      <c r="D2595">
        <v>91</v>
      </c>
      <c r="E2595">
        <v>1</v>
      </c>
      <c r="F2595" t="s">
        <v>215</v>
      </c>
      <c r="G2595">
        <v>3648.07</v>
      </c>
      <c r="H2595">
        <v>8</v>
      </c>
      <c r="I2595" t="s">
        <v>1789</v>
      </c>
      <c r="J2595" t="s">
        <v>1603</v>
      </c>
      <c r="K2595">
        <v>1</v>
      </c>
      <c r="L2595">
        <v>27.16</v>
      </c>
    </row>
    <row r="2596" spans="1:12" x14ac:dyDescent="0.3">
      <c r="A2596">
        <v>19815</v>
      </c>
      <c r="B2596" s="109" t="s">
        <v>1613</v>
      </c>
      <c r="C2596" s="109" t="s">
        <v>97</v>
      </c>
      <c r="D2596">
        <v>51</v>
      </c>
      <c r="E2596">
        <v>1</v>
      </c>
      <c r="F2596" t="s">
        <v>215</v>
      </c>
      <c r="G2596">
        <v>3918.9199999999901</v>
      </c>
      <c r="H2596">
        <v>8</v>
      </c>
      <c r="I2596" t="s">
        <v>1789</v>
      </c>
      <c r="J2596" t="s">
        <v>1601</v>
      </c>
      <c r="K2596">
        <v>4</v>
      </c>
      <c r="L2596">
        <v>232.47</v>
      </c>
    </row>
    <row r="2597" spans="1:12" x14ac:dyDescent="0.3">
      <c r="A2597">
        <v>19844</v>
      </c>
      <c r="B2597" s="109" t="s">
        <v>1729</v>
      </c>
      <c r="C2597" s="109" t="s">
        <v>97</v>
      </c>
      <c r="D2597">
        <v>109</v>
      </c>
      <c r="E2597">
        <v>1</v>
      </c>
      <c r="F2597" t="s">
        <v>215</v>
      </c>
      <c r="G2597">
        <v>3385.06</v>
      </c>
      <c r="H2597">
        <v>8</v>
      </c>
      <c r="I2597" t="s">
        <v>1789</v>
      </c>
      <c r="J2597" t="s">
        <v>1605</v>
      </c>
      <c r="K2597">
        <v>2</v>
      </c>
      <c r="L2597">
        <v>73.22999999999999</v>
      </c>
    </row>
    <row r="2598" spans="1:12" x14ac:dyDescent="0.3">
      <c r="A2598">
        <v>19845</v>
      </c>
      <c r="B2598" s="109" t="s">
        <v>1729</v>
      </c>
      <c r="C2598" s="109" t="s">
        <v>97</v>
      </c>
      <c r="D2598">
        <v>143</v>
      </c>
      <c r="E2598">
        <v>1</v>
      </c>
      <c r="F2598" t="s">
        <v>215</v>
      </c>
      <c r="G2598">
        <v>2571.33</v>
      </c>
      <c r="H2598">
        <v>8</v>
      </c>
      <c r="I2598" t="s">
        <v>1789</v>
      </c>
      <c r="J2598" t="s">
        <v>1606</v>
      </c>
      <c r="K2598">
        <v>3</v>
      </c>
      <c r="L2598">
        <v>116.66999999999999</v>
      </c>
    </row>
    <row r="2599" spans="1:12" x14ac:dyDescent="0.3">
      <c r="A2599">
        <v>19892</v>
      </c>
      <c r="B2599" s="109" t="s">
        <v>1729</v>
      </c>
      <c r="C2599" s="109" t="s">
        <v>97</v>
      </c>
      <c r="D2599">
        <v>74</v>
      </c>
      <c r="E2599">
        <v>1</v>
      </c>
      <c r="F2599" t="s">
        <v>215</v>
      </c>
      <c r="G2599">
        <v>3371.55</v>
      </c>
      <c r="H2599">
        <v>8</v>
      </c>
      <c r="I2599" t="s">
        <v>1789</v>
      </c>
      <c r="J2599" t="s">
        <v>1603</v>
      </c>
      <c r="K2599">
        <v>1</v>
      </c>
      <c r="L2599">
        <v>37.08</v>
      </c>
    </row>
    <row r="2600" spans="1:12" x14ac:dyDescent="0.3">
      <c r="A2600">
        <v>19913</v>
      </c>
      <c r="B2600" s="109" t="s">
        <v>1729</v>
      </c>
      <c r="C2600" s="109" t="s">
        <v>97</v>
      </c>
      <c r="D2600">
        <v>11</v>
      </c>
      <c r="E2600">
        <v>2</v>
      </c>
      <c r="F2600" t="s">
        <v>1599</v>
      </c>
      <c r="G2600">
        <v>2990.45999999999</v>
      </c>
      <c r="H2600">
        <v>8</v>
      </c>
      <c r="I2600" t="s">
        <v>1789</v>
      </c>
      <c r="J2600" t="s">
        <v>1605</v>
      </c>
      <c r="K2600">
        <v>2</v>
      </c>
      <c r="L2600">
        <v>79.59</v>
      </c>
    </row>
    <row r="2601" spans="1:12" x14ac:dyDescent="0.3">
      <c r="A2601">
        <v>19949</v>
      </c>
      <c r="B2601" s="109" t="s">
        <v>1729</v>
      </c>
      <c r="C2601" s="109" t="s">
        <v>97</v>
      </c>
      <c r="D2601">
        <v>75</v>
      </c>
      <c r="E2601">
        <v>2</v>
      </c>
      <c r="F2601" t="s">
        <v>1599</v>
      </c>
      <c r="G2601">
        <v>2350.7999999999902</v>
      </c>
      <c r="H2601">
        <v>8</v>
      </c>
      <c r="I2601" t="s">
        <v>1789</v>
      </c>
      <c r="J2601" t="s">
        <v>1603</v>
      </c>
      <c r="K2601">
        <v>1</v>
      </c>
      <c r="L2601">
        <v>63.93</v>
      </c>
    </row>
    <row r="2602" spans="1:12" x14ac:dyDescent="0.3">
      <c r="A2602">
        <v>20030</v>
      </c>
      <c r="B2602" s="109" t="s">
        <v>1729</v>
      </c>
      <c r="C2602" s="109" t="s">
        <v>97</v>
      </c>
      <c r="D2602">
        <v>30</v>
      </c>
      <c r="E2602">
        <v>2</v>
      </c>
      <c r="F2602" t="s">
        <v>1599</v>
      </c>
      <c r="G2602">
        <v>1444.25999999999</v>
      </c>
      <c r="H2602">
        <v>8</v>
      </c>
      <c r="I2602" t="s">
        <v>1789</v>
      </c>
      <c r="J2602" t="s">
        <v>1623</v>
      </c>
      <c r="K2602">
        <v>5</v>
      </c>
      <c r="L2602">
        <v>208.31</v>
      </c>
    </row>
    <row r="2603" spans="1:12" x14ac:dyDescent="0.3">
      <c r="A2603">
        <v>20164</v>
      </c>
      <c r="B2603" s="109" t="s">
        <v>1729</v>
      </c>
      <c r="C2603" s="109" t="s">
        <v>97</v>
      </c>
      <c r="D2603">
        <v>94</v>
      </c>
      <c r="E2603">
        <v>1</v>
      </c>
      <c r="F2603" t="s">
        <v>215</v>
      </c>
      <c r="G2603">
        <v>2209.74999999999</v>
      </c>
      <c r="H2603">
        <v>8</v>
      </c>
      <c r="I2603" t="s">
        <v>1789</v>
      </c>
      <c r="J2603" t="s">
        <v>1603</v>
      </c>
      <c r="K2603">
        <v>1</v>
      </c>
      <c r="L2603">
        <v>36.15</v>
      </c>
    </row>
    <row r="2604" spans="1:12" x14ac:dyDescent="0.3">
      <c r="A2604">
        <v>20215</v>
      </c>
      <c r="B2604" s="109" t="s">
        <v>1614</v>
      </c>
      <c r="C2604" s="109" t="s">
        <v>97</v>
      </c>
      <c r="D2604">
        <v>62</v>
      </c>
      <c r="E2604">
        <v>2</v>
      </c>
      <c r="F2604" t="s">
        <v>1599</v>
      </c>
      <c r="G2604">
        <v>2151.78999999999</v>
      </c>
      <c r="H2604">
        <v>8</v>
      </c>
      <c r="I2604" t="s">
        <v>1789</v>
      </c>
      <c r="J2604" t="s">
        <v>1603</v>
      </c>
      <c r="K2604">
        <v>1</v>
      </c>
      <c r="L2604">
        <v>64.56</v>
      </c>
    </row>
    <row r="2605" spans="1:12" x14ac:dyDescent="0.3">
      <c r="A2605">
        <v>20243</v>
      </c>
      <c r="B2605" s="109" t="s">
        <v>1614</v>
      </c>
      <c r="C2605" s="109" t="s">
        <v>97</v>
      </c>
      <c r="D2605">
        <v>14</v>
      </c>
      <c r="E2605">
        <v>1</v>
      </c>
      <c r="F2605" t="s">
        <v>215</v>
      </c>
      <c r="G2605">
        <v>2710.45999999999</v>
      </c>
      <c r="H2605">
        <v>8</v>
      </c>
      <c r="I2605" t="s">
        <v>1789</v>
      </c>
      <c r="J2605" t="s">
        <v>1603</v>
      </c>
      <c r="K2605">
        <v>1</v>
      </c>
      <c r="L2605">
        <v>37.409999999999997</v>
      </c>
    </row>
    <row r="2606" spans="1:12" x14ac:dyDescent="0.3">
      <c r="A2606">
        <v>20306</v>
      </c>
      <c r="B2606" s="109" t="s">
        <v>1614</v>
      </c>
      <c r="C2606" s="109" t="s">
        <v>97</v>
      </c>
      <c r="D2606">
        <v>82</v>
      </c>
      <c r="E2606">
        <v>1</v>
      </c>
      <c r="F2606" t="s">
        <v>215</v>
      </c>
      <c r="G2606">
        <v>2714.75</v>
      </c>
      <c r="H2606">
        <v>8</v>
      </c>
      <c r="I2606" t="s">
        <v>1789</v>
      </c>
      <c r="J2606" t="s">
        <v>1606</v>
      </c>
      <c r="K2606">
        <v>3</v>
      </c>
      <c r="L2606">
        <v>165.27</v>
      </c>
    </row>
    <row r="2607" spans="1:12" x14ac:dyDescent="0.3">
      <c r="A2607">
        <v>20345</v>
      </c>
      <c r="B2607" s="109" t="s">
        <v>1614</v>
      </c>
      <c r="C2607" s="109" t="s">
        <v>97</v>
      </c>
      <c r="D2607">
        <v>172</v>
      </c>
      <c r="E2607">
        <v>1</v>
      </c>
      <c r="F2607" t="s">
        <v>215</v>
      </c>
      <c r="G2607">
        <v>2363.5100000000002</v>
      </c>
      <c r="H2607">
        <v>8</v>
      </c>
      <c r="I2607" t="s">
        <v>1789</v>
      </c>
      <c r="J2607" t="s">
        <v>1603</v>
      </c>
      <c r="K2607">
        <v>1</v>
      </c>
      <c r="L2607">
        <v>27.57</v>
      </c>
    </row>
    <row r="2608" spans="1:12" x14ac:dyDescent="0.3">
      <c r="A2608">
        <v>20378</v>
      </c>
      <c r="B2608" s="109" t="s">
        <v>1614</v>
      </c>
      <c r="C2608" s="109" t="s">
        <v>97</v>
      </c>
      <c r="D2608">
        <v>155</v>
      </c>
      <c r="E2608">
        <v>1</v>
      </c>
      <c r="F2608" t="s">
        <v>215</v>
      </c>
      <c r="G2608">
        <v>2346.25</v>
      </c>
      <c r="H2608">
        <v>8</v>
      </c>
      <c r="I2608" t="s">
        <v>1789</v>
      </c>
      <c r="J2608" t="s">
        <v>1603</v>
      </c>
      <c r="K2608">
        <v>1</v>
      </c>
      <c r="L2608">
        <v>63.93</v>
      </c>
    </row>
    <row r="2609" spans="1:12" x14ac:dyDescent="0.3">
      <c r="A2609">
        <v>20432</v>
      </c>
      <c r="B2609" s="109" t="s">
        <v>1614</v>
      </c>
      <c r="C2609" s="109" t="s">
        <v>97</v>
      </c>
      <c r="D2609">
        <v>120</v>
      </c>
      <c r="E2609">
        <v>2</v>
      </c>
      <c r="F2609" t="s">
        <v>1599</v>
      </c>
      <c r="G2609">
        <v>2565.61</v>
      </c>
      <c r="H2609">
        <v>8</v>
      </c>
      <c r="I2609" t="s">
        <v>1789</v>
      </c>
      <c r="J2609" t="s">
        <v>1605</v>
      </c>
      <c r="K2609">
        <v>2</v>
      </c>
      <c r="L2609">
        <v>115.95</v>
      </c>
    </row>
    <row r="2610" spans="1:12" x14ac:dyDescent="0.3">
      <c r="A2610">
        <v>20447</v>
      </c>
      <c r="B2610" s="109" t="s">
        <v>1614</v>
      </c>
      <c r="C2610" s="109" t="s">
        <v>97</v>
      </c>
      <c r="D2610">
        <v>109</v>
      </c>
      <c r="E2610">
        <v>1</v>
      </c>
      <c r="F2610" t="s">
        <v>215</v>
      </c>
      <c r="G2610">
        <v>3385.06</v>
      </c>
      <c r="H2610">
        <v>8</v>
      </c>
      <c r="I2610" t="s">
        <v>1789</v>
      </c>
      <c r="J2610" t="s">
        <v>1605</v>
      </c>
      <c r="K2610">
        <v>2</v>
      </c>
      <c r="L2610">
        <v>116.84</v>
      </c>
    </row>
    <row r="2611" spans="1:12" x14ac:dyDescent="0.3">
      <c r="A2611">
        <v>20457</v>
      </c>
      <c r="B2611" s="109" t="s">
        <v>1615</v>
      </c>
      <c r="C2611" s="109" t="s">
        <v>97</v>
      </c>
      <c r="D2611">
        <v>26</v>
      </c>
      <c r="E2611">
        <v>2</v>
      </c>
      <c r="F2611" t="s">
        <v>1599</v>
      </c>
      <c r="G2611">
        <v>2606.6099999999901</v>
      </c>
      <c r="H2611">
        <v>8</v>
      </c>
      <c r="I2611" t="s">
        <v>1789</v>
      </c>
      <c r="J2611" t="s">
        <v>1605</v>
      </c>
      <c r="K2611">
        <v>2</v>
      </c>
      <c r="L2611">
        <v>132.71</v>
      </c>
    </row>
    <row r="2612" spans="1:12" x14ac:dyDescent="0.3">
      <c r="A2612">
        <v>20490</v>
      </c>
      <c r="B2612" s="109" t="s">
        <v>1615</v>
      </c>
      <c r="C2612" s="109" t="s">
        <v>97</v>
      </c>
      <c r="D2612">
        <v>102</v>
      </c>
      <c r="E2612">
        <v>2</v>
      </c>
      <c r="F2612" t="s">
        <v>1599</v>
      </c>
      <c r="G2612">
        <v>3813.69</v>
      </c>
      <c r="H2612">
        <v>8</v>
      </c>
      <c r="I2612" t="s">
        <v>1789</v>
      </c>
      <c r="J2612" t="s">
        <v>1603</v>
      </c>
      <c r="K2612">
        <v>1</v>
      </c>
      <c r="L2612">
        <v>37.08</v>
      </c>
    </row>
    <row r="2613" spans="1:12" x14ac:dyDescent="0.3">
      <c r="A2613">
        <v>20504</v>
      </c>
      <c r="B2613" s="109" t="s">
        <v>1776</v>
      </c>
      <c r="C2613" s="109" t="s">
        <v>97</v>
      </c>
      <c r="D2613">
        <v>127</v>
      </c>
      <c r="E2613">
        <v>1</v>
      </c>
      <c r="F2613" t="s">
        <v>215</v>
      </c>
      <c r="G2613">
        <v>2404.2599999999902</v>
      </c>
      <c r="H2613">
        <v>8</v>
      </c>
      <c r="I2613" t="s">
        <v>1789</v>
      </c>
      <c r="J2613" t="s">
        <v>1605</v>
      </c>
      <c r="K2613">
        <v>2</v>
      </c>
      <c r="L2613">
        <v>157.62</v>
      </c>
    </row>
    <row r="2614" spans="1:12" x14ac:dyDescent="0.3">
      <c r="A2614">
        <v>20515</v>
      </c>
      <c r="B2614" s="109" t="s">
        <v>1730</v>
      </c>
      <c r="C2614" s="109" t="s">
        <v>97</v>
      </c>
      <c r="D2614">
        <v>40</v>
      </c>
      <c r="E2614">
        <v>2</v>
      </c>
      <c r="F2614" t="s">
        <v>1599</v>
      </c>
      <c r="G2614">
        <v>2330.2599999999902</v>
      </c>
      <c r="H2614">
        <v>8</v>
      </c>
      <c r="I2614" t="s">
        <v>1789</v>
      </c>
      <c r="J2614" t="s">
        <v>1606</v>
      </c>
      <c r="K2614">
        <v>3</v>
      </c>
      <c r="L2614">
        <v>197.53</v>
      </c>
    </row>
    <row r="2615" spans="1:12" x14ac:dyDescent="0.3">
      <c r="A2615">
        <v>20540</v>
      </c>
      <c r="B2615" s="109" t="s">
        <v>1730</v>
      </c>
      <c r="C2615" s="109" t="s">
        <v>97</v>
      </c>
      <c r="D2615">
        <v>185</v>
      </c>
      <c r="E2615">
        <v>1</v>
      </c>
      <c r="F2615" t="s">
        <v>215</v>
      </c>
      <c r="G2615">
        <v>2395.81</v>
      </c>
      <c r="H2615">
        <v>8</v>
      </c>
      <c r="I2615" t="s">
        <v>1789</v>
      </c>
      <c r="J2615" t="s">
        <v>1606</v>
      </c>
      <c r="K2615">
        <v>3</v>
      </c>
      <c r="L2615">
        <v>144.15</v>
      </c>
    </row>
    <row r="2616" spans="1:12" x14ac:dyDescent="0.3">
      <c r="A2616">
        <v>20586</v>
      </c>
      <c r="B2616" s="109" t="s">
        <v>1616</v>
      </c>
      <c r="C2616" s="109" t="s">
        <v>97</v>
      </c>
      <c r="D2616">
        <v>173</v>
      </c>
      <c r="E2616">
        <v>1</v>
      </c>
      <c r="F2616" t="s">
        <v>215</v>
      </c>
      <c r="G2616">
        <v>3127.77</v>
      </c>
      <c r="H2616">
        <v>8</v>
      </c>
      <c r="I2616" t="s">
        <v>1789</v>
      </c>
      <c r="J2616" t="s">
        <v>1606</v>
      </c>
      <c r="K2616">
        <v>3</v>
      </c>
      <c r="L2616">
        <v>195.39000000000001</v>
      </c>
    </row>
    <row r="2617" spans="1:12" x14ac:dyDescent="0.3">
      <c r="A2617">
        <v>20626</v>
      </c>
      <c r="B2617" s="109" t="s">
        <v>1616</v>
      </c>
      <c r="C2617" s="109" t="s">
        <v>97</v>
      </c>
      <c r="D2617">
        <v>192</v>
      </c>
      <c r="E2617">
        <v>1</v>
      </c>
      <c r="F2617" t="s">
        <v>215</v>
      </c>
      <c r="G2617">
        <v>2044.01999999999</v>
      </c>
      <c r="H2617">
        <v>8</v>
      </c>
      <c r="I2617" t="s">
        <v>1789</v>
      </c>
      <c r="J2617" t="s">
        <v>1603</v>
      </c>
      <c r="K2617">
        <v>1</v>
      </c>
      <c r="L2617">
        <v>52.02</v>
      </c>
    </row>
    <row r="2618" spans="1:12" x14ac:dyDescent="0.3">
      <c r="A2618">
        <v>20679</v>
      </c>
      <c r="B2618" s="109" t="s">
        <v>1616</v>
      </c>
      <c r="C2618" s="109" t="s">
        <v>97</v>
      </c>
      <c r="D2618">
        <v>152</v>
      </c>
      <c r="E2618">
        <v>2</v>
      </c>
      <c r="F2618" t="s">
        <v>1599</v>
      </c>
      <c r="G2618">
        <v>3049.8199999999902</v>
      </c>
      <c r="H2618">
        <v>8</v>
      </c>
      <c r="I2618" t="s">
        <v>1789</v>
      </c>
      <c r="J2618" t="s">
        <v>1603</v>
      </c>
      <c r="K2618">
        <v>1</v>
      </c>
      <c r="L2618">
        <v>78.81</v>
      </c>
    </row>
    <row r="2619" spans="1:12" x14ac:dyDescent="0.3">
      <c r="A2619">
        <v>20748</v>
      </c>
      <c r="B2619" s="109" t="s">
        <v>1777</v>
      </c>
      <c r="C2619" s="109" t="s">
        <v>97</v>
      </c>
      <c r="D2619">
        <v>92</v>
      </c>
      <c r="E2619">
        <v>2</v>
      </c>
      <c r="F2619" t="s">
        <v>1599</v>
      </c>
      <c r="G2619">
        <v>2439.3200000000002</v>
      </c>
      <c r="H2619">
        <v>8</v>
      </c>
      <c r="I2619" t="s">
        <v>1789</v>
      </c>
      <c r="J2619" t="s">
        <v>1605</v>
      </c>
      <c r="K2619">
        <v>2</v>
      </c>
      <c r="L2619">
        <v>142.74</v>
      </c>
    </row>
    <row r="2620" spans="1:12" x14ac:dyDescent="0.3">
      <c r="A2620">
        <v>20758</v>
      </c>
      <c r="B2620" s="109" t="s">
        <v>1777</v>
      </c>
      <c r="C2620" s="109" t="s">
        <v>97</v>
      </c>
      <c r="D2620">
        <v>64</v>
      </c>
      <c r="E2620">
        <v>2</v>
      </c>
      <c r="F2620" t="s">
        <v>1599</v>
      </c>
      <c r="G2620">
        <v>2702.72999999999</v>
      </c>
      <c r="H2620">
        <v>8</v>
      </c>
      <c r="I2620" t="s">
        <v>1789</v>
      </c>
      <c r="J2620" t="s">
        <v>1605</v>
      </c>
      <c r="K2620">
        <v>2</v>
      </c>
      <c r="L2620">
        <v>73.22999999999999</v>
      </c>
    </row>
    <row r="2621" spans="1:12" x14ac:dyDescent="0.3">
      <c r="A2621">
        <v>20810</v>
      </c>
      <c r="B2621" s="109" t="s">
        <v>1777</v>
      </c>
      <c r="C2621" s="109" t="s">
        <v>97</v>
      </c>
      <c r="D2621">
        <v>117</v>
      </c>
      <c r="E2621">
        <v>2</v>
      </c>
      <c r="F2621" t="s">
        <v>1599</v>
      </c>
      <c r="G2621">
        <v>2634.1899999999901</v>
      </c>
      <c r="H2621">
        <v>8</v>
      </c>
      <c r="I2621" t="s">
        <v>1789</v>
      </c>
      <c r="J2621" t="s">
        <v>1605</v>
      </c>
      <c r="K2621">
        <v>2</v>
      </c>
      <c r="L2621">
        <v>116.22</v>
      </c>
    </row>
    <row r="2622" spans="1:12" x14ac:dyDescent="0.3">
      <c r="A2622">
        <v>20811</v>
      </c>
      <c r="B2622" s="109" t="s">
        <v>1777</v>
      </c>
      <c r="C2622" s="109" t="s">
        <v>97</v>
      </c>
      <c r="D2622">
        <v>52</v>
      </c>
      <c r="E2622">
        <v>1</v>
      </c>
      <c r="F2622" t="s">
        <v>215</v>
      </c>
      <c r="G2622">
        <v>3124.69</v>
      </c>
      <c r="H2622">
        <v>8</v>
      </c>
      <c r="I2622" t="s">
        <v>1789</v>
      </c>
      <c r="J2622" t="s">
        <v>1601</v>
      </c>
      <c r="K2622">
        <v>4</v>
      </c>
      <c r="L2622">
        <v>182.75</v>
      </c>
    </row>
    <row r="2623" spans="1:12" x14ac:dyDescent="0.3">
      <c r="A2623">
        <v>20857</v>
      </c>
      <c r="B2623" s="109" t="s">
        <v>1777</v>
      </c>
      <c r="C2623" s="109" t="s">
        <v>97</v>
      </c>
      <c r="D2623">
        <v>125</v>
      </c>
      <c r="E2623">
        <v>1</v>
      </c>
      <c r="F2623" t="s">
        <v>215</v>
      </c>
      <c r="G2623">
        <v>2689.59</v>
      </c>
      <c r="H2623">
        <v>8</v>
      </c>
      <c r="I2623" t="s">
        <v>1789</v>
      </c>
      <c r="J2623" t="s">
        <v>1605</v>
      </c>
      <c r="K2623">
        <v>2</v>
      </c>
      <c r="L2623">
        <v>73.56</v>
      </c>
    </row>
    <row r="2624" spans="1:12" x14ac:dyDescent="0.3">
      <c r="A2624">
        <v>20905</v>
      </c>
      <c r="B2624" s="109" t="s">
        <v>1731</v>
      </c>
      <c r="C2624" s="109" t="s">
        <v>97</v>
      </c>
      <c r="D2624">
        <v>74</v>
      </c>
      <c r="E2624">
        <v>1</v>
      </c>
      <c r="F2624" t="s">
        <v>215</v>
      </c>
      <c r="G2624">
        <v>3371.55</v>
      </c>
      <c r="H2624">
        <v>8</v>
      </c>
      <c r="I2624" t="s">
        <v>1789</v>
      </c>
      <c r="J2624" t="s">
        <v>1623</v>
      </c>
      <c r="K2624">
        <v>5</v>
      </c>
      <c r="L2624">
        <v>243.35000000000002</v>
      </c>
    </row>
    <row r="2625" spans="1:12" x14ac:dyDescent="0.3">
      <c r="A2625">
        <v>20947</v>
      </c>
      <c r="B2625" s="109" t="s">
        <v>1731</v>
      </c>
      <c r="C2625" s="109" t="s">
        <v>97</v>
      </c>
      <c r="D2625">
        <v>143</v>
      </c>
      <c r="E2625">
        <v>1</v>
      </c>
      <c r="F2625" t="s">
        <v>215</v>
      </c>
      <c r="G2625">
        <v>2571.33</v>
      </c>
      <c r="H2625">
        <v>8</v>
      </c>
      <c r="I2625" t="s">
        <v>1789</v>
      </c>
      <c r="J2625" t="s">
        <v>1601</v>
      </c>
      <c r="K2625">
        <v>4</v>
      </c>
      <c r="L2625">
        <v>165.35999999999999</v>
      </c>
    </row>
    <row r="2626" spans="1:12" x14ac:dyDescent="0.3">
      <c r="A2626">
        <v>20983</v>
      </c>
      <c r="B2626" s="109" t="s">
        <v>1731</v>
      </c>
      <c r="C2626" s="109" t="s">
        <v>97</v>
      </c>
      <c r="D2626">
        <v>181</v>
      </c>
      <c r="E2626">
        <v>1</v>
      </c>
      <c r="F2626" t="s">
        <v>215</v>
      </c>
      <c r="G2626">
        <v>2605.3199999999902</v>
      </c>
      <c r="H2626">
        <v>8</v>
      </c>
      <c r="I2626" t="s">
        <v>1789</v>
      </c>
      <c r="J2626" t="s">
        <v>1605</v>
      </c>
      <c r="K2626">
        <v>2</v>
      </c>
      <c r="L2626">
        <v>79.180000000000007</v>
      </c>
    </row>
    <row r="2627" spans="1:12" x14ac:dyDescent="0.3">
      <c r="A2627">
        <v>20987</v>
      </c>
      <c r="B2627" s="109" t="s">
        <v>1731</v>
      </c>
      <c r="C2627" s="109" t="s">
        <v>97</v>
      </c>
      <c r="D2627">
        <v>194</v>
      </c>
      <c r="E2627">
        <v>2</v>
      </c>
      <c r="F2627" t="s">
        <v>1599</v>
      </c>
      <c r="G2627">
        <v>2486.1999999999898</v>
      </c>
      <c r="H2627">
        <v>8</v>
      </c>
      <c r="I2627" t="s">
        <v>1789</v>
      </c>
      <c r="J2627" t="s">
        <v>1601</v>
      </c>
      <c r="K2627">
        <v>4</v>
      </c>
      <c r="L2627">
        <v>109.05</v>
      </c>
    </row>
    <row r="2628" spans="1:12" x14ac:dyDescent="0.3">
      <c r="A2628">
        <v>20992</v>
      </c>
      <c r="B2628" s="109" t="s">
        <v>1731</v>
      </c>
      <c r="C2628" s="109" t="s">
        <v>97</v>
      </c>
      <c r="D2628">
        <v>7</v>
      </c>
      <c r="E2628">
        <v>2</v>
      </c>
      <c r="F2628" t="s">
        <v>1599</v>
      </c>
      <c r="G2628">
        <v>2981.51999999999</v>
      </c>
      <c r="H2628">
        <v>8</v>
      </c>
      <c r="I2628" t="s">
        <v>1789</v>
      </c>
      <c r="J2628" t="s">
        <v>1603</v>
      </c>
      <c r="K2628">
        <v>1</v>
      </c>
      <c r="L2628">
        <v>37.08</v>
      </c>
    </row>
    <row r="2629" spans="1:12" x14ac:dyDescent="0.3">
      <c r="A2629">
        <v>21026</v>
      </c>
      <c r="B2629" s="109" t="s">
        <v>1731</v>
      </c>
      <c r="C2629" s="109" t="s">
        <v>97</v>
      </c>
      <c r="D2629">
        <v>178</v>
      </c>
      <c r="E2629">
        <v>1</v>
      </c>
      <c r="F2629" t="s">
        <v>215</v>
      </c>
      <c r="G2629">
        <v>2320.21</v>
      </c>
      <c r="H2629">
        <v>8</v>
      </c>
      <c r="I2629" t="s">
        <v>1789</v>
      </c>
      <c r="J2629" t="s">
        <v>1603</v>
      </c>
      <c r="K2629">
        <v>1</v>
      </c>
      <c r="L2629">
        <v>80.69</v>
      </c>
    </row>
    <row r="2630" spans="1:12" x14ac:dyDescent="0.3">
      <c r="A2630">
        <v>21045</v>
      </c>
      <c r="B2630" s="109" t="s">
        <v>1617</v>
      </c>
      <c r="C2630" s="109" t="s">
        <v>97</v>
      </c>
      <c r="D2630">
        <v>112</v>
      </c>
      <c r="E2630">
        <v>2</v>
      </c>
      <c r="F2630" t="s">
        <v>1599</v>
      </c>
      <c r="G2630">
        <v>2059.8399999999901</v>
      </c>
      <c r="H2630">
        <v>8</v>
      </c>
      <c r="I2630" t="s">
        <v>1789</v>
      </c>
      <c r="J2630" t="s">
        <v>1606</v>
      </c>
      <c r="K2630">
        <v>3</v>
      </c>
      <c r="L2630">
        <v>180.15</v>
      </c>
    </row>
    <row r="2631" spans="1:12" x14ac:dyDescent="0.3">
      <c r="A2631">
        <v>21061</v>
      </c>
      <c r="B2631" s="109" t="s">
        <v>1617</v>
      </c>
      <c r="C2631" s="109" t="s">
        <v>97</v>
      </c>
      <c r="D2631">
        <v>151</v>
      </c>
      <c r="E2631">
        <v>2</v>
      </c>
      <c r="F2631" t="s">
        <v>1599</v>
      </c>
      <c r="G2631">
        <v>4000.7999999999902</v>
      </c>
      <c r="H2631">
        <v>8</v>
      </c>
      <c r="I2631" t="s">
        <v>1789</v>
      </c>
      <c r="J2631" t="s">
        <v>1601</v>
      </c>
      <c r="K2631">
        <v>4</v>
      </c>
      <c r="L2631">
        <v>182.75</v>
      </c>
    </row>
    <row r="2632" spans="1:12" x14ac:dyDescent="0.3">
      <c r="A2632">
        <v>21115</v>
      </c>
      <c r="B2632" s="109" t="s">
        <v>1617</v>
      </c>
      <c r="C2632" s="109" t="s">
        <v>97</v>
      </c>
      <c r="D2632">
        <v>78</v>
      </c>
      <c r="E2632">
        <v>1</v>
      </c>
      <c r="F2632" t="s">
        <v>215</v>
      </c>
      <c r="G2632">
        <v>3396.95</v>
      </c>
      <c r="H2632">
        <v>8</v>
      </c>
      <c r="I2632" t="s">
        <v>1789</v>
      </c>
      <c r="J2632" t="s">
        <v>1605</v>
      </c>
      <c r="K2632">
        <v>2</v>
      </c>
      <c r="L2632">
        <v>116.58000000000001</v>
      </c>
    </row>
    <row r="2633" spans="1:12" x14ac:dyDescent="0.3">
      <c r="A2633">
        <v>21135</v>
      </c>
      <c r="B2633" s="109" t="s">
        <v>1617</v>
      </c>
      <c r="C2633" s="109" t="s">
        <v>97</v>
      </c>
      <c r="D2633">
        <v>13</v>
      </c>
      <c r="E2633">
        <v>1</v>
      </c>
      <c r="F2633" t="s">
        <v>215</v>
      </c>
      <c r="G2633">
        <v>2749.72999999999</v>
      </c>
      <c r="H2633">
        <v>8</v>
      </c>
      <c r="I2633" t="s">
        <v>1789</v>
      </c>
      <c r="J2633" t="s">
        <v>1605</v>
      </c>
      <c r="K2633">
        <v>2</v>
      </c>
      <c r="L2633">
        <v>64.650000000000006</v>
      </c>
    </row>
    <row r="2634" spans="1:12" x14ac:dyDescent="0.3">
      <c r="A2634">
        <v>21139</v>
      </c>
      <c r="B2634" s="109" t="s">
        <v>1617</v>
      </c>
      <c r="C2634" s="109" t="s">
        <v>97</v>
      </c>
      <c r="D2634">
        <v>10</v>
      </c>
      <c r="E2634">
        <v>1</v>
      </c>
      <c r="F2634" t="s">
        <v>215</v>
      </c>
      <c r="G2634">
        <v>1183</v>
      </c>
      <c r="H2634">
        <v>8</v>
      </c>
      <c r="I2634" t="s">
        <v>1789</v>
      </c>
      <c r="J2634" t="s">
        <v>1605</v>
      </c>
      <c r="K2634">
        <v>2</v>
      </c>
      <c r="L2634">
        <v>79.180000000000007</v>
      </c>
    </row>
    <row r="2635" spans="1:12" x14ac:dyDescent="0.3">
      <c r="A2635">
        <v>21142</v>
      </c>
      <c r="B2635" s="109" t="s">
        <v>1617</v>
      </c>
      <c r="C2635" s="109" t="s">
        <v>97</v>
      </c>
      <c r="D2635">
        <v>155</v>
      </c>
      <c r="E2635">
        <v>1</v>
      </c>
      <c r="F2635" t="s">
        <v>215</v>
      </c>
      <c r="G2635">
        <v>2346.25</v>
      </c>
      <c r="H2635">
        <v>8</v>
      </c>
      <c r="I2635" t="s">
        <v>1789</v>
      </c>
      <c r="J2635" t="s">
        <v>1601</v>
      </c>
      <c r="K2635">
        <v>4</v>
      </c>
      <c r="L2635">
        <v>183.85</v>
      </c>
    </row>
    <row r="2636" spans="1:12" x14ac:dyDescent="0.3">
      <c r="A2636">
        <v>21145</v>
      </c>
      <c r="B2636" s="109" t="s">
        <v>1617</v>
      </c>
      <c r="C2636" s="109" t="s">
        <v>97</v>
      </c>
      <c r="D2636">
        <v>135</v>
      </c>
      <c r="E2636">
        <v>2</v>
      </c>
      <c r="F2636" t="s">
        <v>1599</v>
      </c>
      <c r="G2636">
        <v>2277.89</v>
      </c>
      <c r="H2636">
        <v>8</v>
      </c>
      <c r="I2636" t="s">
        <v>1789</v>
      </c>
      <c r="J2636" t="s">
        <v>1601</v>
      </c>
      <c r="K2636">
        <v>4</v>
      </c>
      <c r="L2636">
        <v>246.59</v>
      </c>
    </row>
    <row r="2637" spans="1:12" x14ac:dyDescent="0.3">
      <c r="A2637">
        <v>21184</v>
      </c>
      <c r="B2637" s="109" t="s">
        <v>1617</v>
      </c>
      <c r="C2637" s="109" t="s">
        <v>97</v>
      </c>
      <c r="D2637">
        <v>116</v>
      </c>
      <c r="E2637">
        <v>2</v>
      </c>
      <c r="F2637" t="s">
        <v>1599</v>
      </c>
      <c r="G2637">
        <v>3700.99</v>
      </c>
      <c r="H2637">
        <v>8</v>
      </c>
      <c r="I2637" t="s">
        <v>1789</v>
      </c>
      <c r="J2637" t="s">
        <v>1603</v>
      </c>
      <c r="K2637">
        <v>1</v>
      </c>
      <c r="L2637">
        <v>64.56</v>
      </c>
    </row>
    <row r="2638" spans="1:12" x14ac:dyDescent="0.3">
      <c r="A2638">
        <v>21209</v>
      </c>
      <c r="B2638" s="109" t="s">
        <v>1617</v>
      </c>
      <c r="C2638" s="109" t="s">
        <v>97</v>
      </c>
      <c r="D2638">
        <v>99</v>
      </c>
      <c r="E2638">
        <v>1</v>
      </c>
      <c r="F2638" t="s">
        <v>215</v>
      </c>
      <c r="G2638">
        <v>2845.08</v>
      </c>
      <c r="H2638">
        <v>8</v>
      </c>
      <c r="I2638" t="s">
        <v>1789</v>
      </c>
      <c r="J2638" t="s">
        <v>1603</v>
      </c>
      <c r="K2638">
        <v>1</v>
      </c>
      <c r="L2638">
        <v>64.56</v>
      </c>
    </row>
    <row r="2639" spans="1:12" x14ac:dyDescent="0.3">
      <c r="A2639">
        <v>21215</v>
      </c>
      <c r="B2639" s="109" t="s">
        <v>1617</v>
      </c>
      <c r="C2639" s="109" t="s">
        <v>97</v>
      </c>
      <c r="D2639">
        <v>200</v>
      </c>
      <c r="E2639">
        <v>2</v>
      </c>
      <c r="F2639" t="s">
        <v>1599</v>
      </c>
      <c r="G2639">
        <v>3156.95</v>
      </c>
      <c r="H2639">
        <v>8</v>
      </c>
      <c r="I2639" t="s">
        <v>1789</v>
      </c>
      <c r="J2639" t="s">
        <v>1605</v>
      </c>
      <c r="K2639">
        <v>2</v>
      </c>
      <c r="L2639">
        <v>64.650000000000006</v>
      </c>
    </row>
    <row r="2640" spans="1:12" x14ac:dyDescent="0.3">
      <c r="A2640">
        <v>21288</v>
      </c>
      <c r="B2640" s="109" t="s">
        <v>1617</v>
      </c>
      <c r="C2640" s="109" t="s">
        <v>97</v>
      </c>
      <c r="D2640">
        <v>5</v>
      </c>
      <c r="E2640">
        <v>2</v>
      </c>
      <c r="F2640" t="s">
        <v>1599</v>
      </c>
      <c r="G2640">
        <v>2727.48</v>
      </c>
      <c r="H2640">
        <v>8</v>
      </c>
      <c r="I2640" t="s">
        <v>1789</v>
      </c>
      <c r="J2640" t="s">
        <v>1606</v>
      </c>
      <c r="K2640">
        <v>3</v>
      </c>
      <c r="L2640">
        <v>115.33000000000001</v>
      </c>
    </row>
    <row r="2641" spans="1:12" x14ac:dyDescent="0.3">
      <c r="A2641">
        <v>21316</v>
      </c>
      <c r="B2641" s="109" t="s">
        <v>1618</v>
      </c>
      <c r="C2641" s="109" t="s">
        <v>97</v>
      </c>
      <c r="D2641">
        <v>183</v>
      </c>
      <c r="E2641">
        <v>1</v>
      </c>
      <c r="F2641" t="s">
        <v>215</v>
      </c>
      <c r="G2641">
        <v>2236.1199999999899</v>
      </c>
      <c r="H2641">
        <v>8</v>
      </c>
      <c r="I2641" t="s">
        <v>1789</v>
      </c>
      <c r="J2641" t="s">
        <v>1605</v>
      </c>
      <c r="K2641">
        <v>2</v>
      </c>
      <c r="L2641">
        <v>144.62</v>
      </c>
    </row>
    <row r="2642" spans="1:12" x14ac:dyDescent="0.3">
      <c r="A2642">
        <v>21388</v>
      </c>
      <c r="B2642" s="109" t="s">
        <v>1618</v>
      </c>
      <c r="C2642" s="109" t="s">
        <v>97</v>
      </c>
      <c r="D2642">
        <v>36</v>
      </c>
      <c r="E2642">
        <v>2</v>
      </c>
      <c r="F2642" t="s">
        <v>1599</v>
      </c>
      <c r="G2642">
        <v>2310.81</v>
      </c>
      <c r="H2642">
        <v>8</v>
      </c>
      <c r="I2642" t="s">
        <v>1789</v>
      </c>
      <c r="J2642" t="s">
        <v>1623</v>
      </c>
      <c r="K2642">
        <v>5</v>
      </c>
      <c r="L2642">
        <v>243.67999999999998</v>
      </c>
    </row>
    <row r="2643" spans="1:12" x14ac:dyDescent="0.3">
      <c r="A2643">
        <v>21414</v>
      </c>
      <c r="B2643" s="109" t="s">
        <v>1618</v>
      </c>
      <c r="C2643" s="109" t="s">
        <v>97</v>
      </c>
      <c r="D2643">
        <v>66</v>
      </c>
      <c r="E2643">
        <v>1</v>
      </c>
      <c r="F2643" t="s">
        <v>215</v>
      </c>
      <c r="G2643">
        <v>1590.12</v>
      </c>
      <c r="H2643">
        <v>8</v>
      </c>
      <c r="I2643" t="s">
        <v>1789</v>
      </c>
      <c r="J2643" t="s">
        <v>1606</v>
      </c>
      <c r="K2643">
        <v>3</v>
      </c>
      <c r="L2643">
        <v>139.05000000000001</v>
      </c>
    </row>
    <row r="2644" spans="1:12" x14ac:dyDescent="0.3">
      <c r="A2644">
        <v>21467</v>
      </c>
      <c r="B2644" s="109" t="s">
        <v>1619</v>
      </c>
      <c r="C2644" s="109" t="s">
        <v>97</v>
      </c>
      <c r="D2644">
        <v>69</v>
      </c>
      <c r="E2644">
        <v>1</v>
      </c>
      <c r="F2644" t="s">
        <v>215</v>
      </c>
      <c r="G2644">
        <v>3308.45999999999</v>
      </c>
      <c r="H2644">
        <v>8</v>
      </c>
      <c r="I2644" t="s">
        <v>1789</v>
      </c>
      <c r="J2644" t="s">
        <v>1601</v>
      </c>
      <c r="K2644">
        <v>4</v>
      </c>
      <c r="L2644">
        <v>243.45000000000002</v>
      </c>
    </row>
    <row r="2645" spans="1:12" x14ac:dyDescent="0.3">
      <c r="A2645">
        <v>21484</v>
      </c>
      <c r="B2645" s="109" t="s">
        <v>1619</v>
      </c>
      <c r="C2645" s="109" t="s">
        <v>97</v>
      </c>
      <c r="D2645">
        <v>83</v>
      </c>
      <c r="E2645">
        <v>1</v>
      </c>
      <c r="F2645" t="s">
        <v>215</v>
      </c>
      <c r="G2645">
        <v>2399.3200000000002</v>
      </c>
      <c r="H2645">
        <v>8</v>
      </c>
      <c r="I2645" t="s">
        <v>1789</v>
      </c>
      <c r="J2645" t="s">
        <v>1605</v>
      </c>
      <c r="K2645">
        <v>2</v>
      </c>
      <c r="L2645">
        <v>127.86</v>
      </c>
    </row>
    <row r="2646" spans="1:12" x14ac:dyDescent="0.3">
      <c r="A2646">
        <v>21525</v>
      </c>
      <c r="B2646" s="109" t="s">
        <v>1619</v>
      </c>
      <c r="C2646" s="109" t="s">
        <v>97</v>
      </c>
      <c r="D2646">
        <v>151</v>
      </c>
      <c r="E2646">
        <v>2</v>
      </c>
      <c r="F2646" t="s">
        <v>1599</v>
      </c>
      <c r="G2646">
        <v>4000.7999999999902</v>
      </c>
      <c r="H2646">
        <v>8</v>
      </c>
      <c r="I2646" t="s">
        <v>1789</v>
      </c>
      <c r="J2646" t="s">
        <v>1601</v>
      </c>
      <c r="K2646">
        <v>4</v>
      </c>
      <c r="L2646">
        <v>234.35000000000002</v>
      </c>
    </row>
    <row r="2647" spans="1:12" x14ac:dyDescent="0.3">
      <c r="A2647">
        <v>21573</v>
      </c>
      <c r="B2647" s="109" t="s">
        <v>1619</v>
      </c>
      <c r="C2647" s="109" t="s">
        <v>97</v>
      </c>
      <c r="D2647">
        <v>170</v>
      </c>
      <c r="E2647">
        <v>2</v>
      </c>
      <c r="F2647" t="s">
        <v>1599</v>
      </c>
      <c r="G2647">
        <v>2340.7799999999902</v>
      </c>
      <c r="H2647">
        <v>8</v>
      </c>
      <c r="I2647" t="s">
        <v>1789</v>
      </c>
      <c r="J2647" t="s">
        <v>1605</v>
      </c>
      <c r="K2647">
        <v>2</v>
      </c>
      <c r="L2647">
        <v>108.25999999999999</v>
      </c>
    </row>
    <row r="2648" spans="1:12" x14ac:dyDescent="0.3">
      <c r="A2648">
        <v>21676</v>
      </c>
      <c r="B2648" s="109" t="s">
        <v>1619</v>
      </c>
      <c r="C2648" s="109" t="s">
        <v>97</v>
      </c>
      <c r="D2648">
        <v>64</v>
      </c>
      <c r="E2648">
        <v>2</v>
      </c>
      <c r="F2648" t="s">
        <v>1599</v>
      </c>
      <c r="G2648">
        <v>2702.72999999999</v>
      </c>
      <c r="H2648">
        <v>8</v>
      </c>
      <c r="I2648" t="s">
        <v>1789</v>
      </c>
      <c r="J2648" t="s">
        <v>1605</v>
      </c>
      <c r="K2648">
        <v>2</v>
      </c>
      <c r="L2648">
        <v>101.97</v>
      </c>
    </row>
    <row r="2649" spans="1:12" x14ac:dyDescent="0.3">
      <c r="A2649">
        <v>21700</v>
      </c>
      <c r="B2649" s="109" t="s">
        <v>1619</v>
      </c>
      <c r="C2649" s="109" t="s">
        <v>97</v>
      </c>
      <c r="D2649">
        <v>104</v>
      </c>
      <c r="E2649">
        <v>2</v>
      </c>
      <c r="F2649" t="s">
        <v>1599</v>
      </c>
      <c r="G2649">
        <v>3273.06</v>
      </c>
      <c r="H2649">
        <v>8</v>
      </c>
      <c r="I2649" t="s">
        <v>1789</v>
      </c>
      <c r="J2649" t="s">
        <v>1606</v>
      </c>
      <c r="K2649">
        <v>3</v>
      </c>
      <c r="L2649">
        <v>109.38</v>
      </c>
    </row>
    <row r="2650" spans="1:12" x14ac:dyDescent="0.3">
      <c r="A2650">
        <v>21743</v>
      </c>
      <c r="B2650" s="109" t="s">
        <v>1620</v>
      </c>
      <c r="C2650" s="109" t="s">
        <v>97</v>
      </c>
      <c r="D2650">
        <v>126</v>
      </c>
      <c r="E2650">
        <v>1</v>
      </c>
      <c r="F2650" t="s">
        <v>215</v>
      </c>
      <c r="G2650">
        <v>2676.98</v>
      </c>
      <c r="H2650">
        <v>8</v>
      </c>
      <c r="I2650" t="s">
        <v>1789</v>
      </c>
      <c r="J2650" t="s">
        <v>1605</v>
      </c>
      <c r="K2650">
        <v>2</v>
      </c>
      <c r="L2650">
        <v>100.71000000000001</v>
      </c>
    </row>
    <row r="2651" spans="1:12" x14ac:dyDescent="0.3">
      <c r="A2651">
        <v>21747</v>
      </c>
      <c r="B2651" s="109" t="s">
        <v>1620</v>
      </c>
      <c r="C2651" s="109" t="s">
        <v>97</v>
      </c>
      <c r="D2651">
        <v>196</v>
      </c>
      <c r="E2651">
        <v>1</v>
      </c>
      <c r="F2651" t="s">
        <v>215</v>
      </c>
      <c r="G2651">
        <v>2714.1099999999901</v>
      </c>
      <c r="H2651">
        <v>8</v>
      </c>
      <c r="I2651" t="s">
        <v>1789</v>
      </c>
      <c r="J2651" t="s">
        <v>1605</v>
      </c>
      <c r="K2651">
        <v>2</v>
      </c>
      <c r="L2651">
        <v>63.31</v>
      </c>
    </row>
    <row r="2652" spans="1:12" x14ac:dyDescent="0.3">
      <c r="A2652">
        <v>21766</v>
      </c>
      <c r="B2652" s="109" t="s">
        <v>1620</v>
      </c>
      <c r="C2652" s="109" t="s">
        <v>97</v>
      </c>
      <c r="D2652">
        <v>108</v>
      </c>
      <c r="E2652">
        <v>2</v>
      </c>
      <c r="F2652" t="s">
        <v>1599</v>
      </c>
      <c r="G2652">
        <v>3114.84</v>
      </c>
      <c r="H2652">
        <v>8</v>
      </c>
      <c r="I2652" t="s">
        <v>1789</v>
      </c>
      <c r="J2652" t="s">
        <v>1603</v>
      </c>
      <c r="K2652">
        <v>1</v>
      </c>
      <c r="L2652">
        <v>80.69</v>
      </c>
    </row>
    <row r="2653" spans="1:12" x14ac:dyDescent="0.3">
      <c r="A2653">
        <v>21785</v>
      </c>
      <c r="B2653" s="109" t="s">
        <v>1620</v>
      </c>
      <c r="C2653" s="109" t="s">
        <v>97</v>
      </c>
      <c r="D2653">
        <v>196</v>
      </c>
      <c r="E2653">
        <v>1</v>
      </c>
      <c r="F2653" t="s">
        <v>215</v>
      </c>
      <c r="G2653">
        <v>2714.1099999999901</v>
      </c>
      <c r="H2653">
        <v>8</v>
      </c>
      <c r="I2653" t="s">
        <v>1789</v>
      </c>
      <c r="J2653" t="s">
        <v>1605</v>
      </c>
      <c r="K2653">
        <v>2</v>
      </c>
      <c r="L2653">
        <v>91.5</v>
      </c>
    </row>
    <row r="2654" spans="1:12" x14ac:dyDescent="0.3">
      <c r="A2654">
        <v>21790</v>
      </c>
      <c r="B2654" s="109" t="s">
        <v>1620</v>
      </c>
      <c r="C2654" s="109" t="s">
        <v>97</v>
      </c>
      <c r="D2654">
        <v>115</v>
      </c>
      <c r="E2654">
        <v>1</v>
      </c>
      <c r="F2654" t="s">
        <v>215</v>
      </c>
      <c r="G2654">
        <v>2760.23</v>
      </c>
      <c r="H2654">
        <v>8</v>
      </c>
      <c r="I2654" t="s">
        <v>1789</v>
      </c>
      <c r="J2654" t="s">
        <v>1623</v>
      </c>
      <c r="K2654">
        <v>5</v>
      </c>
      <c r="L2654">
        <v>313.42</v>
      </c>
    </row>
    <row r="2655" spans="1:12" x14ac:dyDescent="0.3">
      <c r="A2655">
        <v>21795</v>
      </c>
      <c r="B2655" s="109" t="s">
        <v>1620</v>
      </c>
      <c r="C2655" s="109" t="s">
        <v>97</v>
      </c>
      <c r="D2655">
        <v>20</v>
      </c>
      <c r="E2655">
        <v>2</v>
      </c>
      <c r="F2655" t="s">
        <v>1599</v>
      </c>
      <c r="G2655">
        <v>3080.13</v>
      </c>
      <c r="H2655">
        <v>8</v>
      </c>
      <c r="I2655" t="s">
        <v>1789</v>
      </c>
      <c r="J2655" t="s">
        <v>1606</v>
      </c>
      <c r="K2655">
        <v>3</v>
      </c>
      <c r="L2655">
        <v>185.19</v>
      </c>
    </row>
    <row r="2656" spans="1:12" x14ac:dyDescent="0.3">
      <c r="A2656">
        <v>21821</v>
      </c>
      <c r="B2656" s="109" t="s">
        <v>1621</v>
      </c>
      <c r="C2656" s="109" t="s">
        <v>97</v>
      </c>
      <c r="D2656">
        <v>167</v>
      </c>
      <c r="E2656">
        <v>2</v>
      </c>
      <c r="F2656" t="s">
        <v>1599</v>
      </c>
      <c r="G2656">
        <v>2609.11</v>
      </c>
      <c r="H2656">
        <v>8</v>
      </c>
      <c r="I2656" t="s">
        <v>1789</v>
      </c>
      <c r="J2656" t="s">
        <v>1606</v>
      </c>
      <c r="K2656">
        <v>3</v>
      </c>
      <c r="L2656">
        <v>100.72</v>
      </c>
    </row>
    <row r="2657" spans="1:12" x14ac:dyDescent="0.3">
      <c r="A2657">
        <v>21833</v>
      </c>
      <c r="B2657" s="109" t="s">
        <v>1621</v>
      </c>
      <c r="C2657" s="109" t="s">
        <v>97</v>
      </c>
      <c r="D2657">
        <v>19</v>
      </c>
      <c r="E2657">
        <v>1</v>
      </c>
      <c r="F2657" t="s">
        <v>215</v>
      </c>
      <c r="G2657">
        <v>1747.4299999999901</v>
      </c>
      <c r="H2657">
        <v>8</v>
      </c>
      <c r="I2657" t="s">
        <v>1789</v>
      </c>
      <c r="J2657" t="s">
        <v>1601</v>
      </c>
      <c r="K2657">
        <v>4</v>
      </c>
      <c r="L2657">
        <v>190.77</v>
      </c>
    </row>
    <row r="2658" spans="1:12" x14ac:dyDescent="0.3">
      <c r="A2658">
        <v>21864</v>
      </c>
      <c r="B2658" s="109" t="s">
        <v>1621</v>
      </c>
      <c r="C2658" s="109" t="s">
        <v>97</v>
      </c>
      <c r="D2658">
        <v>130</v>
      </c>
      <c r="E2658">
        <v>2</v>
      </c>
      <c r="F2658" t="s">
        <v>1599</v>
      </c>
      <c r="G2658">
        <v>2503.4299999999998</v>
      </c>
      <c r="H2658">
        <v>8</v>
      </c>
      <c r="I2658" t="s">
        <v>1789</v>
      </c>
      <c r="J2658" t="s">
        <v>1605</v>
      </c>
      <c r="K2658">
        <v>2</v>
      </c>
      <c r="L2658">
        <v>143.37</v>
      </c>
    </row>
    <row r="2659" spans="1:12" x14ac:dyDescent="0.3">
      <c r="A2659">
        <v>21931</v>
      </c>
      <c r="B2659" s="109" t="s">
        <v>1621</v>
      </c>
      <c r="C2659" s="109" t="s">
        <v>97</v>
      </c>
      <c r="D2659">
        <v>32</v>
      </c>
      <c r="E2659">
        <v>1</v>
      </c>
      <c r="F2659" t="s">
        <v>215</v>
      </c>
      <c r="G2659">
        <v>3062.03999999999</v>
      </c>
      <c r="H2659">
        <v>8</v>
      </c>
      <c r="I2659" t="s">
        <v>1789</v>
      </c>
      <c r="J2659" t="s">
        <v>1605</v>
      </c>
      <c r="K2659">
        <v>2</v>
      </c>
      <c r="L2659">
        <v>73.22999999999999</v>
      </c>
    </row>
    <row r="2660" spans="1:12" x14ac:dyDescent="0.3">
      <c r="A2660">
        <v>22018</v>
      </c>
      <c r="B2660" s="109" t="s">
        <v>1622</v>
      </c>
      <c r="C2660" s="109" t="s">
        <v>97</v>
      </c>
      <c r="D2660">
        <v>192</v>
      </c>
      <c r="E2660">
        <v>1</v>
      </c>
      <c r="F2660" t="s">
        <v>215</v>
      </c>
      <c r="G2660">
        <v>2044.01999999999</v>
      </c>
      <c r="H2660">
        <v>8</v>
      </c>
      <c r="I2660" t="s">
        <v>1789</v>
      </c>
      <c r="J2660" t="s">
        <v>1606</v>
      </c>
      <c r="K2660">
        <v>3</v>
      </c>
      <c r="L2660">
        <v>179.82</v>
      </c>
    </row>
    <row r="2661" spans="1:12" x14ac:dyDescent="0.3">
      <c r="A2661">
        <v>22020</v>
      </c>
      <c r="B2661" s="109" t="s">
        <v>1622</v>
      </c>
      <c r="C2661" s="109" t="s">
        <v>97</v>
      </c>
      <c r="D2661">
        <v>196</v>
      </c>
      <c r="E2661">
        <v>1</v>
      </c>
      <c r="F2661" t="s">
        <v>215</v>
      </c>
      <c r="G2661">
        <v>2714.1099999999901</v>
      </c>
      <c r="H2661">
        <v>8</v>
      </c>
      <c r="I2661" t="s">
        <v>1789</v>
      </c>
      <c r="J2661" t="s">
        <v>1601</v>
      </c>
      <c r="K2661">
        <v>4</v>
      </c>
      <c r="L2661">
        <v>155.73999999999998</v>
      </c>
    </row>
    <row r="2662" spans="1:12" x14ac:dyDescent="0.3">
      <c r="A2662">
        <v>22022</v>
      </c>
      <c r="B2662" s="109" t="s">
        <v>1622</v>
      </c>
      <c r="C2662" s="109" t="s">
        <v>97</v>
      </c>
      <c r="D2662">
        <v>60</v>
      </c>
      <c r="E2662">
        <v>1</v>
      </c>
      <c r="F2662" t="s">
        <v>215</v>
      </c>
      <c r="G2662">
        <v>1042.27</v>
      </c>
      <c r="H2662">
        <v>8</v>
      </c>
      <c r="I2662" t="s">
        <v>1789</v>
      </c>
      <c r="J2662" t="s">
        <v>1605</v>
      </c>
      <c r="K2662">
        <v>2</v>
      </c>
      <c r="L2662">
        <v>116.84</v>
      </c>
    </row>
    <row r="2663" spans="1:12" x14ac:dyDescent="0.3">
      <c r="A2663">
        <v>22125</v>
      </c>
      <c r="B2663" s="109" t="s">
        <v>1622</v>
      </c>
      <c r="C2663" s="109" t="s">
        <v>97</v>
      </c>
      <c r="D2663">
        <v>66</v>
      </c>
      <c r="E2663">
        <v>1</v>
      </c>
      <c r="F2663" t="s">
        <v>215</v>
      </c>
      <c r="G2663">
        <v>1590.12</v>
      </c>
      <c r="H2663">
        <v>8</v>
      </c>
      <c r="I2663" t="s">
        <v>1789</v>
      </c>
      <c r="J2663" t="s">
        <v>1606</v>
      </c>
      <c r="K2663">
        <v>3</v>
      </c>
      <c r="L2663">
        <v>102.06</v>
      </c>
    </row>
    <row r="2664" spans="1:12" x14ac:dyDescent="0.3">
      <c r="A2664">
        <v>22152</v>
      </c>
      <c r="B2664" s="109" t="s">
        <v>1622</v>
      </c>
      <c r="C2664" s="109" t="s">
        <v>97</v>
      </c>
      <c r="D2664">
        <v>162</v>
      </c>
      <c r="E2664">
        <v>1</v>
      </c>
      <c r="F2664" t="s">
        <v>215</v>
      </c>
      <c r="G2664">
        <v>2190.64</v>
      </c>
      <c r="H2664">
        <v>8</v>
      </c>
      <c r="I2664" t="s">
        <v>1789</v>
      </c>
      <c r="J2664" t="s">
        <v>1603</v>
      </c>
      <c r="K2664">
        <v>1</v>
      </c>
      <c r="L2664">
        <v>36.15</v>
      </c>
    </row>
    <row r="2665" spans="1:12" x14ac:dyDescent="0.3">
      <c r="A2665">
        <v>22178</v>
      </c>
      <c r="B2665" s="109" t="s">
        <v>1622</v>
      </c>
      <c r="C2665" s="109" t="s">
        <v>97</v>
      </c>
      <c r="D2665">
        <v>90</v>
      </c>
      <c r="E2665">
        <v>2</v>
      </c>
      <c r="F2665" t="s">
        <v>1599</v>
      </c>
      <c r="G2665">
        <v>3210.29</v>
      </c>
      <c r="H2665">
        <v>8</v>
      </c>
      <c r="I2665" t="s">
        <v>1789</v>
      </c>
      <c r="J2665" t="s">
        <v>1606</v>
      </c>
      <c r="K2665">
        <v>3</v>
      </c>
      <c r="L2665">
        <v>108.44999999999999</v>
      </c>
    </row>
    <row r="2666" spans="1:12" x14ac:dyDescent="0.3">
      <c r="A2666">
        <v>22203</v>
      </c>
      <c r="B2666" s="109" t="s">
        <v>1732</v>
      </c>
      <c r="C2666" s="109" t="s">
        <v>97</v>
      </c>
      <c r="D2666">
        <v>191</v>
      </c>
      <c r="E2666">
        <v>2</v>
      </c>
      <c r="F2666" t="s">
        <v>1599</v>
      </c>
      <c r="G2666">
        <v>2873.94</v>
      </c>
      <c r="H2666">
        <v>8</v>
      </c>
      <c r="I2666" t="s">
        <v>1789</v>
      </c>
      <c r="J2666" t="s">
        <v>1606</v>
      </c>
      <c r="K2666">
        <v>3</v>
      </c>
      <c r="L2666">
        <v>165.27</v>
      </c>
    </row>
    <row r="2667" spans="1:12" x14ac:dyDescent="0.3">
      <c r="A2667">
        <v>22207</v>
      </c>
      <c r="B2667" s="109" t="s">
        <v>1732</v>
      </c>
      <c r="C2667" s="109" t="s">
        <v>97</v>
      </c>
      <c r="D2667">
        <v>148</v>
      </c>
      <c r="E2667">
        <v>1</v>
      </c>
      <c r="F2667" t="s">
        <v>215</v>
      </c>
      <c r="G2667">
        <v>2738.99</v>
      </c>
      <c r="H2667">
        <v>8</v>
      </c>
      <c r="I2667" t="s">
        <v>1789</v>
      </c>
      <c r="J2667" t="s">
        <v>1606</v>
      </c>
      <c r="K2667">
        <v>3</v>
      </c>
      <c r="L2667">
        <v>144.93</v>
      </c>
    </row>
    <row r="2668" spans="1:12" x14ac:dyDescent="0.3">
      <c r="A2668">
        <v>22214</v>
      </c>
      <c r="B2668" s="109" t="s">
        <v>1624</v>
      </c>
      <c r="C2668" s="109" t="s">
        <v>97</v>
      </c>
      <c r="D2668">
        <v>147</v>
      </c>
      <c r="E2668">
        <v>1</v>
      </c>
      <c r="F2668" t="s">
        <v>215</v>
      </c>
      <c r="G2668">
        <v>3101.0099999999902</v>
      </c>
      <c r="H2668">
        <v>8</v>
      </c>
      <c r="I2668" t="s">
        <v>1789</v>
      </c>
      <c r="J2668" t="s">
        <v>1603</v>
      </c>
      <c r="K2668">
        <v>1</v>
      </c>
      <c r="L2668">
        <v>37.409999999999997</v>
      </c>
    </row>
    <row r="2669" spans="1:12" x14ac:dyDescent="0.3">
      <c r="A2669">
        <v>22238</v>
      </c>
      <c r="B2669" s="109" t="s">
        <v>1624</v>
      </c>
      <c r="C2669" s="109" t="s">
        <v>97</v>
      </c>
      <c r="D2669">
        <v>24</v>
      </c>
      <c r="E2669">
        <v>2</v>
      </c>
      <c r="F2669" t="s">
        <v>1599</v>
      </c>
      <c r="G2669">
        <v>2885.92</v>
      </c>
      <c r="H2669">
        <v>8</v>
      </c>
      <c r="I2669" t="s">
        <v>1789</v>
      </c>
      <c r="J2669" t="s">
        <v>1605</v>
      </c>
      <c r="K2669">
        <v>2</v>
      </c>
      <c r="L2669">
        <v>100.71000000000001</v>
      </c>
    </row>
    <row r="2670" spans="1:12" x14ac:dyDescent="0.3">
      <c r="A2670">
        <v>22284</v>
      </c>
      <c r="B2670" s="109" t="s">
        <v>1624</v>
      </c>
      <c r="C2670" s="109" t="s">
        <v>97</v>
      </c>
      <c r="D2670">
        <v>140</v>
      </c>
      <c r="E2670">
        <v>2</v>
      </c>
      <c r="F2670" t="s">
        <v>1599</v>
      </c>
      <c r="G2670">
        <v>1907.5999999999899</v>
      </c>
      <c r="H2670">
        <v>8</v>
      </c>
      <c r="I2670" t="s">
        <v>1789</v>
      </c>
      <c r="J2670" t="s">
        <v>1605</v>
      </c>
      <c r="K2670">
        <v>2</v>
      </c>
      <c r="L2670">
        <v>116.58000000000001</v>
      </c>
    </row>
    <row r="2671" spans="1:12" x14ac:dyDescent="0.3">
      <c r="A2671">
        <v>22285</v>
      </c>
      <c r="B2671" s="109" t="s">
        <v>1624</v>
      </c>
      <c r="C2671" s="109" t="s">
        <v>97</v>
      </c>
      <c r="D2671">
        <v>190</v>
      </c>
      <c r="E2671">
        <v>2</v>
      </c>
      <c r="F2671" t="s">
        <v>1599</v>
      </c>
      <c r="G2671">
        <v>3084.26999999999</v>
      </c>
      <c r="H2671">
        <v>8</v>
      </c>
      <c r="I2671" t="s">
        <v>1789</v>
      </c>
      <c r="J2671" t="s">
        <v>1605</v>
      </c>
      <c r="K2671">
        <v>2</v>
      </c>
      <c r="L2671">
        <v>104.04</v>
      </c>
    </row>
    <row r="2672" spans="1:12" x14ac:dyDescent="0.3">
      <c r="A2672">
        <v>22317</v>
      </c>
      <c r="B2672" s="109" t="s">
        <v>1778</v>
      </c>
      <c r="C2672" s="109" t="s">
        <v>97</v>
      </c>
      <c r="D2672">
        <v>112</v>
      </c>
      <c r="E2672">
        <v>2</v>
      </c>
      <c r="F2672" t="s">
        <v>1599</v>
      </c>
      <c r="G2672">
        <v>2059.8399999999901</v>
      </c>
      <c r="H2672">
        <v>8</v>
      </c>
      <c r="I2672" t="s">
        <v>1789</v>
      </c>
      <c r="J2672" t="s">
        <v>1601</v>
      </c>
      <c r="K2672">
        <v>4</v>
      </c>
      <c r="L2672">
        <v>240.56</v>
      </c>
    </row>
    <row r="2673" spans="1:12" x14ac:dyDescent="0.3">
      <c r="A2673">
        <v>22328</v>
      </c>
      <c r="B2673" s="109" t="s">
        <v>1778</v>
      </c>
      <c r="C2673" s="109" t="s">
        <v>97</v>
      </c>
      <c r="D2673">
        <v>87</v>
      </c>
      <c r="E2673">
        <v>1</v>
      </c>
      <c r="F2673" t="s">
        <v>215</v>
      </c>
      <c r="G2673">
        <v>3121.9099999999899</v>
      </c>
      <c r="H2673">
        <v>8</v>
      </c>
      <c r="I2673" t="s">
        <v>1789</v>
      </c>
      <c r="J2673" t="s">
        <v>1605</v>
      </c>
      <c r="K2673">
        <v>2</v>
      </c>
      <c r="L2673">
        <v>128.49</v>
      </c>
    </row>
    <row r="2674" spans="1:12" x14ac:dyDescent="0.3">
      <c r="A2674">
        <v>22359</v>
      </c>
      <c r="B2674" s="109" t="s">
        <v>1778</v>
      </c>
      <c r="C2674" s="109" t="s">
        <v>97</v>
      </c>
      <c r="D2674">
        <v>78</v>
      </c>
      <c r="E2674">
        <v>1</v>
      </c>
      <c r="F2674" t="s">
        <v>215</v>
      </c>
      <c r="G2674">
        <v>3396.95</v>
      </c>
      <c r="H2674">
        <v>8</v>
      </c>
      <c r="I2674" t="s">
        <v>1789</v>
      </c>
      <c r="J2674" t="s">
        <v>1623</v>
      </c>
      <c r="K2674">
        <v>5</v>
      </c>
      <c r="L2674">
        <v>218.57</v>
      </c>
    </row>
    <row r="2675" spans="1:12" x14ac:dyDescent="0.3">
      <c r="A2675">
        <v>22408</v>
      </c>
      <c r="B2675" s="109" t="s">
        <v>1778</v>
      </c>
      <c r="C2675" s="109" t="s">
        <v>97</v>
      </c>
      <c r="D2675">
        <v>50</v>
      </c>
      <c r="E2675">
        <v>2</v>
      </c>
      <c r="F2675" t="s">
        <v>1599</v>
      </c>
      <c r="G2675">
        <v>2266.8799999999901</v>
      </c>
      <c r="H2675">
        <v>8</v>
      </c>
      <c r="I2675" t="s">
        <v>1789</v>
      </c>
      <c r="J2675" t="s">
        <v>1623</v>
      </c>
      <c r="K2675">
        <v>5</v>
      </c>
      <c r="L2675">
        <v>258.7</v>
      </c>
    </row>
    <row r="2676" spans="1:12" x14ac:dyDescent="0.3">
      <c r="A2676">
        <v>22410</v>
      </c>
      <c r="B2676" s="109" t="s">
        <v>1778</v>
      </c>
      <c r="C2676" s="109" t="s">
        <v>97</v>
      </c>
      <c r="D2676">
        <v>100</v>
      </c>
      <c r="E2676">
        <v>1</v>
      </c>
      <c r="F2676" t="s">
        <v>215</v>
      </c>
      <c r="G2676">
        <v>3062.92</v>
      </c>
      <c r="H2676">
        <v>8</v>
      </c>
      <c r="I2676" t="s">
        <v>1789</v>
      </c>
      <c r="J2676" t="s">
        <v>1603</v>
      </c>
      <c r="K2676">
        <v>1</v>
      </c>
      <c r="L2676">
        <v>63.93</v>
      </c>
    </row>
    <row r="2677" spans="1:12" x14ac:dyDescent="0.3">
      <c r="A2677">
        <v>22416</v>
      </c>
      <c r="B2677" s="109" t="s">
        <v>1778</v>
      </c>
      <c r="C2677" s="109" t="s">
        <v>97</v>
      </c>
      <c r="D2677">
        <v>6</v>
      </c>
      <c r="E2677">
        <v>1</v>
      </c>
      <c r="F2677" t="s">
        <v>215</v>
      </c>
      <c r="G2677">
        <v>2272.54</v>
      </c>
      <c r="H2677">
        <v>8</v>
      </c>
      <c r="I2677" t="s">
        <v>1789</v>
      </c>
      <c r="J2677" t="s">
        <v>1605</v>
      </c>
      <c r="K2677">
        <v>2</v>
      </c>
      <c r="L2677">
        <v>101.64</v>
      </c>
    </row>
    <row r="2678" spans="1:12" x14ac:dyDescent="0.3">
      <c r="A2678">
        <v>22480</v>
      </c>
      <c r="B2678" s="109" t="s">
        <v>1625</v>
      </c>
      <c r="C2678" s="109" t="s">
        <v>97</v>
      </c>
      <c r="D2678">
        <v>52</v>
      </c>
      <c r="E2678">
        <v>1</v>
      </c>
      <c r="F2678" t="s">
        <v>215</v>
      </c>
      <c r="G2678">
        <v>3124.69</v>
      </c>
      <c r="H2678">
        <v>8</v>
      </c>
      <c r="I2678" t="s">
        <v>1789</v>
      </c>
      <c r="J2678" t="s">
        <v>1605</v>
      </c>
      <c r="K2678">
        <v>2</v>
      </c>
      <c r="L2678">
        <v>89.1</v>
      </c>
    </row>
    <row r="2679" spans="1:12" x14ac:dyDescent="0.3">
      <c r="A2679">
        <v>22575</v>
      </c>
      <c r="B2679" s="109" t="s">
        <v>1625</v>
      </c>
      <c r="C2679" s="109" t="s">
        <v>97</v>
      </c>
      <c r="D2679">
        <v>116</v>
      </c>
      <c r="E2679">
        <v>2</v>
      </c>
      <c r="F2679" t="s">
        <v>1599</v>
      </c>
      <c r="G2679">
        <v>3700.99</v>
      </c>
      <c r="H2679">
        <v>8</v>
      </c>
      <c r="I2679" t="s">
        <v>1789</v>
      </c>
      <c r="J2679" t="s">
        <v>1605</v>
      </c>
      <c r="K2679">
        <v>2</v>
      </c>
      <c r="L2679">
        <v>143.37</v>
      </c>
    </row>
    <row r="2680" spans="1:12" x14ac:dyDescent="0.3">
      <c r="A2680">
        <v>22731</v>
      </c>
      <c r="B2680" s="109" t="s">
        <v>1625</v>
      </c>
      <c r="C2680" s="109" t="s">
        <v>97</v>
      </c>
      <c r="D2680">
        <v>51</v>
      </c>
      <c r="E2680">
        <v>1</v>
      </c>
      <c r="F2680" t="s">
        <v>215</v>
      </c>
      <c r="G2680">
        <v>3918.9199999999901</v>
      </c>
      <c r="H2680">
        <v>8</v>
      </c>
      <c r="I2680" t="s">
        <v>1789</v>
      </c>
      <c r="J2680" t="s">
        <v>1606</v>
      </c>
      <c r="K2680">
        <v>3</v>
      </c>
      <c r="L2680">
        <v>179.52</v>
      </c>
    </row>
    <row r="2681" spans="1:12" x14ac:dyDescent="0.3">
      <c r="A2681">
        <v>22778</v>
      </c>
      <c r="B2681" s="109" t="s">
        <v>1625</v>
      </c>
      <c r="C2681" s="109" t="s">
        <v>97</v>
      </c>
      <c r="D2681">
        <v>181</v>
      </c>
      <c r="E2681">
        <v>1</v>
      </c>
      <c r="F2681" t="s">
        <v>215</v>
      </c>
      <c r="G2681">
        <v>2605.3199999999902</v>
      </c>
      <c r="H2681">
        <v>8</v>
      </c>
      <c r="I2681" t="s">
        <v>1789</v>
      </c>
      <c r="J2681" t="s">
        <v>1603</v>
      </c>
      <c r="K2681">
        <v>1</v>
      </c>
      <c r="L2681">
        <v>37.409999999999997</v>
      </c>
    </row>
    <row r="2682" spans="1:12" x14ac:dyDescent="0.3">
      <c r="A2682">
        <v>22784</v>
      </c>
      <c r="B2682" s="109" t="s">
        <v>1625</v>
      </c>
      <c r="C2682" s="109" t="s">
        <v>97</v>
      </c>
      <c r="D2682">
        <v>70</v>
      </c>
      <c r="E2682">
        <v>1</v>
      </c>
      <c r="F2682" t="s">
        <v>215</v>
      </c>
      <c r="G2682">
        <v>2946.5599999999899</v>
      </c>
      <c r="H2682">
        <v>8</v>
      </c>
      <c r="I2682" t="s">
        <v>1789</v>
      </c>
      <c r="J2682" t="s">
        <v>1603</v>
      </c>
      <c r="K2682">
        <v>1</v>
      </c>
      <c r="L2682">
        <v>27.57</v>
      </c>
    </row>
    <row r="2683" spans="1:12" x14ac:dyDescent="0.3">
      <c r="A2683">
        <v>22793</v>
      </c>
      <c r="B2683" s="109" t="s">
        <v>1625</v>
      </c>
      <c r="C2683" s="109" t="s">
        <v>97</v>
      </c>
      <c r="D2683">
        <v>167</v>
      </c>
      <c r="E2683">
        <v>2</v>
      </c>
      <c r="F2683" t="s">
        <v>1599</v>
      </c>
      <c r="G2683">
        <v>2609.11</v>
      </c>
      <c r="H2683">
        <v>8</v>
      </c>
      <c r="I2683" t="s">
        <v>1789</v>
      </c>
      <c r="J2683" t="s">
        <v>1605</v>
      </c>
      <c r="K2683">
        <v>2</v>
      </c>
      <c r="L2683">
        <v>118.1</v>
      </c>
    </row>
    <row r="2684" spans="1:12" x14ac:dyDescent="0.3">
      <c r="A2684">
        <v>22862</v>
      </c>
      <c r="B2684" s="109" t="s">
        <v>1625</v>
      </c>
      <c r="C2684" s="109" t="s">
        <v>97</v>
      </c>
      <c r="D2684">
        <v>58</v>
      </c>
      <c r="E2684">
        <v>2</v>
      </c>
      <c r="F2684" t="s">
        <v>1599</v>
      </c>
      <c r="G2684">
        <v>2980.8799999999901</v>
      </c>
      <c r="H2684">
        <v>8</v>
      </c>
      <c r="I2684" t="s">
        <v>1789</v>
      </c>
      <c r="J2684" t="s">
        <v>1603</v>
      </c>
      <c r="K2684">
        <v>1</v>
      </c>
      <c r="L2684">
        <v>37.409999999999997</v>
      </c>
    </row>
    <row r="2685" spans="1:12" x14ac:dyDescent="0.3">
      <c r="A2685">
        <v>22866</v>
      </c>
      <c r="B2685" s="109" t="s">
        <v>1626</v>
      </c>
      <c r="C2685" s="109" t="s">
        <v>97</v>
      </c>
      <c r="D2685">
        <v>21</v>
      </c>
      <c r="E2685">
        <v>1</v>
      </c>
      <c r="F2685" t="s">
        <v>215</v>
      </c>
      <c r="G2685">
        <v>2891.08</v>
      </c>
      <c r="H2685">
        <v>8</v>
      </c>
      <c r="I2685" t="s">
        <v>1789</v>
      </c>
      <c r="J2685" t="s">
        <v>1606</v>
      </c>
      <c r="K2685">
        <v>3</v>
      </c>
      <c r="L2685">
        <v>101.73</v>
      </c>
    </row>
    <row r="2686" spans="1:12" x14ac:dyDescent="0.3">
      <c r="A2686">
        <v>22869</v>
      </c>
      <c r="B2686" s="109" t="s">
        <v>1626</v>
      </c>
      <c r="C2686" s="109" t="s">
        <v>97</v>
      </c>
      <c r="D2686">
        <v>197</v>
      </c>
      <c r="E2686">
        <v>2</v>
      </c>
      <c r="F2686" t="s">
        <v>1599</v>
      </c>
      <c r="G2686">
        <v>1744.83</v>
      </c>
      <c r="H2686">
        <v>8</v>
      </c>
      <c r="I2686" t="s">
        <v>1789</v>
      </c>
      <c r="J2686" t="s">
        <v>1603</v>
      </c>
      <c r="K2686">
        <v>1</v>
      </c>
      <c r="L2686">
        <v>52.02</v>
      </c>
    </row>
    <row r="2687" spans="1:12" x14ac:dyDescent="0.3">
      <c r="A2687">
        <v>22957</v>
      </c>
      <c r="B2687" s="109" t="s">
        <v>1626</v>
      </c>
      <c r="C2687" s="109" t="s">
        <v>97</v>
      </c>
      <c r="D2687">
        <v>83</v>
      </c>
      <c r="E2687">
        <v>1</v>
      </c>
      <c r="F2687" t="s">
        <v>215</v>
      </c>
      <c r="G2687">
        <v>2399.3200000000002</v>
      </c>
      <c r="H2687">
        <v>8</v>
      </c>
      <c r="I2687" t="s">
        <v>1789</v>
      </c>
      <c r="J2687" t="s">
        <v>1606</v>
      </c>
      <c r="K2687">
        <v>3</v>
      </c>
      <c r="L2687">
        <v>181.4</v>
      </c>
    </row>
    <row r="2688" spans="1:12" x14ac:dyDescent="0.3">
      <c r="A2688">
        <v>22985</v>
      </c>
      <c r="B2688" s="109" t="s">
        <v>1626</v>
      </c>
      <c r="C2688" s="109" t="s">
        <v>97</v>
      </c>
      <c r="D2688">
        <v>47</v>
      </c>
      <c r="E2688">
        <v>2</v>
      </c>
      <c r="F2688" t="s">
        <v>1599</v>
      </c>
      <c r="G2688">
        <v>1836.15</v>
      </c>
      <c r="H2688">
        <v>8</v>
      </c>
      <c r="I2688" t="s">
        <v>1789</v>
      </c>
      <c r="J2688" t="s">
        <v>1603</v>
      </c>
      <c r="K2688">
        <v>1</v>
      </c>
      <c r="L2688">
        <v>27.16</v>
      </c>
    </row>
    <row r="2689" spans="1:12" x14ac:dyDescent="0.3">
      <c r="A2689">
        <v>22998</v>
      </c>
      <c r="B2689" s="109" t="s">
        <v>1627</v>
      </c>
      <c r="C2689" s="109" t="s">
        <v>97</v>
      </c>
      <c r="D2689">
        <v>173</v>
      </c>
      <c r="E2689">
        <v>1</v>
      </c>
      <c r="F2689" t="s">
        <v>215</v>
      </c>
      <c r="G2689">
        <v>3127.77</v>
      </c>
      <c r="H2689">
        <v>8</v>
      </c>
      <c r="I2689" t="s">
        <v>1789</v>
      </c>
      <c r="J2689" t="s">
        <v>1601</v>
      </c>
      <c r="K2689">
        <v>4</v>
      </c>
      <c r="L2689">
        <v>146.22999999999999</v>
      </c>
    </row>
    <row r="2690" spans="1:12" x14ac:dyDescent="0.3">
      <c r="A2690">
        <v>23020</v>
      </c>
      <c r="B2690" s="109" t="s">
        <v>1627</v>
      </c>
      <c r="C2690" s="109" t="s">
        <v>97</v>
      </c>
      <c r="D2690">
        <v>63</v>
      </c>
      <c r="E2690">
        <v>1</v>
      </c>
      <c r="F2690" t="s">
        <v>215</v>
      </c>
      <c r="G2690">
        <v>2982.45</v>
      </c>
      <c r="H2690">
        <v>8</v>
      </c>
      <c r="I2690" t="s">
        <v>1789</v>
      </c>
      <c r="J2690" t="s">
        <v>1603</v>
      </c>
      <c r="K2690">
        <v>1</v>
      </c>
      <c r="L2690">
        <v>64.56</v>
      </c>
    </row>
    <row r="2691" spans="1:12" x14ac:dyDescent="0.3">
      <c r="A2691">
        <v>23026</v>
      </c>
      <c r="B2691" s="109" t="s">
        <v>1627</v>
      </c>
      <c r="C2691" s="109" t="s">
        <v>97</v>
      </c>
      <c r="D2691">
        <v>173</v>
      </c>
      <c r="E2691">
        <v>1</v>
      </c>
      <c r="F2691" t="s">
        <v>215</v>
      </c>
      <c r="G2691">
        <v>3127.77</v>
      </c>
      <c r="H2691">
        <v>8</v>
      </c>
      <c r="I2691" t="s">
        <v>1789</v>
      </c>
      <c r="J2691" t="s">
        <v>1601</v>
      </c>
      <c r="K2691">
        <v>4</v>
      </c>
      <c r="L2691">
        <v>174.57000000000002</v>
      </c>
    </row>
    <row r="2692" spans="1:12" x14ac:dyDescent="0.3">
      <c r="A2692">
        <v>23029</v>
      </c>
      <c r="B2692" s="109" t="s">
        <v>1627</v>
      </c>
      <c r="C2692" s="109" t="s">
        <v>97</v>
      </c>
      <c r="D2692">
        <v>168</v>
      </c>
      <c r="E2692">
        <v>2</v>
      </c>
      <c r="F2692" t="s">
        <v>1599</v>
      </c>
      <c r="G2692">
        <v>2785.79</v>
      </c>
      <c r="H2692">
        <v>8</v>
      </c>
      <c r="I2692" t="s">
        <v>1789</v>
      </c>
      <c r="J2692" t="s">
        <v>1603</v>
      </c>
      <c r="K2692">
        <v>1</v>
      </c>
      <c r="L2692">
        <v>37.409999999999997</v>
      </c>
    </row>
    <row r="2693" spans="1:12" x14ac:dyDescent="0.3">
      <c r="A2693">
        <v>23189</v>
      </c>
      <c r="B2693" s="109" t="s">
        <v>1627</v>
      </c>
      <c r="C2693" s="109" t="s">
        <v>97</v>
      </c>
      <c r="D2693">
        <v>146</v>
      </c>
      <c r="E2693">
        <v>2</v>
      </c>
      <c r="F2693" t="s">
        <v>1599</v>
      </c>
      <c r="G2693">
        <v>2817.9299999999898</v>
      </c>
      <c r="H2693">
        <v>8</v>
      </c>
      <c r="I2693" t="s">
        <v>1789</v>
      </c>
      <c r="J2693" t="s">
        <v>1605</v>
      </c>
      <c r="K2693">
        <v>2</v>
      </c>
      <c r="L2693">
        <v>64.569999999999993</v>
      </c>
    </row>
    <row r="2694" spans="1:12" x14ac:dyDescent="0.3">
      <c r="A2694">
        <v>23226</v>
      </c>
      <c r="B2694" s="109" t="s">
        <v>1627</v>
      </c>
      <c r="C2694" s="109" t="s">
        <v>97</v>
      </c>
      <c r="D2694">
        <v>60</v>
      </c>
      <c r="E2694">
        <v>1</v>
      </c>
      <c r="F2694" t="s">
        <v>215</v>
      </c>
      <c r="G2694">
        <v>1042.27</v>
      </c>
      <c r="H2694">
        <v>8</v>
      </c>
      <c r="I2694" t="s">
        <v>1789</v>
      </c>
      <c r="J2694" t="s">
        <v>1605</v>
      </c>
      <c r="K2694">
        <v>2</v>
      </c>
      <c r="L2694">
        <v>64.97999999999999</v>
      </c>
    </row>
    <row r="2695" spans="1:12" x14ac:dyDescent="0.3">
      <c r="A2695">
        <v>23269</v>
      </c>
      <c r="B2695" s="109" t="s">
        <v>1627</v>
      </c>
      <c r="C2695" s="109" t="s">
        <v>97</v>
      </c>
      <c r="D2695">
        <v>18</v>
      </c>
      <c r="E2695">
        <v>2</v>
      </c>
      <c r="F2695" t="s">
        <v>1599</v>
      </c>
      <c r="G2695">
        <v>3225.02</v>
      </c>
      <c r="H2695">
        <v>8</v>
      </c>
      <c r="I2695" t="s">
        <v>1789</v>
      </c>
      <c r="J2695" t="s">
        <v>1603</v>
      </c>
      <c r="K2695">
        <v>1</v>
      </c>
      <c r="L2695">
        <v>37.409999999999997</v>
      </c>
    </row>
    <row r="2696" spans="1:12" x14ac:dyDescent="0.3">
      <c r="A2696">
        <v>23281</v>
      </c>
      <c r="B2696" s="109" t="s">
        <v>1627</v>
      </c>
      <c r="C2696" s="109" t="s">
        <v>97</v>
      </c>
      <c r="D2696">
        <v>40</v>
      </c>
      <c r="E2696">
        <v>2</v>
      </c>
      <c r="F2696" t="s">
        <v>1599</v>
      </c>
      <c r="G2696">
        <v>2330.2599999999902</v>
      </c>
      <c r="H2696">
        <v>8</v>
      </c>
      <c r="I2696" t="s">
        <v>1789</v>
      </c>
      <c r="J2696" t="s">
        <v>1606</v>
      </c>
      <c r="K2696">
        <v>3</v>
      </c>
      <c r="L2696">
        <v>168.24</v>
      </c>
    </row>
    <row r="2697" spans="1:12" x14ac:dyDescent="0.3">
      <c r="A2697">
        <v>23420</v>
      </c>
      <c r="B2697" s="109" t="s">
        <v>1627</v>
      </c>
      <c r="C2697" s="109" t="s">
        <v>97</v>
      </c>
      <c r="D2697">
        <v>29</v>
      </c>
      <c r="E2697">
        <v>2</v>
      </c>
      <c r="F2697" t="s">
        <v>1599</v>
      </c>
      <c r="G2697">
        <v>3063.5699999999902</v>
      </c>
      <c r="H2697">
        <v>8</v>
      </c>
      <c r="I2697" t="s">
        <v>1789</v>
      </c>
      <c r="J2697" t="s">
        <v>1606</v>
      </c>
      <c r="K2697">
        <v>3</v>
      </c>
      <c r="L2697">
        <v>209.64000000000001</v>
      </c>
    </row>
    <row r="2698" spans="1:12" x14ac:dyDescent="0.3">
      <c r="A2698">
        <v>23423</v>
      </c>
      <c r="B2698" s="109" t="s">
        <v>1627</v>
      </c>
      <c r="C2698" s="109" t="s">
        <v>97</v>
      </c>
      <c r="D2698">
        <v>129</v>
      </c>
      <c r="E2698">
        <v>2</v>
      </c>
      <c r="F2698" t="s">
        <v>1599</v>
      </c>
      <c r="G2698">
        <v>3981.5799999999899</v>
      </c>
      <c r="H2698">
        <v>8</v>
      </c>
      <c r="I2698" t="s">
        <v>1789</v>
      </c>
      <c r="J2698" t="s">
        <v>1603</v>
      </c>
      <c r="K2698">
        <v>1</v>
      </c>
      <c r="L2698">
        <v>37.08</v>
      </c>
    </row>
    <row r="2699" spans="1:12" x14ac:dyDescent="0.3">
      <c r="A2699">
        <v>23444</v>
      </c>
      <c r="B2699" s="109" t="s">
        <v>1766</v>
      </c>
      <c r="C2699" s="109" t="s">
        <v>98</v>
      </c>
      <c r="D2699">
        <v>2</v>
      </c>
      <c r="E2699">
        <v>2</v>
      </c>
      <c r="F2699" t="s">
        <v>1599</v>
      </c>
      <c r="G2699">
        <v>3017.95</v>
      </c>
      <c r="H2699">
        <v>8</v>
      </c>
      <c r="I2699" t="s">
        <v>1789</v>
      </c>
      <c r="J2699" t="s">
        <v>1606</v>
      </c>
      <c r="K2699">
        <v>3</v>
      </c>
      <c r="L2699">
        <v>172.41</v>
      </c>
    </row>
    <row r="2700" spans="1:12" x14ac:dyDescent="0.3">
      <c r="A2700">
        <v>23450</v>
      </c>
      <c r="B2700" s="109" t="s">
        <v>1766</v>
      </c>
      <c r="C2700" s="109" t="s">
        <v>98</v>
      </c>
      <c r="D2700">
        <v>25</v>
      </c>
      <c r="E2700">
        <v>1</v>
      </c>
      <c r="F2700" t="s">
        <v>215</v>
      </c>
      <c r="G2700">
        <v>1963.25</v>
      </c>
      <c r="H2700">
        <v>8</v>
      </c>
      <c r="I2700" t="s">
        <v>1789</v>
      </c>
      <c r="J2700" t="s">
        <v>1605</v>
      </c>
      <c r="K2700">
        <v>2</v>
      </c>
      <c r="L2700">
        <v>74.819999999999993</v>
      </c>
    </row>
    <row r="2701" spans="1:12" x14ac:dyDescent="0.3">
      <c r="A2701">
        <v>23461</v>
      </c>
      <c r="B2701" s="109" t="s">
        <v>1766</v>
      </c>
      <c r="C2701" s="109" t="s">
        <v>98</v>
      </c>
      <c r="D2701">
        <v>72</v>
      </c>
      <c r="E2701">
        <v>2</v>
      </c>
      <c r="F2701" t="s">
        <v>1599</v>
      </c>
      <c r="G2701">
        <v>2365.24999999999</v>
      </c>
      <c r="H2701">
        <v>8</v>
      </c>
      <c r="I2701" t="s">
        <v>1789</v>
      </c>
      <c r="J2701" t="s">
        <v>1623</v>
      </c>
      <c r="K2701">
        <v>5</v>
      </c>
      <c r="L2701">
        <v>270.2</v>
      </c>
    </row>
    <row r="2702" spans="1:12" x14ac:dyDescent="0.3">
      <c r="A2702">
        <v>23475</v>
      </c>
      <c r="B2702" s="109" t="s">
        <v>1766</v>
      </c>
      <c r="C2702" s="109" t="s">
        <v>98</v>
      </c>
      <c r="D2702">
        <v>134</v>
      </c>
      <c r="E2702">
        <v>2</v>
      </c>
      <c r="F2702" t="s">
        <v>1599</v>
      </c>
      <c r="G2702">
        <v>3404.45999999999</v>
      </c>
      <c r="H2702">
        <v>8</v>
      </c>
      <c r="I2702" t="s">
        <v>1789</v>
      </c>
      <c r="J2702" t="s">
        <v>1606</v>
      </c>
      <c r="K2702">
        <v>3</v>
      </c>
      <c r="L2702">
        <v>137.49</v>
      </c>
    </row>
    <row r="2703" spans="1:12" x14ac:dyDescent="0.3">
      <c r="A2703">
        <v>23523</v>
      </c>
      <c r="B2703" s="109" t="s">
        <v>1766</v>
      </c>
      <c r="C2703" s="109" t="s">
        <v>98</v>
      </c>
      <c r="D2703">
        <v>118</v>
      </c>
      <c r="E2703">
        <v>1</v>
      </c>
      <c r="F2703" t="s">
        <v>215</v>
      </c>
      <c r="G2703">
        <v>3299.74</v>
      </c>
      <c r="H2703">
        <v>8</v>
      </c>
      <c r="I2703" t="s">
        <v>1789</v>
      </c>
      <c r="J2703" t="s">
        <v>1603</v>
      </c>
      <c r="K2703">
        <v>1</v>
      </c>
      <c r="L2703">
        <v>36.15</v>
      </c>
    </row>
    <row r="2704" spans="1:12" x14ac:dyDescent="0.3">
      <c r="A2704">
        <v>23538</v>
      </c>
      <c r="B2704" s="109" t="s">
        <v>1766</v>
      </c>
      <c r="C2704" s="109" t="s">
        <v>98</v>
      </c>
      <c r="D2704">
        <v>134</v>
      </c>
      <c r="E2704">
        <v>2</v>
      </c>
      <c r="F2704" t="s">
        <v>1599</v>
      </c>
      <c r="G2704">
        <v>3404.45999999999</v>
      </c>
      <c r="H2704">
        <v>8</v>
      </c>
      <c r="I2704" t="s">
        <v>1789</v>
      </c>
      <c r="J2704" t="s">
        <v>1605</v>
      </c>
      <c r="K2704">
        <v>2</v>
      </c>
      <c r="L2704">
        <v>74.16</v>
      </c>
    </row>
    <row r="2705" spans="1:12" x14ac:dyDescent="0.3">
      <c r="A2705">
        <v>23600</v>
      </c>
      <c r="B2705" s="109" t="s">
        <v>1779</v>
      </c>
      <c r="C2705" s="109" t="s">
        <v>98</v>
      </c>
      <c r="D2705">
        <v>144</v>
      </c>
      <c r="E2705">
        <v>1</v>
      </c>
      <c r="F2705" t="s">
        <v>215</v>
      </c>
      <c r="G2705">
        <v>2504.1999999999998</v>
      </c>
      <c r="H2705">
        <v>8</v>
      </c>
      <c r="I2705" t="s">
        <v>1789</v>
      </c>
      <c r="J2705" t="s">
        <v>1606</v>
      </c>
      <c r="K2705">
        <v>3</v>
      </c>
      <c r="L2705">
        <v>118.66</v>
      </c>
    </row>
    <row r="2706" spans="1:12" x14ac:dyDescent="0.3">
      <c r="A2706">
        <v>23623</v>
      </c>
      <c r="B2706" s="109" t="s">
        <v>1779</v>
      </c>
      <c r="C2706" s="109" t="s">
        <v>98</v>
      </c>
      <c r="D2706">
        <v>46</v>
      </c>
      <c r="E2706">
        <v>2</v>
      </c>
      <c r="F2706" t="s">
        <v>1599</v>
      </c>
      <c r="G2706">
        <v>3510.3699999999899</v>
      </c>
      <c r="H2706">
        <v>8</v>
      </c>
      <c r="I2706" t="s">
        <v>1789</v>
      </c>
      <c r="J2706" t="s">
        <v>1606</v>
      </c>
      <c r="K2706">
        <v>3</v>
      </c>
      <c r="L2706">
        <v>153.63</v>
      </c>
    </row>
    <row r="2707" spans="1:12" x14ac:dyDescent="0.3">
      <c r="A2707">
        <v>23647</v>
      </c>
      <c r="B2707" s="109" t="s">
        <v>1779</v>
      </c>
      <c r="C2707" s="109" t="s">
        <v>98</v>
      </c>
      <c r="D2707">
        <v>149</v>
      </c>
      <c r="E2707">
        <v>2</v>
      </c>
      <c r="F2707" t="s">
        <v>1599</v>
      </c>
      <c r="G2707">
        <v>2594.5699999999902</v>
      </c>
      <c r="H2707">
        <v>8</v>
      </c>
      <c r="I2707" t="s">
        <v>1789</v>
      </c>
      <c r="J2707" t="s">
        <v>1605</v>
      </c>
      <c r="K2707">
        <v>2</v>
      </c>
      <c r="L2707">
        <v>100.08</v>
      </c>
    </row>
    <row r="2708" spans="1:12" x14ac:dyDescent="0.3">
      <c r="A2708">
        <v>23675</v>
      </c>
      <c r="B2708" s="109" t="s">
        <v>1779</v>
      </c>
      <c r="C2708" s="109" t="s">
        <v>98</v>
      </c>
      <c r="D2708">
        <v>59</v>
      </c>
      <c r="E2708">
        <v>1</v>
      </c>
      <c r="F2708" t="s">
        <v>215</v>
      </c>
      <c r="G2708">
        <v>2942.33</v>
      </c>
      <c r="H2708">
        <v>8</v>
      </c>
      <c r="I2708" t="s">
        <v>1789</v>
      </c>
      <c r="J2708" t="s">
        <v>1605</v>
      </c>
      <c r="K2708">
        <v>2</v>
      </c>
      <c r="L2708">
        <v>142.74</v>
      </c>
    </row>
    <row r="2709" spans="1:12" x14ac:dyDescent="0.3">
      <c r="A2709">
        <v>23713</v>
      </c>
      <c r="B2709" s="109" t="s">
        <v>1779</v>
      </c>
      <c r="C2709" s="109" t="s">
        <v>98</v>
      </c>
      <c r="D2709">
        <v>68</v>
      </c>
      <c r="E2709">
        <v>1</v>
      </c>
      <c r="F2709" t="s">
        <v>215</v>
      </c>
      <c r="G2709">
        <v>2286.5299999999902</v>
      </c>
      <c r="H2709">
        <v>8</v>
      </c>
      <c r="I2709" t="s">
        <v>1789</v>
      </c>
      <c r="J2709" t="s">
        <v>1603</v>
      </c>
      <c r="K2709">
        <v>1</v>
      </c>
      <c r="L2709">
        <v>27.16</v>
      </c>
    </row>
    <row r="2710" spans="1:12" x14ac:dyDescent="0.3">
      <c r="A2710">
        <v>23720</v>
      </c>
      <c r="B2710" s="109" t="s">
        <v>1779</v>
      </c>
      <c r="C2710" s="109" t="s">
        <v>98</v>
      </c>
      <c r="D2710">
        <v>105</v>
      </c>
      <c r="E2710">
        <v>2</v>
      </c>
      <c r="F2710" t="s">
        <v>1599</v>
      </c>
      <c r="G2710">
        <v>1868.73</v>
      </c>
      <c r="H2710">
        <v>8</v>
      </c>
      <c r="I2710" t="s">
        <v>1789</v>
      </c>
      <c r="J2710" t="s">
        <v>1605</v>
      </c>
      <c r="K2710">
        <v>2</v>
      </c>
      <c r="L2710">
        <v>89.43</v>
      </c>
    </row>
    <row r="2711" spans="1:12" x14ac:dyDescent="0.3">
      <c r="A2711">
        <v>23774</v>
      </c>
      <c r="B2711" s="109" t="s">
        <v>1779</v>
      </c>
      <c r="C2711" s="109" t="s">
        <v>98</v>
      </c>
      <c r="D2711">
        <v>111</v>
      </c>
      <c r="E2711">
        <v>2</v>
      </c>
      <c r="F2711" t="s">
        <v>1599</v>
      </c>
      <c r="G2711">
        <v>1920.94999999999</v>
      </c>
      <c r="H2711">
        <v>8</v>
      </c>
      <c r="I2711" t="s">
        <v>1789</v>
      </c>
      <c r="J2711" t="s">
        <v>1603</v>
      </c>
      <c r="K2711">
        <v>1</v>
      </c>
      <c r="L2711">
        <v>64.56</v>
      </c>
    </row>
    <row r="2712" spans="1:12" x14ac:dyDescent="0.3">
      <c r="A2712">
        <v>23830</v>
      </c>
      <c r="B2712" s="109" t="s">
        <v>1779</v>
      </c>
      <c r="C2712" s="109" t="s">
        <v>98</v>
      </c>
      <c r="D2712">
        <v>67</v>
      </c>
      <c r="E2712">
        <v>1</v>
      </c>
      <c r="F2712" t="s">
        <v>215</v>
      </c>
      <c r="G2712">
        <v>2962.03</v>
      </c>
      <c r="H2712">
        <v>8</v>
      </c>
      <c r="I2712" t="s">
        <v>1789</v>
      </c>
      <c r="J2712" t="s">
        <v>1606</v>
      </c>
      <c r="K2712">
        <v>3</v>
      </c>
      <c r="L2712">
        <v>172.19</v>
      </c>
    </row>
    <row r="2713" spans="1:12" x14ac:dyDescent="0.3">
      <c r="A2713">
        <v>23838</v>
      </c>
      <c r="B2713" s="109" t="s">
        <v>1779</v>
      </c>
      <c r="C2713" s="109" t="s">
        <v>98</v>
      </c>
      <c r="D2713">
        <v>189</v>
      </c>
      <c r="E2713">
        <v>1</v>
      </c>
      <c r="F2713" t="s">
        <v>215</v>
      </c>
      <c r="G2713">
        <v>3063.68</v>
      </c>
      <c r="H2713">
        <v>8</v>
      </c>
      <c r="I2713" t="s">
        <v>1789</v>
      </c>
      <c r="J2713" t="s">
        <v>1603</v>
      </c>
      <c r="K2713">
        <v>1</v>
      </c>
      <c r="L2713">
        <v>27.16</v>
      </c>
    </row>
    <row r="2714" spans="1:12" x14ac:dyDescent="0.3">
      <c r="A2714">
        <v>23849</v>
      </c>
      <c r="B2714" s="109" t="s">
        <v>1779</v>
      </c>
      <c r="C2714" s="109" t="s">
        <v>98</v>
      </c>
      <c r="D2714">
        <v>121</v>
      </c>
      <c r="E2714">
        <v>2</v>
      </c>
      <c r="F2714" t="s">
        <v>1599</v>
      </c>
      <c r="G2714">
        <v>2061.75</v>
      </c>
      <c r="H2714">
        <v>8</v>
      </c>
      <c r="I2714" t="s">
        <v>1789</v>
      </c>
      <c r="J2714" t="s">
        <v>1606</v>
      </c>
      <c r="K2714">
        <v>3</v>
      </c>
      <c r="L2714">
        <v>167.91</v>
      </c>
    </row>
    <row r="2715" spans="1:12" x14ac:dyDescent="0.3">
      <c r="A2715">
        <v>23853</v>
      </c>
      <c r="B2715" s="109" t="s">
        <v>1628</v>
      </c>
      <c r="C2715" s="109" t="s">
        <v>98</v>
      </c>
      <c r="D2715">
        <v>59</v>
      </c>
      <c r="E2715">
        <v>1</v>
      </c>
      <c r="F2715" t="s">
        <v>215</v>
      </c>
      <c r="G2715">
        <v>2942.33</v>
      </c>
      <c r="H2715">
        <v>8</v>
      </c>
      <c r="I2715" t="s">
        <v>1789</v>
      </c>
      <c r="J2715" t="s">
        <v>1603</v>
      </c>
      <c r="K2715">
        <v>1</v>
      </c>
      <c r="L2715">
        <v>37.08</v>
      </c>
    </row>
    <row r="2716" spans="1:12" x14ac:dyDescent="0.3">
      <c r="A2716">
        <v>23866</v>
      </c>
      <c r="B2716" s="109" t="s">
        <v>1628</v>
      </c>
      <c r="C2716" s="109" t="s">
        <v>98</v>
      </c>
      <c r="D2716">
        <v>104</v>
      </c>
      <c r="E2716">
        <v>2</v>
      </c>
      <c r="F2716" t="s">
        <v>1599</v>
      </c>
      <c r="G2716">
        <v>3273.06</v>
      </c>
      <c r="H2716">
        <v>8</v>
      </c>
      <c r="I2716" t="s">
        <v>1789</v>
      </c>
      <c r="J2716" t="s">
        <v>1605</v>
      </c>
      <c r="K2716">
        <v>2</v>
      </c>
      <c r="L2716">
        <v>100.08</v>
      </c>
    </row>
    <row r="2717" spans="1:12" x14ac:dyDescent="0.3">
      <c r="A2717">
        <v>23904</v>
      </c>
      <c r="B2717" s="109" t="s">
        <v>1628</v>
      </c>
      <c r="C2717" s="109" t="s">
        <v>98</v>
      </c>
      <c r="D2717">
        <v>13</v>
      </c>
      <c r="E2717">
        <v>1</v>
      </c>
      <c r="F2717" t="s">
        <v>215</v>
      </c>
      <c r="G2717">
        <v>2749.72999999999</v>
      </c>
      <c r="H2717">
        <v>8</v>
      </c>
      <c r="I2717" t="s">
        <v>1789</v>
      </c>
      <c r="J2717" t="s">
        <v>1606</v>
      </c>
      <c r="K2717">
        <v>3</v>
      </c>
      <c r="L2717">
        <v>143.11000000000001</v>
      </c>
    </row>
    <row r="2718" spans="1:12" x14ac:dyDescent="0.3">
      <c r="A2718">
        <v>23915</v>
      </c>
      <c r="B2718" s="109" t="s">
        <v>1628</v>
      </c>
      <c r="C2718" s="109" t="s">
        <v>98</v>
      </c>
      <c r="D2718">
        <v>181</v>
      </c>
      <c r="E2718">
        <v>1</v>
      </c>
      <c r="F2718" t="s">
        <v>215</v>
      </c>
      <c r="G2718">
        <v>2605.3199999999902</v>
      </c>
      <c r="H2718">
        <v>8</v>
      </c>
      <c r="I2718" t="s">
        <v>1789</v>
      </c>
      <c r="J2718" t="s">
        <v>1603</v>
      </c>
      <c r="K2718">
        <v>1</v>
      </c>
      <c r="L2718">
        <v>27.57</v>
      </c>
    </row>
    <row r="2719" spans="1:12" x14ac:dyDescent="0.3">
      <c r="A2719">
        <v>23931</v>
      </c>
      <c r="B2719" s="109" t="s">
        <v>1628</v>
      </c>
      <c r="C2719" s="109" t="s">
        <v>98</v>
      </c>
      <c r="D2719">
        <v>163</v>
      </c>
      <c r="E2719">
        <v>2</v>
      </c>
      <c r="F2719" t="s">
        <v>1599</v>
      </c>
      <c r="G2719">
        <v>1789.1199999999899</v>
      </c>
      <c r="H2719">
        <v>8</v>
      </c>
      <c r="I2719" t="s">
        <v>1789</v>
      </c>
      <c r="J2719" t="s">
        <v>1605</v>
      </c>
      <c r="K2719">
        <v>2</v>
      </c>
      <c r="L2719">
        <v>144.62</v>
      </c>
    </row>
    <row r="2720" spans="1:12" x14ac:dyDescent="0.3">
      <c r="A2720">
        <v>23937</v>
      </c>
      <c r="B2720" s="109" t="s">
        <v>1628</v>
      </c>
      <c r="C2720" s="109" t="s">
        <v>98</v>
      </c>
      <c r="D2720">
        <v>156</v>
      </c>
      <c r="E2720">
        <v>1</v>
      </c>
      <c r="F2720" t="s">
        <v>215</v>
      </c>
      <c r="G2720">
        <v>2314.1499999999901</v>
      </c>
      <c r="H2720">
        <v>8</v>
      </c>
      <c r="I2720" t="s">
        <v>1789</v>
      </c>
      <c r="J2720" t="s">
        <v>1605</v>
      </c>
      <c r="K2720">
        <v>2</v>
      </c>
      <c r="L2720">
        <v>105.97</v>
      </c>
    </row>
    <row r="2721" spans="1:12" x14ac:dyDescent="0.3">
      <c r="A2721">
        <v>23995</v>
      </c>
      <c r="B2721" s="109" t="s">
        <v>1628</v>
      </c>
      <c r="C2721" s="109" t="s">
        <v>98</v>
      </c>
      <c r="D2721">
        <v>103</v>
      </c>
      <c r="E2721">
        <v>1</v>
      </c>
      <c r="F2721" t="s">
        <v>215</v>
      </c>
      <c r="G2721">
        <v>2155.51999999999</v>
      </c>
      <c r="H2721">
        <v>8</v>
      </c>
      <c r="I2721" t="s">
        <v>1789</v>
      </c>
      <c r="J2721" t="s">
        <v>1603</v>
      </c>
      <c r="K2721">
        <v>1</v>
      </c>
      <c r="L2721">
        <v>37.08</v>
      </c>
    </row>
    <row r="2722" spans="1:12" x14ac:dyDescent="0.3">
      <c r="A2722">
        <v>24186</v>
      </c>
      <c r="B2722" s="109" t="s">
        <v>1628</v>
      </c>
      <c r="C2722" s="109" t="s">
        <v>98</v>
      </c>
      <c r="D2722">
        <v>73</v>
      </c>
      <c r="E2722">
        <v>1</v>
      </c>
      <c r="F2722" t="s">
        <v>215</v>
      </c>
      <c r="G2722">
        <v>2067.75</v>
      </c>
      <c r="H2722">
        <v>8</v>
      </c>
      <c r="I2722" t="s">
        <v>1789</v>
      </c>
      <c r="J2722" t="s">
        <v>1601</v>
      </c>
      <c r="K2722">
        <v>4</v>
      </c>
      <c r="L2722">
        <v>128.29</v>
      </c>
    </row>
    <row r="2723" spans="1:12" x14ac:dyDescent="0.3">
      <c r="A2723">
        <v>24213</v>
      </c>
      <c r="B2723" s="109" t="s">
        <v>1628</v>
      </c>
      <c r="C2723" s="109" t="s">
        <v>98</v>
      </c>
      <c r="D2723">
        <v>20</v>
      </c>
      <c r="E2723">
        <v>2</v>
      </c>
      <c r="F2723" t="s">
        <v>1599</v>
      </c>
      <c r="G2723">
        <v>3080.13</v>
      </c>
      <c r="H2723">
        <v>8</v>
      </c>
      <c r="I2723" t="s">
        <v>1789</v>
      </c>
      <c r="J2723" t="s">
        <v>1606</v>
      </c>
      <c r="K2723">
        <v>3</v>
      </c>
      <c r="L2723">
        <v>152.04</v>
      </c>
    </row>
    <row r="2724" spans="1:12" x14ac:dyDescent="0.3">
      <c r="A2724">
        <v>24224</v>
      </c>
      <c r="B2724" s="109" t="s">
        <v>1628</v>
      </c>
      <c r="C2724" s="109" t="s">
        <v>98</v>
      </c>
      <c r="D2724">
        <v>197</v>
      </c>
      <c r="E2724">
        <v>2</v>
      </c>
      <c r="F2724" t="s">
        <v>1599</v>
      </c>
      <c r="G2724">
        <v>1744.83</v>
      </c>
      <c r="H2724">
        <v>8</v>
      </c>
      <c r="I2724" t="s">
        <v>1789</v>
      </c>
      <c r="J2724" t="s">
        <v>1603</v>
      </c>
      <c r="K2724">
        <v>1</v>
      </c>
      <c r="L2724">
        <v>37.409999999999997</v>
      </c>
    </row>
    <row r="2725" spans="1:12" x14ac:dyDescent="0.3">
      <c r="A2725">
        <v>24226</v>
      </c>
      <c r="B2725" s="109" t="s">
        <v>1629</v>
      </c>
      <c r="C2725" s="109" t="s">
        <v>98</v>
      </c>
      <c r="D2725">
        <v>126</v>
      </c>
      <c r="E2725">
        <v>1</v>
      </c>
      <c r="F2725" t="s">
        <v>215</v>
      </c>
      <c r="G2725">
        <v>2676.98</v>
      </c>
      <c r="H2725">
        <v>8</v>
      </c>
      <c r="I2725" t="s">
        <v>1789</v>
      </c>
      <c r="J2725" t="s">
        <v>1606</v>
      </c>
      <c r="K2725">
        <v>3</v>
      </c>
      <c r="L2725">
        <v>145.66999999999999</v>
      </c>
    </row>
    <row r="2726" spans="1:12" x14ac:dyDescent="0.3">
      <c r="A2726">
        <v>24248</v>
      </c>
      <c r="B2726" s="109" t="s">
        <v>1629</v>
      </c>
      <c r="C2726" s="109" t="s">
        <v>98</v>
      </c>
      <c r="D2726">
        <v>152</v>
      </c>
      <c r="E2726">
        <v>2</v>
      </c>
      <c r="F2726" t="s">
        <v>1599</v>
      </c>
      <c r="G2726">
        <v>3049.8199999999902</v>
      </c>
      <c r="H2726">
        <v>8</v>
      </c>
      <c r="I2726" t="s">
        <v>1789</v>
      </c>
      <c r="J2726" t="s">
        <v>1605</v>
      </c>
      <c r="K2726">
        <v>2</v>
      </c>
      <c r="L2726">
        <v>100.71000000000001</v>
      </c>
    </row>
    <row r="2727" spans="1:12" x14ac:dyDescent="0.3">
      <c r="A2727">
        <v>24331</v>
      </c>
      <c r="B2727" s="109" t="s">
        <v>1629</v>
      </c>
      <c r="C2727" s="109" t="s">
        <v>98</v>
      </c>
      <c r="D2727">
        <v>92</v>
      </c>
      <c r="E2727">
        <v>2</v>
      </c>
      <c r="F2727" t="s">
        <v>1599</v>
      </c>
      <c r="G2727">
        <v>2439.3200000000002</v>
      </c>
      <c r="H2727">
        <v>8</v>
      </c>
      <c r="I2727" t="s">
        <v>1789</v>
      </c>
      <c r="J2727" t="s">
        <v>1603</v>
      </c>
      <c r="K2727">
        <v>1</v>
      </c>
      <c r="L2727">
        <v>78.81</v>
      </c>
    </row>
    <row r="2728" spans="1:12" x14ac:dyDescent="0.3">
      <c r="A2728">
        <v>24505</v>
      </c>
      <c r="B2728" s="109" t="s">
        <v>1629</v>
      </c>
      <c r="C2728" s="109" t="s">
        <v>98</v>
      </c>
      <c r="D2728">
        <v>128</v>
      </c>
      <c r="E2728">
        <v>1</v>
      </c>
      <c r="F2728" t="s">
        <v>215</v>
      </c>
      <c r="G2728">
        <v>2183.25</v>
      </c>
      <c r="H2728">
        <v>8</v>
      </c>
      <c r="I2728" t="s">
        <v>1789</v>
      </c>
      <c r="J2728" t="s">
        <v>1623</v>
      </c>
      <c r="K2728">
        <v>5</v>
      </c>
      <c r="L2728">
        <v>256.52</v>
      </c>
    </row>
    <row r="2729" spans="1:12" x14ac:dyDescent="0.3">
      <c r="A2729">
        <v>24527</v>
      </c>
      <c r="B2729" s="109" t="s">
        <v>1629</v>
      </c>
      <c r="C2729" s="109" t="s">
        <v>98</v>
      </c>
      <c r="D2729">
        <v>128</v>
      </c>
      <c r="E2729">
        <v>1</v>
      </c>
      <c r="F2729" t="s">
        <v>215</v>
      </c>
      <c r="G2729">
        <v>2183.25</v>
      </c>
      <c r="H2729">
        <v>8</v>
      </c>
      <c r="I2729" t="s">
        <v>1789</v>
      </c>
      <c r="J2729" t="s">
        <v>1603</v>
      </c>
      <c r="K2729">
        <v>1</v>
      </c>
      <c r="L2729">
        <v>78.81</v>
      </c>
    </row>
    <row r="2730" spans="1:12" x14ac:dyDescent="0.3">
      <c r="A2730">
        <v>24551</v>
      </c>
      <c r="B2730" s="109" t="s">
        <v>1733</v>
      </c>
      <c r="C2730" s="109" t="s">
        <v>98</v>
      </c>
      <c r="D2730">
        <v>3</v>
      </c>
      <c r="E2730">
        <v>1</v>
      </c>
      <c r="F2730" t="s">
        <v>215</v>
      </c>
      <c r="G2730">
        <v>2054.9499999999998</v>
      </c>
      <c r="H2730">
        <v>8</v>
      </c>
      <c r="I2730" t="s">
        <v>1789</v>
      </c>
      <c r="J2730" t="s">
        <v>1603</v>
      </c>
      <c r="K2730">
        <v>1</v>
      </c>
      <c r="L2730">
        <v>63.93</v>
      </c>
    </row>
    <row r="2731" spans="1:12" x14ac:dyDescent="0.3">
      <c r="A2731">
        <v>24569</v>
      </c>
      <c r="B2731" s="109" t="s">
        <v>1733</v>
      </c>
      <c r="C2731" s="109" t="s">
        <v>98</v>
      </c>
      <c r="D2731">
        <v>60</v>
      </c>
      <c r="E2731">
        <v>1</v>
      </c>
      <c r="F2731" t="s">
        <v>215</v>
      </c>
      <c r="G2731">
        <v>1042.27</v>
      </c>
      <c r="H2731">
        <v>8</v>
      </c>
      <c r="I2731" t="s">
        <v>1789</v>
      </c>
      <c r="J2731" t="s">
        <v>1605</v>
      </c>
      <c r="K2731">
        <v>2</v>
      </c>
      <c r="L2731">
        <v>108.25999999999999</v>
      </c>
    </row>
    <row r="2732" spans="1:12" x14ac:dyDescent="0.3">
      <c r="A2732">
        <v>24583</v>
      </c>
      <c r="B2732" s="109" t="s">
        <v>1733</v>
      </c>
      <c r="C2732" s="109" t="s">
        <v>98</v>
      </c>
      <c r="D2732">
        <v>124</v>
      </c>
      <c r="E2732">
        <v>2</v>
      </c>
      <c r="F2732" t="s">
        <v>1599</v>
      </c>
      <c r="G2732">
        <v>3331.35</v>
      </c>
      <c r="H2732">
        <v>8</v>
      </c>
      <c r="I2732" t="s">
        <v>1789</v>
      </c>
      <c r="J2732" t="s">
        <v>1603</v>
      </c>
      <c r="K2732">
        <v>1</v>
      </c>
      <c r="L2732">
        <v>27.57</v>
      </c>
    </row>
    <row r="2733" spans="1:12" x14ac:dyDescent="0.3">
      <c r="A2733">
        <v>24634</v>
      </c>
      <c r="B2733" s="109" t="s">
        <v>1733</v>
      </c>
      <c r="C2733" s="109" t="s">
        <v>98</v>
      </c>
      <c r="D2733">
        <v>14</v>
      </c>
      <c r="E2733">
        <v>1</v>
      </c>
      <c r="F2733" t="s">
        <v>215</v>
      </c>
      <c r="G2733">
        <v>2710.45999999999</v>
      </c>
      <c r="H2733">
        <v>8</v>
      </c>
      <c r="I2733" t="s">
        <v>1789</v>
      </c>
      <c r="J2733" t="s">
        <v>1605</v>
      </c>
      <c r="K2733">
        <v>2</v>
      </c>
      <c r="L2733">
        <v>64.650000000000006</v>
      </c>
    </row>
    <row r="2734" spans="1:12" x14ac:dyDescent="0.3">
      <c r="A2734">
        <v>24678</v>
      </c>
      <c r="B2734" s="109" t="s">
        <v>1630</v>
      </c>
      <c r="C2734" s="109" t="s">
        <v>98</v>
      </c>
      <c r="D2734">
        <v>86</v>
      </c>
      <c r="E2734">
        <v>1</v>
      </c>
      <c r="F2734" t="s">
        <v>215</v>
      </c>
      <c r="G2734">
        <v>3622.22</v>
      </c>
      <c r="H2734">
        <v>8</v>
      </c>
      <c r="I2734" t="s">
        <v>1789</v>
      </c>
      <c r="J2734" t="s">
        <v>1603</v>
      </c>
      <c r="K2734">
        <v>1</v>
      </c>
      <c r="L2734">
        <v>64.56</v>
      </c>
    </row>
    <row r="2735" spans="1:12" x14ac:dyDescent="0.3">
      <c r="A2735">
        <v>24683</v>
      </c>
      <c r="B2735" s="109" t="s">
        <v>1630</v>
      </c>
      <c r="C2735" s="109" t="s">
        <v>98</v>
      </c>
      <c r="D2735">
        <v>52</v>
      </c>
      <c r="E2735">
        <v>1</v>
      </c>
      <c r="F2735" t="s">
        <v>215</v>
      </c>
      <c r="G2735">
        <v>3124.69</v>
      </c>
      <c r="H2735">
        <v>8</v>
      </c>
      <c r="I2735" t="s">
        <v>1789</v>
      </c>
      <c r="J2735" t="s">
        <v>1606</v>
      </c>
      <c r="K2735">
        <v>3</v>
      </c>
      <c r="L2735">
        <v>128.91</v>
      </c>
    </row>
    <row r="2736" spans="1:12" x14ac:dyDescent="0.3">
      <c r="A2736">
        <v>24694</v>
      </c>
      <c r="B2736" s="109" t="s">
        <v>1630</v>
      </c>
      <c r="C2736" s="109" t="s">
        <v>98</v>
      </c>
      <c r="D2736">
        <v>190</v>
      </c>
      <c r="E2736">
        <v>2</v>
      </c>
      <c r="F2736" t="s">
        <v>1599</v>
      </c>
      <c r="G2736">
        <v>3084.26999999999</v>
      </c>
      <c r="H2736">
        <v>8</v>
      </c>
      <c r="I2736" t="s">
        <v>1789</v>
      </c>
      <c r="J2736" t="s">
        <v>1606</v>
      </c>
      <c r="K2736">
        <v>3</v>
      </c>
      <c r="L2736">
        <v>182.32999999999998</v>
      </c>
    </row>
    <row r="2737" spans="1:12" x14ac:dyDescent="0.3">
      <c r="A2737">
        <v>24704</v>
      </c>
      <c r="B2737" s="109" t="s">
        <v>1630</v>
      </c>
      <c r="C2737" s="109" t="s">
        <v>98</v>
      </c>
      <c r="D2737">
        <v>182</v>
      </c>
      <c r="E2737">
        <v>1</v>
      </c>
      <c r="F2737" t="s">
        <v>215</v>
      </c>
      <c r="G2737">
        <v>2271.7600000000002</v>
      </c>
      <c r="H2737">
        <v>8</v>
      </c>
      <c r="I2737" t="s">
        <v>1789</v>
      </c>
      <c r="J2737" t="s">
        <v>1606</v>
      </c>
      <c r="K2737">
        <v>3</v>
      </c>
      <c r="L2737">
        <v>170.94</v>
      </c>
    </row>
    <row r="2738" spans="1:12" x14ac:dyDescent="0.3">
      <c r="A2738">
        <v>24756</v>
      </c>
      <c r="B2738" s="109" t="s">
        <v>1630</v>
      </c>
      <c r="C2738" s="109" t="s">
        <v>98</v>
      </c>
      <c r="D2738">
        <v>121</v>
      </c>
      <c r="E2738">
        <v>2</v>
      </c>
      <c r="F2738" t="s">
        <v>1599</v>
      </c>
      <c r="G2738">
        <v>2061.75</v>
      </c>
      <c r="H2738">
        <v>8</v>
      </c>
      <c r="I2738" t="s">
        <v>1789</v>
      </c>
      <c r="J2738" t="s">
        <v>1605</v>
      </c>
      <c r="K2738">
        <v>2</v>
      </c>
      <c r="L2738">
        <v>132.71</v>
      </c>
    </row>
    <row r="2739" spans="1:12" x14ac:dyDescent="0.3">
      <c r="A2739">
        <v>24786</v>
      </c>
      <c r="B2739" s="109" t="s">
        <v>1734</v>
      </c>
      <c r="C2739" s="109" t="s">
        <v>98</v>
      </c>
      <c r="D2739">
        <v>194</v>
      </c>
      <c r="E2739">
        <v>2</v>
      </c>
      <c r="F2739" t="s">
        <v>1599</v>
      </c>
      <c r="G2739">
        <v>2486.1999999999898</v>
      </c>
      <c r="H2739">
        <v>8</v>
      </c>
      <c r="I2739" t="s">
        <v>1789</v>
      </c>
      <c r="J2739" t="s">
        <v>1601</v>
      </c>
      <c r="K2739">
        <v>4</v>
      </c>
      <c r="L2739">
        <v>179.67000000000002</v>
      </c>
    </row>
    <row r="2740" spans="1:12" x14ac:dyDescent="0.3">
      <c r="A2740">
        <v>24790</v>
      </c>
      <c r="B2740" s="109" t="s">
        <v>1734</v>
      </c>
      <c r="C2740" s="109" t="s">
        <v>98</v>
      </c>
      <c r="D2740">
        <v>108</v>
      </c>
      <c r="E2740">
        <v>2</v>
      </c>
      <c r="F2740" t="s">
        <v>1599</v>
      </c>
      <c r="G2740">
        <v>3114.84</v>
      </c>
      <c r="H2740">
        <v>8</v>
      </c>
      <c r="I2740" t="s">
        <v>1789</v>
      </c>
      <c r="J2740" t="s">
        <v>1606</v>
      </c>
      <c r="K2740">
        <v>3</v>
      </c>
      <c r="L2740">
        <v>133.54000000000002</v>
      </c>
    </row>
    <row r="2741" spans="1:12" x14ac:dyDescent="0.3">
      <c r="A2741">
        <v>24813</v>
      </c>
      <c r="B2741" s="109" t="s">
        <v>1734</v>
      </c>
      <c r="C2741" s="109" t="s">
        <v>98</v>
      </c>
      <c r="D2741">
        <v>135</v>
      </c>
      <c r="E2741">
        <v>2</v>
      </c>
      <c r="F2741" t="s">
        <v>1599</v>
      </c>
      <c r="G2741">
        <v>2277.89</v>
      </c>
      <c r="H2741">
        <v>8</v>
      </c>
      <c r="I2741" t="s">
        <v>1789</v>
      </c>
      <c r="J2741" t="s">
        <v>1603</v>
      </c>
      <c r="K2741">
        <v>1</v>
      </c>
      <c r="L2741">
        <v>63.93</v>
      </c>
    </row>
    <row r="2742" spans="1:12" x14ac:dyDescent="0.3">
      <c r="A2742">
        <v>24860</v>
      </c>
      <c r="B2742" s="109" t="s">
        <v>1734</v>
      </c>
      <c r="C2742" s="109" t="s">
        <v>98</v>
      </c>
      <c r="D2742">
        <v>56</v>
      </c>
      <c r="E2742">
        <v>2</v>
      </c>
      <c r="F2742" t="s">
        <v>1599</v>
      </c>
      <c r="G2742">
        <v>2542.1099999999901</v>
      </c>
      <c r="H2742">
        <v>8</v>
      </c>
      <c r="I2742" t="s">
        <v>1789</v>
      </c>
      <c r="J2742" t="s">
        <v>1603</v>
      </c>
      <c r="K2742">
        <v>1</v>
      </c>
      <c r="L2742">
        <v>27.57</v>
      </c>
    </row>
    <row r="2743" spans="1:12" x14ac:dyDescent="0.3">
      <c r="A2743">
        <v>24925</v>
      </c>
      <c r="B2743" s="109" t="s">
        <v>1734</v>
      </c>
      <c r="C2743" s="109" t="s">
        <v>98</v>
      </c>
      <c r="D2743">
        <v>36</v>
      </c>
      <c r="E2743">
        <v>2</v>
      </c>
      <c r="F2743" t="s">
        <v>1599</v>
      </c>
      <c r="G2743">
        <v>2310.81</v>
      </c>
      <c r="H2743">
        <v>8</v>
      </c>
      <c r="I2743" t="s">
        <v>1789</v>
      </c>
      <c r="J2743" t="s">
        <v>1601</v>
      </c>
      <c r="K2743">
        <v>4</v>
      </c>
      <c r="L2743">
        <v>156.07</v>
      </c>
    </row>
    <row r="2744" spans="1:12" x14ac:dyDescent="0.3">
      <c r="A2744">
        <v>24940</v>
      </c>
      <c r="B2744" s="109" t="s">
        <v>1631</v>
      </c>
      <c r="C2744" s="109" t="s">
        <v>98</v>
      </c>
      <c r="D2744">
        <v>71</v>
      </c>
      <c r="E2744">
        <v>1</v>
      </c>
      <c r="F2744" t="s">
        <v>215</v>
      </c>
      <c r="G2744">
        <v>3426.6699999999901</v>
      </c>
      <c r="H2744">
        <v>8</v>
      </c>
      <c r="I2744" t="s">
        <v>1789</v>
      </c>
      <c r="J2744" t="s">
        <v>1605</v>
      </c>
      <c r="K2744">
        <v>2</v>
      </c>
      <c r="L2744">
        <v>100.71000000000001</v>
      </c>
    </row>
    <row r="2745" spans="1:12" x14ac:dyDescent="0.3">
      <c r="A2745">
        <v>24976</v>
      </c>
      <c r="B2745" s="109" t="s">
        <v>1631</v>
      </c>
      <c r="C2745" s="109" t="s">
        <v>98</v>
      </c>
      <c r="D2745">
        <v>24</v>
      </c>
      <c r="E2745">
        <v>2</v>
      </c>
      <c r="F2745" t="s">
        <v>1599</v>
      </c>
      <c r="G2745">
        <v>2885.92</v>
      </c>
      <c r="H2745">
        <v>8</v>
      </c>
      <c r="I2745" t="s">
        <v>1789</v>
      </c>
      <c r="J2745" t="s">
        <v>1623</v>
      </c>
      <c r="K2745">
        <v>5</v>
      </c>
      <c r="L2745">
        <v>201</v>
      </c>
    </row>
    <row r="2746" spans="1:12" x14ac:dyDescent="0.3">
      <c r="A2746">
        <v>24999</v>
      </c>
      <c r="B2746" s="109" t="s">
        <v>1631</v>
      </c>
      <c r="C2746" s="109" t="s">
        <v>98</v>
      </c>
      <c r="D2746">
        <v>184</v>
      </c>
      <c r="E2746">
        <v>2</v>
      </c>
      <c r="F2746" t="s">
        <v>1599</v>
      </c>
      <c r="G2746">
        <v>2442.0100000000002</v>
      </c>
      <c r="H2746">
        <v>8</v>
      </c>
      <c r="I2746" t="s">
        <v>1789</v>
      </c>
      <c r="J2746" t="s">
        <v>1606</v>
      </c>
      <c r="K2746">
        <v>3</v>
      </c>
      <c r="L2746">
        <v>152.73000000000002</v>
      </c>
    </row>
    <row r="2747" spans="1:12" x14ac:dyDescent="0.3">
      <c r="A2747">
        <v>25030</v>
      </c>
      <c r="B2747" s="109" t="s">
        <v>1631</v>
      </c>
      <c r="C2747" s="109" t="s">
        <v>98</v>
      </c>
      <c r="D2747">
        <v>75</v>
      </c>
      <c r="E2747">
        <v>2</v>
      </c>
      <c r="F2747" t="s">
        <v>1599</v>
      </c>
      <c r="G2747">
        <v>2350.7999999999902</v>
      </c>
      <c r="H2747">
        <v>8</v>
      </c>
      <c r="I2747" t="s">
        <v>1789</v>
      </c>
      <c r="J2747" t="s">
        <v>1603</v>
      </c>
      <c r="K2747">
        <v>1</v>
      </c>
      <c r="L2747">
        <v>63.93</v>
      </c>
    </row>
    <row r="2748" spans="1:12" x14ac:dyDescent="0.3">
      <c r="A2748">
        <v>25052</v>
      </c>
      <c r="B2748" s="109" t="s">
        <v>1631</v>
      </c>
      <c r="C2748" s="109" t="s">
        <v>98</v>
      </c>
      <c r="D2748">
        <v>170</v>
      </c>
      <c r="E2748">
        <v>2</v>
      </c>
      <c r="F2748" t="s">
        <v>1599</v>
      </c>
      <c r="G2748">
        <v>2340.7799999999902</v>
      </c>
      <c r="H2748">
        <v>8</v>
      </c>
      <c r="I2748" t="s">
        <v>1789</v>
      </c>
      <c r="J2748" t="s">
        <v>1606</v>
      </c>
      <c r="K2748">
        <v>3</v>
      </c>
      <c r="L2748">
        <v>117</v>
      </c>
    </row>
    <row r="2749" spans="1:12" x14ac:dyDescent="0.3">
      <c r="A2749">
        <v>25093</v>
      </c>
      <c r="B2749" s="109" t="s">
        <v>1631</v>
      </c>
      <c r="C2749" s="109" t="s">
        <v>98</v>
      </c>
      <c r="D2749">
        <v>88</v>
      </c>
      <c r="E2749">
        <v>2</v>
      </c>
      <c r="F2749" t="s">
        <v>1599</v>
      </c>
      <c r="G2749">
        <v>2659.22</v>
      </c>
      <c r="H2749">
        <v>8</v>
      </c>
      <c r="I2749" t="s">
        <v>1789</v>
      </c>
      <c r="J2749" t="s">
        <v>1603</v>
      </c>
      <c r="K2749">
        <v>1</v>
      </c>
      <c r="L2749">
        <v>27.16</v>
      </c>
    </row>
    <row r="2750" spans="1:12" x14ac:dyDescent="0.3">
      <c r="A2750">
        <v>25165</v>
      </c>
      <c r="B2750" s="109" t="s">
        <v>1631</v>
      </c>
      <c r="C2750" s="109" t="s">
        <v>98</v>
      </c>
      <c r="D2750">
        <v>186</v>
      </c>
      <c r="E2750">
        <v>2</v>
      </c>
      <c r="F2750" t="s">
        <v>1599</v>
      </c>
      <c r="G2750">
        <v>2509.77</v>
      </c>
      <c r="H2750">
        <v>8</v>
      </c>
      <c r="I2750" t="s">
        <v>1789</v>
      </c>
      <c r="J2750" t="s">
        <v>1605</v>
      </c>
      <c r="K2750">
        <v>2</v>
      </c>
      <c r="L2750">
        <v>63.31</v>
      </c>
    </row>
    <row r="2751" spans="1:12" x14ac:dyDescent="0.3">
      <c r="A2751">
        <v>25219</v>
      </c>
      <c r="B2751" s="109" t="s">
        <v>1631</v>
      </c>
      <c r="C2751" s="109" t="s">
        <v>98</v>
      </c>
      <c r="D2751">
        <v>117</v>
      </c>
      <c r="E2751">
        <v>2</v>
      </c>
      <c r="F2751" t="s">
        <v>1599</v>
      </c>
      <c r="G2751">
        <v>2634.1899999999901</v>
      </c>
      <c r="H2751">
        <v>8</v>
      </c>
      <c r="I2751" t="s">
        <v>1789</v>
      </c>
      <c r="J2751" t="s">
        <v>1601</v>
      </c>
      <c r="K2751">
        <v>4</v>
      </c>
      <c r="L2751">
        <v>258.33000000000004</v>
      </c>
    </row>
    <row r="2752" spans="1:12" x14ac:dyDescent="0.3">
      <c r="A2752">
        <v>25232</v>
      </c>
      <c r="B2752" s="109" t="s">
        <v>1632</v>
      </c>
      <c r="C2752" s="109" t="s">
        <v>98</v>
      </c>
      <c r="D2752">
        <v>115</v>
      </c>
      <c r="E2752">
        <v>1</v>
      </c>
      <c r="F2752" t="s">
        <v>215</v>
      </c>
      <c r="G2752">
        <v>2760.23</v>
      </c>
      <c r="H2752">
        <v>8</v>
      </c>
      <c r="I2752" t="s">
        <v>1789</v>
      </c>
      <c r="J2752" t="s">
        <v>1603</v>
      </c>
      <c r="K2752">
        <v>1</v>
      </c>
      <c r="L2752">
        <v>80.69</v>
      </c>
    </row>
    <row r="2753" spans="1:12" x14ac:dyDescent="0.3">
      <c r="A2753">
        <v>25432</v>
      </c>
      <c r="B2753" s="109" t="s">
        <v>1632</v>
      </c>
      <c r="C2753" s="109" t="s">
        <v>98</v>
      </c>
      <c r="D2753">
        <v>92</v>
      </c>
      <c r="E2753">
        <v>2</v>
      </c>
      <c r="F2753" t="s">
        <v>1599</v>
      </c>
      <c r="G2753">
        <v>2439.3200000000002</v>
      </c>
      <c r="H2753">
        <v>8</v>
      </c>
      <c r="I2753" t="s">
        <v>1789</v>
      </c>
      <c r="J2753" t="s">
        <v>1605</v>
      </c>
      <c r="K2753">
        <v>2</v>
      </c>
      <c r="L2753">
        <v>54.730000000000004</v>
      </c>
    </row>
    <row r="2754" spans="1:12" x14ac:dyDescent="0.3">
      <c r="A2754">
        <v>25456</v>
      </c>
      <c r="B2754" s="109" t="s">
        <v>1632</v>
      </c>
      <c r="C2754" s="109" t="s">
        <v>98</v>
      </c>
      <c r="D2754">
        <v>180</v>
      </c>
      <c r="E2754">
        <v>1</v>
      </c>
      <c r="F2754" t="s">
        <v>215</v>
      </c>
      <c r="G2754">
        <v>2710.77</v>
      </c>
      <c r="H2754">
        <v>8</v>
      </c>
      <c r="I2754" t="s">
        <v>1789</v>
      </c>
      <c r="J2754" t="s">
        <v>1606</v>
      </c>
      <c r="K2754">
        <v>3</v>
      </c>
      <c r="L2754">
        <v>100.79999999999998</v>
      </c>
    </row>
    <row r="2755" spans="1:12" x14ac:dyDescent="0.3">
      <c r="A2755">
        <v>25480</v>
      </c>
      <c r="B2755" s="109" t="s">
        <v>1632</v>
      </c>
      <c r="C2755" s="109" t="s">
        <v>98</v>
      </c>
      <c r="D2755">
        <v>198</v>
      </c>
      <c r="E2755">
        <v>1</v>
      </c>
      <c r="F2755" t="s">
        <v>215</v>
      </c>
      <c r="G2755">
        <v>2726.7799999999902</v>
      </c>
      <c r="H2755">
        <v>8</v>
      </c>
      <c r="I2755" t="s">
        <v>1789</v>
      </c>
      <c r="J2755" t="s">
        <v>1603</v>
      </c>
      <c r="K2755">
        <v>1</v>
      </c>
      <c r="L2755">
        <v>80.69</v>
      </c>
    </row>
    <row r="2756" spans="1:12" x14ac:dyDescent="0.3">
      <c r="A2756">
        <v>25554</v>
      </c>
      <c r="B2756" s="109" t="s">
        <v>1632</v>
      </c>
      <c r="C2756" s="109" t="s">
        <v>98</v>
      </c>
      <c r="D2756">
        <v>122</v>
      </c>
      <c r="E2756">
        <v>2</v>
      </c>
      <c r="F2756" t="s">
        <v>1599</v>
      </c>
      <c r="G2756">
        <v>2615.06</v>
      </c>
      <c r="H2756">
        <v>8</v>
      </c>
      <c r="I2756" t="s">
        <v>1789</v>
      </c>
      <c r="J2756" t="s">
        <v>1605</v>
      </c>
      <c r="K2756">
        <v>2</v>
      </c>
      <c r="L2756">
        <v>117.77</v>
      </c>
    </row>
    <row r="2757" spans="1:12" x14ac:dyDescent="0.3">
      <c r="A2757">
        <v>25596</v>
      </c>
      <c r="B2757" s="109" t="s">
        <v>1633</v>
      </c>
      <c r="C2757" s="109" t="s">
        <v>98</v>
      </c>
      <c r="D2757">
        <v>191</v>
      </c>
      <c r="E2757">
        <v>2</v>
      </c>
      <c r="F2757" t="s">
        <v>1599</v>
      </c>
      <c r="G2757">
        <v>2873.94</v>
      </c>
      <c r="H2757">
        <v>8</v>
      </c>
      <c r="I2757" t="s">
        <v>1789</v>
      </c>
      <c r="J2757" t="s">
        <v>1606</v>
      </c>
      <c r="K2757">
        <v>3</v>
      </c>
      <c r="L2757">
        <v>128.5</v>
      </c>
    </row>
    <row r="2758" spans="1:12" x14ac:dyDescent="0.3">
      <c r="A2758">
        <v>25602</v>
      </c>
      <c r="B2758" s="109" t="s">
        <v>1633</v>
      </c>
      <c r="C2758" s="109" t="s">
        <v>98</v>
      </c>
      <c r="D2758">
        <v>14</v>
      </c>
      <c r="E2758">
        <v>1</v>
      </c>
      <c r="F2758" t="s">
        <v>215</v>
      </c>
      <c r="G2758">
        <v>2710.45999999999</v>
      </c>
      <c r="H2758">
        <v>8</v>
      </c>
      <c r="I2758" t="s">
        <v>1789</v>
      </c>
      <c r="J2758" t="s">
        <v>1606</v>
      </c>
      <c r="K2758">
        <v>3</v>
      </c>
      <c r="L2758">
        <v>135.42000000000002</v>
      </c>
    </row>
    <row r="2759" spans="1:12" x14ac:dyDescent="0.3">
      <c r="A2759">
        <v>25695</v>
      </c>
      <c r="B2759" s="109" t="s">
        <v>1633</v>
      </c>
      <c r="C2759" s="109" t="s">
        <v>98</v>
      </c>
      <c r="D2759">
        <v>143</v>
      </c>
      <c r="E2759">
        <v>1</v>
      </c>
      <c r="F2759" t="s">
        <v>215</v>
      </c>
      <c r="G2759">
        <v>2571.33</v>
      </c>
      <c r="H2759">
        <v>8</v>
      </c>
      <c r="I2759" t="s">
        <v>1789</v>
      </c>
      <c r="J2759" t="s">
        <v>1606</v>
      </c>
      <c r="K2759">
        <v>3</v>
      </c>
      <c r="L2759">
        <v>138.41999999999999</v>
      </c>
    </row>
    <row r="2760" spans="1:12" x14ac:dyDescent="0.3">
      <c r="A2760">
        <v>25698</v>
      </c>
      <c r="B2760" s="109" t="s">
        <v>1633</v>
      </c>
      <c r="C2760" s="109" t="s">
        <v>98</v>
      </c>
      <c r="D2760">
        <v>145</v>
      </c>
      <c r="E2760">
        <v>2</v>
      </c>
      <c r="F2760" t="s">
        <v>1599</v>
      </c>
      <c r="G2760">
        <v>2073.5499999999902</v>
      </c>
      <c r="H2760">
        <v>8</v>
      </c>
      <c r="I2760" t="s">
        <v>1789</v>
      </c>
      <c r="J2760" t="s">
        <v>1605</v>
      </c>
      <c r="K2760">
        <v>2</v>
      </c>
      <c r="L2760">
        <v>74.489999999999995</v>
      </c>
    </row>
    <row r="2761" spans="1:12" x14ac:dyDescent="0.3">
      <c r="A2761">
        <v>25710</v>
      </c>
      <c r="B2761" s="109" t="s">
        <v>1633</v>
      </c>
      <c r="C2761" s="109" t="s">
        <v>98</v>
      </c>
      <c r="D2761">
        <v>39</v>
      </c>
      <c r="E2761">
        <v>1</v>
      </c>
      <c r="F2761" t="s">
        <v>215</v>
      </c>
      <c r="G2761">
        <v>3322.9899999999898</v>
      </c>
      <c r="H2761">
        <v>8</v>
      </c>
      <c r="I2761" t="s">
        <v>1789</v>
      </c>
      <c r="J2761" t="s">
        <v>1605</v>
      </c>
      <c r="K2761">
        <v>2</v>
      </c>
      <c r="L2761">
        <v>91.09</v>
      </c>
    </row>
    <row r="2762" spans="1:12" x14ac:dyDescent="0.3">
      <c r="A2762">
        <v>25723</v>
      </c>
      <c r="B2762" s="109" t="s">
        <v>1634</v>
      </c>
      <c r="C2762" s="109" t="s">
        <v>98</v>
      </c>
      <c r="D2762">
        <v>130</v>
      </c>
      <c r="E2762">
        <v>2</v>
      </c>
      <c r="F2762" t="s">
        <v>1599</v>
      </c>
      <c r="G2762">
        <v>2503.4299999999998</v>
      </c>
      <c r="H2762">
        <v>8</v>
      </c>
      <c r="I2762" t="s">
        <v>1789</v>
      </c>
      <c r="J2762" t="s">
        <v>1606</v>
      </c>
      <c r="K2762">
        <v>3</v>
      </c>
      <c r="L2762">
        <v>154.25</v>
      </c>
    </row>
    <row r="2763" spans="1:12" x14ac:dyDescent="0.3">
      <c r="A2763">
        <v>25724</v>
      </c>
      <c r="B2763" s="109" t="s">
        <v>1634</v>
      </c>
      <c r="C2763" s="109" t="s">
        <v>98</v>
      </c>
      <c r="D2763">
        <v>52</v>
      </c>
      <c r="E2763">
        <v>1</v>
      </c>
      <c r="F2763" t="s">
        <v>215</v>
      </c>
      <c r="G2763">
        <v>3124.69</v>
      </c>
      <c r="H2763">
        <v>8</v>
      </c>
      <c r="I2763" t="s">
        <v>1789</v>
      </c>
      <c r="J2763" t="s">
        <v>1606</v>
      </c>
      <c r="K2763">
        <v>3</v>
      </c>
      <c r="L2763">
        <v>128.17000000000002</v>
      </c>
    </row>
    <row r="2764" spans="1:12" x14ac:dyDescent="0.3">
      <c r="A2764">
        <v>25769</v>
      </c>
      <c r="B2764" s="109" t="s">
        <v>1634</v>
      </c>
      <c r="C2764" s="109" t="s">
        <v>98</v>
      </c>
      <c r="D2764">
        <v>184</v>
      </c>
      <c r="E2764">
        <v>2</v>
      </c>
      <c r="F2764" t="s">
        <v>1599</v>
      </c>
      <c r="G2764">
        <v>2442.0100000000002</v>
      </c>
      <c r="H2764">
        <v>8</v>
      </c>
      <c r="I2764" t="s">
        <v>1789</v>
      </c>
      <c r="J2764" t="s">
        <v>1603</v>
      </c>
      <c r="K2764">
        <v>1</v>
      </c>
      <c r="L2764">
        <v>27.57</v>
      </c>
    </row>
    <row r="2765" spans="1:12" x14ac:dyDescent="0.3">
      <c r="A2765">
        <v>25771</v>
      </c>
      <c r="B2765" s="109" t="s">
        <v>1634</v>
      </c>
      <c r="C2765" s="109" t="s">
        <v>98</v>
      </c>
      <c r="D2765">
        <v>12</v>
      </c>
      <c r="E2765">
        <v>1</v>
      </c>
      <c r="F2765" t="s">
        <v>215</v>
      </c>
      <c r="G2765">
        <v>2031.76</v>
      </c>
      <c r="H2765">
        <v>8</v>
      </c>
      <c r="I2765" t="s">
        <v>1789</v>
      </c>
      <c r="J2765" t="s">
        <v>1623</v>
      </c>
      <c r="K2765">
        <v>5</v>
      </c>
      <c r="L2765">
        <v>254.07</v>
      </c>
    </row>
    <row r="2766" spans="1:12" x14ac:dyDescent="0.3">
      <c r="A2766">
        <v>25786</v>
      </c>
      <c r="B2766" s="109" t="s">
        <v>1634</v>
      </c>
      <c r="C2766" s="109" t="s">
        <v>98</v>
      </c>
      <c r="D2766">
        <v>50</v>
      </c>
      <c r="E2766">
        <v>2</v>
      </c>
      <c r="F2766" t="s">
        <v>1599</v>
      </c>
      <c r="G2766">
        <v>2266.8799999999901</v>
      </c>
      <c r="H2766">
        <v>8</v>
      </c>
      <c r="I2766" t="s">
        <v>1789</v>
      </c>
      <c r="J2766" t="s">
        <v>1603</v>
      </c>
      <c r="K2766">
        <v>1</v>
      </c>
      <c r="L2766">
        <v>27.16</v>
      </c>
    </row>
    <row r="2767" spans="1:12" x14ac:dyDescent="0.3">
      <c r="A2767">
        <v>25836</v>
      </c>
      <c r="B2767" s="109" t="s">
        <v>1634</v>
      </c>
      <c r="C2767" s="109" t="s">
        <v>98</v>
      </c>
      <c r="D2767">
        <v>89</v>
      </c>
      <c r="E2767">
        <v>2</v>
      </c>
      <c r="F2767" t="s">
        <v>1599</v>
      </c>
      <c r="G2767">
        <v>3800.56</v>
      </c>
      <c r="H2767">
        <v>8</v>
      </c>
      <c r="I2767" t="s">
        <v>1789</v>
      </c>
      <c r="J2767" t="s">
        <v>1603</v>
      </c>
      <c r="K2767">
        <v>1</v>
      </c>
      <c r="L2767">
        <v>37.08</v>
      </c>
    </row>
    <row r="2768" spans="1:12" x14ac:dyDescent="0.3">
      <c r="A2768">
        <v>25851</v>
      </c>
      <c r="B2768" s="109" t="s">
        <v>1634</v>
      </c>
      <c r="C2768" s="109" t="s">
        <v>98</v>
      </c>
      <c r="D2768">
        <v>18</v>
      </c>
      <c r="E2768">
        <v>2</v>
      </c>
      <c r="F2768" t="s">
        <v>1599</v>
      </c>
      <c r="G2768">
        <v>3225.02</v>
      </c>
      <c r="H2768">
        <v>8</v>
      </c>
      <c r="I2768" t="s">
        <v>1789</v>
      </c>
      <c r="J2768" t="s">
        <v>1605</v>
      </c>
      <c r="K2768">
        <v>2</v>
      </c>
      <c r="L2768">
        <v>116.22</v>
      </c>
    </row>
    <row r="2769" spans="1:12" x14ac:dyDescent="0.3">
      <c r="A2769">
        <v>25852</v>
      </c>
      <c r="B2769" s="109" t="s">
        <v>1635</v>
      </c>
      <c r="C2769" s="109" t="s">
        <v>98</v>
      </c>
      <c r="D2769">
        <v>74</v>
      </c>
      <c r="E2769">
        <v>1</v>
      </c>
      <c r="F2769" t="s">
        <v>215</v>
      </c>
      <c r="G2769">
        <v>3371.55</v>
      </c>
      <c r="H2769">
        <v>8</v>
      </c>
      <c r="I2769" t="s">
        <v>1789</v>
      </c>
      <c r="J2769" t="s">
        <v>1601</v>
      </c>
      <c r="K2769">
        <v>4</v>
      </c>
      <c r="L2769">
        <v>191</v>
      </c>
    </row>
    <row r="2770" spans="1:12" x14ac:dyDescent="0.3">
      <c r="A2770">
        <v>25949</v>
      </c>
      <c r="B2770" s="109" t="s">
        <v>1635</v>
      </c>
      <c r="C2770" s="109" t="s">
        <v>98</v>
      </c>
      <c r="D2770">
        <v>44</v>
      </c>
      <c r="E2770">
        <v>2</v>
      </c>
      <c r="F2770" t="s">
        <v>1599</v>
      </c>
      <c r="G2770">
        <v>2003.3999999999901</v>
      </c>
      <c r="H2770">
        <v>8</v>
      </c>
      <c r="I2770" t="s">
        <v>1789</v>
      </c>
      <c r="J2770" t="s">
        <v>1601</v>
      </c>
      <c r="K2770">
        <v>4</v>
      </c>
      <c r="L2770">
        <v>179.20000000000002</v>
      </c>
    </row>
    <row r="2771" spans="1:12" x14ac:dyDescent="0.3">
      <c r="A2771">
        <v>25956</v>
      </c>
      <c r="B2771" s="109" t="s">
        <v>1635</v>
      </c>
      <c r="C2771" s="109" t="s">
        <v>98</v>
      </c>
      <c r="D2771">
        <v>12</v>
      </c>
      <c r="E2771">
        <v>1</v>
      </c>
      <c r="F2771" t="s">
        <v>215</v>
      </c>
      <c r="G2771">
        <v>2031.76</v>
      </c>
      <c r="H2771">
        <v>8</v>
      </c>
      <c r="I2771" t="s">
        <v>1789</v>
      </c>
      <c r="J2771" t="s">
        <v>1606</v>
      </c>
      <c r="K2771">
        <v>3</v>
      </c>
      <c r="L2771">
        <v>182.66</v>
      </c>
    </row>
    <row r="2772" spans="1:12" x14ac:dyDescent="0.3">
      <c r="A2772">
        <v>25979</v>
      </c>
      <c r="B2772" s="109" t="s">
        <v>1635</v>
      </c>
      <c r="C2772" s="109" t="s">
        <v>98</v>
      </c>
      <c r="D2772">
        <v>152</v>
      </c>
      <c r="E2772">
        <v>2</v>
      </c>
      <c r="F2772" t="s">
        <v>1599</v>
      </c>
      <c r="G2772">
        <v>3049.8199999999902</v>
      </c>
      <c r="H2772">
        <v>8</v>
      </c>
      <c r="I2772" t="s">
        <v>1789</v>
      </c>
      <c r="J2772" t="s">
        <v>1601</v>
      </c>
      <c r="K2772">
        <v>4</v>
      </c>
      <c r="L2772">
        <v>172.90999999999997</v>
      </c>
    </row>
    <row r="2773" spans="1:12" x14ac:dyDescent="0.3">
      <c r="A2773">
        <v>26004</v>
      </c>
      <c r="B2773" s="109" t="s">
        <v>1635</v>
      </c>
      <c r="C2773" s="109" t="s">
        <v>98</v>
      </c>
      <c r="D2773">
        <v>85</v>
      </c>
      <c r="E2773">
        <v>2</v>
      </c>
      <c r="F2773" t="s">
        <v>1599</v>
      </c>
      <c r="G2773">
        <v>1652.82</v>
      </c>
      <c r="H2773">
        <v>8</v>
      </c>
      <c r="I2773" t="s">
        <v>1789</v>
      </c>
      <c r="J2773" t="s">
        <v>1603</v>
      </c>
      <c r="K2773">
        <v>1</v>
      </c>
      <c r="L2773">
        <v>37.08</v>
      </c>
    </row>
    <row r="2774" spans="1:12" x14ac:dyDescent="0.3">
      <c r="A2774">
        <v>26039</v>
      </c>
      <c r="B2774" s="109" t="s">
        <v>1636</v>
      </c>
      <c r="C2774" s="109" t="s">
        <v>98</v>
      </c>
      <c r="D2774">
        <v>103</v>
      </c>
      <c r="E2774">
        <v>1</v>
      </c>
      <c r="F2774" t="s">
        <v>215</v>
      </c>
      <c r="G2774">
        <v>2155.51999999999</v>
      </c>
      <c r="H2774">
        <v>8</v>
      </c>
      <c r="I2774" t="s">
        <v>1789</v>
      </c>
      <c r="J2774" t="s">
        <v>1606</v>
      </c>
      <c r="K2774">
        <v>3</v>
      </c>
      <c r="L2774">
        <v>152.04000000000002</v>
      </c>
    </row>
    <row r="2775" spans="1:12" x14ac:dyDescent="0.3">
      <c r="A2775">
        <v>26055</v>
      </c>
      <c r="B2775" s="109" t="s">
        <v>1636</v>
      </c>
      <c r="C2775" s="109" t="s">
        <v>98</v>
      </c>
      <c r="D2775">
        <v>24</v>
      </c>
      <c r="E2775">
        <v>2</v>
      </c>
      <c r="F2775" t="s">
        <v>1599</v>
      </c>
      <c r="G2775">
        <v>2885.92</v>
      </c>
      <c r="H2775">
        <v>8</v>
      </c>
      <c r="I2775" t="s">
        <v>1789</v>
      </c>
      <c r="J2775" t="s">
        <v>1601</v>
      </c>
      <c r="K2775">
        <v>4</v>
      </c>
      <c r="L2775">
        <v>183.22</v>
      </c>
    </row>
    <row r="2776" spans="1:12" x14ac:dyDescent="0.3">
      <c r="A2776">
        <v>26062</v>
      </c>
      <c r="B2776" s="109" t="s">
        <v>1636</v>
      </c>
      <c r="C2776" s="109" t="s">
        <v>98</v>
      </c>
      <c r="D2776">
        <v>21</v>
      </c>
      <c r="E2776">
        <v>1</v>
      </c>
      <c r="F2776" t="s">
        <v>215</v>
      </c>
      <c r="G2776">
        <v>2891.08</v>
      </c>
      <c r="H2776">
        <v>8</v>
      </c>
      <c r="I2776" t="s">
        <v>1789</v>
      </c>
      <c r="J2776" t="s">
        <v>1606</v>
      </c>
      <c r="K2776">
        <v>3</v>
      </c>
      <c r="L2776">
        <v>137.49</v>
      </c>
    </row>
    <row r="2777" spans="1:12" x14ac:dyDescent="0.3">
      <c r="A2777">
        <v>26169</v>
      </c>
      <c r="B2777" s="109" t="s">
        <v>1636</v>
      </c>
      <c r="C2777" s="109" t="s">
        <v>98</v>
      </c>
      <c r="D2777">
        <v>168</v>
      </c>
      <c r="E2777">
        <v>2</v>
      </c>
      <c r="F2777" t="s">
        <v>1599</v>
      </c>
      <c r="G2777">
        <v>2785.79</v>
      </c>
      <c r="H2777">
        <v>8</v>
      </c>
      <c r="I2777" t="s">
        <v>1789</v>
      </c>
      <c r="J2777" t="s">
        <v>1623</v>
      </c>
      <c r="K2777">
        <v>5</v>
      </c>
      <c r="L2777">
        <v>305.16999999999996</v>
      </c>
    </row>
    <row r="2778" spans="1:12" x14ac:dyDescent="0.3">
      <c r="A2778">
        <v>26219</v>
      </c>
      <c r="B2778" s="109" t="s">
        <v>1636</v>
      </c>
      <c r="C2778" s="109" t="s">
        <v>98</v>
      </c>
      <c r="D2778">
        <v>22</v>
      </c>
      <c r="E2778">
        <v>2</v>
      </c>
      <c r="F2778" t="s">
        <v>1599</v>
      </c>
      <c r="G2778">
        <v>3533.5299999999902</v>
      </c>
      <c r="H2778">
        <v>8</v>
      </c>
      <c r="I2778" t="s">
        <v>1789</v>
      </c>
      <c r="J2778" t="s">
        <v>1603</v>
      </c>
      <c r="K2778">
        <v>1</v>
      </c>
      <c r="L2778">
        <v>37.409999999999997</v>
      </c>
    </row>
    <row r="2779" spans="1:12" x14ac:dyDescent="0.3">
      <c r="A2779">
        <v>26225</v>
      </c>
      <c r="B2779" s="109" t="s">
        <v>1636</v>
      </c>
      <c r="C2779" s="109" t="s">
        <v>98</v>
      </c>
      <c r="D2779">
        <v>9</v>
      </c>
      <c r="E2779">
        <v>1</v>
      </c>
      <c r="F2779" t="s">
        <v>215</v>
      </c>
      <c r="G2779">
        <v>2771.7</v>
      </c>
      <c r="H2779">
        <v>8</v>
      </c>
      <c r="I2779" t="s">
        <v>1789</v>
      </c>
      <c r="J2779" t="s">
        <v>1605</v>
      </c>
      <c r="K2779">
        <v>2</v>
      </c>
      <c r="L2779">
        <v>115.95</v>
      </c>
    </row>
    <row r="2780" spans="1:12" x14ac:dyDescent="0.3">
      <c r="A2780">
        <v>26227</v>
      </c>
      <c r="B2780" s="109" t="s">
        <v>1636</v>
      </c>
      <c r="C2780" s="109" t="s">
        <v>98</v>
      </c>
      <c r="D2780">
        <v>3</v>
      </c>
      <c r="E2780">
        <v>1</v>
      </c>
      <c r="F2780" t="s">
        <v>215</v>
      </c>
      <c r="G2780">
        <v>2054.9499999999998</v>
      </c>
      <c r="H2780">
        <v>8</v>
      </c>
      <c r="I2780" t="s">
        <v>1789</v>
      </c>
      <c r="J2780" t="s">
        <v>1623</v>
      </c>
      <c r="K2780">
        <v>5</v>
      </c>
      <c r="L2780">
        <v>226.59</v>
      </c>
    </row>
    <row r="2781" spans="1:12" x14ac:dyDescent="0.3">
      <c r="A2781">
        <v>26262</v>
      </c>
      <c r="B2781" s="109" t="s">
        <v>1636</v>
      </c>
      <c r="C2781" s="109" t="s">
        <v>98</v>
      </c>
      <c r="D2781">
        <v>136</v>
      </c>
      <c r="E2781">
        <v>1</v>
      </c>
      <c r="F2781" t="s">
        <v>215</v>
      </c>
      <c r="G2781">
        <v>2856.3799999999901</v>
      </c>
      <c r="H2781">
        <v>8</v>
      </c>
      <c r="I2781" t="s">
        <v>1789</v>
      </c>
      <c r="J2781" t="s">
        <v>1605</v>
      </c>
      <c r="K2781">
        <v>2</v>
      </c>
      <c r="L2781">
        <v>132.71</v>
      </c>
    </row>
    <row r="2782" spans="1:12" x14ac:dyDescent="0.3">
      <c r="A2782">
        <v>26316</v>
      </c>
      <c r="B2782" s="109" t="s">
        <v>1636</v>
      </c>
      <c r="C2782" s="109" t="s">
        <v>98</v>
      </c>
      <c r="D2782">
        <v>95</v>
      </c>
      <c r="E2782">
        <v>2</v>
      </c>
      <c r="F2782" t="s">
        <v>1599</v>
      </c>
      <c r="G2782">
        <v>2380.98</v>
      </c>
      <c r="H2782">
        <v>8</v>
      </c>
      <c r="I2782" t="s">
        <v>1789</v>
      </c>
      <c r="J2782" t="s">
        <v>1605</v>
      </c>
      <c r="K2782">
        <v>2</v>
      </c>
      <c r="L2782">
        <v>92.13</v>
      </c>
    </row>
    <row r="2783" spans="1:12" x14ac:dyDescent="0.3">
      <c r="A2783">
        <v>26400</v>
      </c>
      <c r="B2783" s="109" t="s">
        <v>1636</v>
      </c>
      <c r="C2783" s="109" t="s">
        <v>98</v>
      </c>
      <c r="D2783">
        <v>66</v>
      </c>
      <c r="E2783">
        <v>1</v>
      </c>
      <c r="F2783" t="s">
        <v>215</v>
      </c>
      <c r="G2783">
        <v>1590.12</v>
      </c>
      <c r="H2783">
        <v>8</v>
      </c>
      <c r="I2783" t="s">
        <v>1789</v>
      </c>
      <c r="J2783" t="s">
        <v>1603</v>
      </c>
      <c r="K2783">
        <v>1</v>
      </c>
      <c r="L2783">
        <v>78.81</v>
      </c>
    </row>
    <row r="2784" spans="1:12" x14ac:dyDescent="0.3">
      <c r="A2784">
        <v>26409</v>
      </c>
      <c r="B2784" s="109" t="s">
        <v>1636</v>
      </c>
      <c r="C2784" s="109" t="s">
        <v>98</v>
      </c>
      <c r="D2784">
        <v>70</v>
      </c>
      <c r="E2784">
        <v>1</v>
      </c>
      <c r="F2784" t="s">
        <v>215</v>
      </c>
      <c r="G2784">
        <v>2946.5599999999899</v>
      </c>
      <c r="H2784">
        <v>8</v>
      </c>
      <c r="I2784" t="s">
        <v>1789</v>
      </c>
      <c r="J2784" t="s">
        <v>1606</v>
      </c>
      <c r="K2784">
        <v>3</v>
      </c>
      <c r="L2784">
        <v>119.07</v>
      </c>
    </row>
    <row r="2785" spans="1:12" x14ac:dyDescent="0.3">
      <c r="A2785">
        <v>26416</v>
      </c>
      <c r="B2785" s="109" t="s">
        <v>1637</v>
      </c>
      <c r="C2785" s="109" t="s">
        <v>98</v>
      </c>
      <c r="D2785">
        <v>126</v>
      </c>
      <c r="E2785">
        <v>1</v>
      </c>
      <c r="F2785" t="s">
        <v>215</v>
      </c>
      <c r="G2785">
        <v>2676.98</v>
      </c>
      <c r="H2785">
        <v>8</v>
      </c>
      <c r="I2785" t="s">
        <v>1789</v>
      </c>
      <c r="J2785" t="s">
        <v>1606</v>
      </c>
      <c r="K2785">
        <v>3</v>
      </c>
      <c r="L2785">
        <v>100.72</v>
      </c>
    </row>
    <row r="2786" spans="1:12" x14ac:dyDescent="0.3">
      <c r="A2786">
        <v>26449</v>
      </c>
      <c r="B2786" s="109" t="s">
        <v>1637</v>
      </c>
      <c r="C2786" s="109" t="s">
        <v>98</v>
      </c>
      <c r="D2786">
        <v>28</v>
      </c>
      <c r="E2786">
        <v>2</v>
      </c>
      <c r="F2786" t="s">
        <v>1599</v>
      </c>
      <c r="G2786">
        <v>1731.43</v>
      </c>
      <c r="H2786">
        <v>8</v>
      </c>
      <c r="I2786" t="s">
        <v>1789</v>
      </c>
      <c r="J2786" t="s">
        <v>1603</v>
      </c>
      <c r="K2786">
        <v>1</v>
      </c>
      <c r="L2786">
        <v>78.81</v>
      </c>
    </row>
    <row r="2787" spans="1:12" x14ac:dyDescent="0.3">
      <c r="A2787">
        <v>26495</v>
      </c>
      <c r="B2787" s="109" t="s">
        <v>1637</v>
      </c>
      <c r="C2787" s="109" t="s">
        <v>98</v>
      </c>
      <c r="D2787">
        <v>110</v>
      </c>
      <c r="E2787">
        <v>1</v>
      </c>
      <c r="F2787" t="s">
        <v>215</v>
      </c>
      <c r="G2787">
        <v>2404.04</v>
      </c>
      <c r="H2787">
        <v>8</v>
      </c>
      <c r="I2787" t="s">
        <v>1789</v>
      </c>
      <c r="J2787" t="s">
        <v>1605</v>
      </c>
      <c r="K2787">
        <v>2</v>
      </c>
      <c r="L2787">
        <v>157.62</v>
      </c>
    </row>
    <row r="2788" spans="1:12" x14ac:dyDescent="0.3">
      <c r="A2788">
        <v>26500</v>
      </c>
      <c r="B2788" s="109" t="s">
        <v>1637</v>
      </c>
      <c r="C2788" s="109" t="s">
        <v>98</v>
      </c>
      <c r="D2788">
        <v>25</v>
      </c>
      <c r="E2788">
        <v>1</v>
      </c>
      <c r="F2788" t="s">
        <v>215</v>
      </c>
      <c r="G2788">
        <v>1963.25</v>
      </c>
      <c r="H2788">
        <v>8</v>
      </c>
      <c r="I2788" t="s">
        <v>1789</v>
      </c>
      <c r="J2788" t="s">
        <v>1603</v>
      </c>
      <c r="K2788">
        <v>1</v>
      </c>
      <c r="L2788">
        <v>36.15</v>
      </c>
    </row>
    <row r="2789" spans="1:12" x14ac:dyDescent="0.3">
      <c r="A2789">
        <v>26507</v>
      </c>
      <c r="B2789" s="109" t="s">
        <v>1637</v>
      </c>
      <c r="C2789" s="109" t="s">
        <v>98</v>
      </c>
      <c r="D2789">
        <v>108</v>
      </c>
      <c r="E2789">
        <v>2</v>
      </c>
      <c r="F2789" t="s">
        <v>1599</v>
      </c>
      <c r="G2789">
        <v>3114.84</v>
      </c>
      <c r="H2789">
        <v>8</v>
      </c>
      <c r="I2789" t="s">
        <v>1789</v>
      </c>
      <c r="J2789" t="s">
        <v>1605</v>
      </c>
      <c r="K2789">
        <v>2</v>
      </c>
      <c r="L2789">
        <v>114.96000000000001</v>
      </c>
    </row>
    <row r="2790" spans="1:12" x14ac:dyDescent="0.3">
      <c r="A2790">
        <v>26531</v>
      </c>
      <c r="B2790" s="109" t="s">
        <v>1637</v>
      </c>
      <c r="C2790" s="109" t="s">
        <v>98</v>
      </c>
      <c r="D2790">
        <v>160</v>
      </c>
      <c r="E2790">
        <v>2</v>
      </c>
      <c r="F2790" t="s">
        <v>1599</v>
      </c>
      <c r="G2790">
        <v>2700.9699999999898</v>
      </c>
      <c r="H2790">
        <v>8</v>
      </c>
      <c r="I2790" t="s">
        <v>1789</v>
      </c>
      <c r="J2790" t="s">
        <v>1601</v>
      </c>
      <c r="K2790">
        <v>4</v>
      </c>
      <c r="L2790">
        <v>224.21</v>
      </c>
    </row>
    <row r="2791" spans="1:12" x14ac:dyDescent="0.3">
      <c r="A2791">
        <v>26541</v>
      </c>
      <c r="B2791" s="109" t="s">
        <v>1637</v>
      </c>
      <c r="C2791" s="109" t="s">
        <v>98</v>
      </c>
      <c r="D2791">
        <v>6</v>
      </c>
      <c r="E2791">
        <v>1</v>
      </c>
      <c r="F2791" t="s">
        <v>215</v>
      </c>
      <c r="G2791">
        <v>2272.54</v>
      </c>
      <c r="H2791">
        <v>8</v>
      </c>
      <c r="I2791" t="s">
        <v>1789</v>
      </c>
      <c r="J2791" t="s">
        <v>1603</v>
      </c>
      <c r="K2791">
        <v>1</v>
      </c>
      <c r="L2791">
        <v>27.16</v>
      </c>
    </row>
    <row r="2792" spans="1:12" x14ac:dyDescent="0.3">
      <c r="A2792">
        <v>26543</v>
      </c>
      <c r="B2792" s="109" t="s">
        <v>1637</v>
      </c>
      <c r="C2792" s="109" t="s">
        <v>98</v>
      </c>
      <c r="D2792">
        <v>138</v>
      </c>
      <c r="E2792">
        <v>2</v>
      </c>
      <c r="F2792" t="s">
        <v>1599</v>
      </c>
      <c r="G2792">
        <v>2949.71</v>
      </c>
      <c r="H2792">
        <v>8</v>
      </c>
      <c r="I2792" t="s">
        <v>1789</v>
      </c>
      <c r="J2792" t="s">
        <v>1603</v>
      </c>
      <c r="K2792">
        <v>1</v>
      </c>
      <c r="L2792">
        <v>78.81</v>
      </c>
    </row>
    <row r="2793" spans="1:12" x14ac:dyDescent="0.3">
      <c r="A2793">
        <v>26661</v>
      </c>
      <c r="B2793" s="109" t="s">
        <v>1637</v>
      </c>
      <c r="C2793" s="109" t="s">
        <v>98</v>
      </c>
      <c r="D2793">
        <v>50</v>
      </c>
      <c r="E2793">
        <v>2</v>
      </c>
      <c r="F2793" t="s">
        <v>1599</v>
      </c>
      <c r="G2793">
        <v>2266.8799999999901</v>
      </c>
      <c r="H2793">
        <v>8</v>
      </c>
      <c r="I2793" t="s">
        <v>1789</v>
      </c>
      <c r="J2793" t="s">
        <v>1603</v>
      </c>
      <c r="K2793">
        <v>1</v>
      </c>
      <c r="L2793">
        <v>64.56</v>
      </c>
    </row>
    <row r="2794" spans="1:12" x14ac:dyDescent="0.3">
      <c r="A2794">
        <v>26751</v>
      </c>
      <c r="B2794" s="109" t="s">
        <v>1637</v>
      </c>
      <c r="C2794" s="109" t="s">
        <v>98</v>
      </c>
      <c r="D2794">
        <v>100</v>
      </c>
      <c r="E2794">
        <v>1</v>
      </c>
      <c r="F2794" t="s">
        <v>215</v>
      </c>
      <c r="G2794">
        <v>3062.92</v>
      </c>
      <c r="H2794">
        <v>8</v>
      </c>
      <c r="I2794" t="s">
        <v>1789</v>
      </c>
      <c r="J2794" t="s">
        <v>1606</v>
      </c>
      <c r="K2794">
        <v>3</v>
      </c>
      <c r="L2794">
        <v>144.15</v>
      </c>
    </row>
    <row r="2795" spans="1:12" x14ac:dyDescent="0.3">
      <c r="A2795">
        <v>26763</v>
      </c>
      <c r="B2795" s="109" t="s">
        <v>1638</v>
      </c>
      <c r="C2795" s="109" t="s">
        <v>98</v>
      </c>
      <c r="D2795">
        <v>79</v>
      </c>
      <c r="E2795">
        <v>1</v>
      </c>
      <c r="F2795" t="s">
        <v>215</v>
      </c>
      <c r="G2795">
        <v>3197.95999999999</v>
      </c>
      <c r="H2795">
        <v>8</v>
      </c>
      <c r="I2795" t="s">
        <v>1789</v>
      </c>
      <c r="J2795" t="s">
        <v>1603</v>
      </c>
      <c r="K2795">
        <v>1</v>
      </c>
      <c r="L2795">
        <v>37.08</v>
      </c>
    </row>
    <row r="2796" spans="1:12" x14ac:dyDescent="0.3">
      <c r="A2796">
        <v>26764</v>
      </c>
      <c r="B2796" s="109" t="s">
        <v>1638</v>
      </c>
      <c r="C2796" s="109" t="s">
        <v>98</v>
      </c>
      <c r="D2796">
        <v>154</v>
      </c>
      <c r="E2796">
        <v>1</v>
      </c>
      <c r="F2796" t="s">
        <v>215</v>
      </c>
      <c r="G2796">
        <v>1976.4399999999901</v>
      </c>
      <c r="H2796">
        <v>8</v>
      </c>
      <c r="I2796" t="s">
        <v>1789</v>
      </c>
      <c r="J2796" t="s">
        <v>1606</v>
      </c>
      <c r="K2796">
        <v>3</v>
      </c>
      <c r="L2796">
        <v>164.64</v>
      </c>
    </row>
    <row r="2797" spans="1:12" x14ac:dyDescent="0.3">
      <c r="A2797">
        <v>26767</v>
      </c>
      <c r="B2797" s="109" t="s">
        <v>1638</v>
      </c>
      <c r="C2797" s="109" t="s">
        <v>98</v>
      </c>
      <c r="D2797">
        <v>59</v>
      </c>
      <c r="E2797">
        <v>1</v>
      </c>
      <c r="F2797" t="s">
        <v>215</v>
      </c>
      <c r="G2797">
        <v>2942.33</v>
      </c>
      <c r="H2797">
        <v>8</v>
      </c>
      <c r="I2797" t="s">
        <v>1789</v>
      </c>
      <c r="J2797" t="s">
        <v>1606</v>
      </c>
      <c r="K2797">
        <v>3</v>
      </c>
      <c r="L2797">
        <v>178.89000000000001</v>
      </c>
    </row>
    <row r="2798" spans="1:12" x14ac:dyDescent="0.3">
      <c r="A2798">
        <v>26775</v>
      </c>
      <c r="B2798" s="109" t="s">
        <v>1638</v>
      </c>
      <c r="C2798" s="109" t="s">
        <v>98</v>
      </c>
      <c r="D2798">
        <v>45</v>
      </c>
      <c r="E2798">
        <v>1</v>
      </c>
      <c r="F2798" t="s">
        <v>215</v>
      </c>
      <c r="G2798">
        <v>3423.77</v>
      </c>
      <c r="H2798">
        <v>8</v>
      </c>
      <c r="I2798" t="s">
        <v>1789</v>
      </c>
      <c r="J2798" t="s">
        <v>1606</v>
      </c>
      <c r="K2798">
        <v>3</v>
      </c>
      <c r="L2798">
        <v>143.05000000000001</v>
      </c>
    </row>
    <row r="2799" spans="1:12" x14ac:dyDescent="0.3">
      <c r="A2799">
        <v>26823</v>
      </c>
      <c r="B2799" s="109" t="s">
        <v>1638</v>
      </c>
      <c r="C2799" s="109" t="s">
        <v>98</v>
      </c>
      <c r="D2799">
        <v>73</v>
      </c>
      <c r="E2799">
        <v>1</v>
      </c>
      <c r="F2799" t="s">
        <v>215</v>
      </c>
      <c r="G2799">
        <v>2067.75</v>
      </c>
      <c r="H2799">
        <v>8</v>
      </c>
      <c r="I2799" t="s">
        <v>1789</v>
      </c>
      <c r="J2799" t="s">
        <v>1606</v>
      </c>
      <c r="K2799">
        <v>3</v>
      </c>
      <c r="L2799">
        <v>168.86</v>
      </c>
    </row>
    <row r="2800" spans="1:12" x14ac:dyDescent="0.3">
      <c r="A2800">
        <v>26865</v>
      </c>
      <c r="B2800" s="109" t="s">
        <v>1638</v>
      </c>
      <c r="C2800" s="109" t="s">
        <v>98</v>
      </c>
      <c r="D2800">
        <v>13</v>
      </c>
      <c r="E2800">
        <v>1</v>
      </c>
      <c r="F2800" t="s">
        <v>215</v>
      </c>
      <c r="G2800">
        <v>2749.72999999999</v>
      </c>
      <c r="H2800">
        <v>8</v>
      </c>
      <c r="I2800" t="s">
        <v>1789</v>
      </c>
      <c r="J2800" t="s">
        <v>1601</v>
      </c>
      <c r="K2800">
        <v>4</v>
      </c>
      <c r="L2800">
        <v>163.39000000000001</v>
      </c>
    </row>
    <row r="2801" spans="1:12" x14ac:dyDescent="0.3">
      <c r="A2801">
        <v>26881</v>
      </c>
      <c r="B2801" s="109" t="s">
        <v>1638</v>
      </c>
      <c r="C2801" s="109" t="s">
        <v>98</v>
      </c>
      <c r="D2801">
        <v>120</v>
      </c>
      <c r="E2801">
        <v>2</v>
      </c>
      <c r="F2801" t="s">
        <v>1599</v>
      </c>
      <c r="G2801">
        <v>2565.61</v>
      </c>
      <c r="H2801">
        <v>8</v>
      </c>
      <c r="I2801" t="s">
        <v>1789</v>
      </c>
      <c r="J2801" t="s">
        <v>1603</v>
      </c>
      <c r="K2801">
        <v>1</v>
      </c>
      <c r="L2801">
        <v>27.16</v>
      </c>
    </row>
    <row r="2802" spans="1:12" x14ac:dyDescent="0.3">
      <c r="A2802">
        <v>26892</v>
      </c>
      <c r="B2802" s="109" t="s">
        <v>1638</v>
      </c>
      <c r="C2802" s="109" t="s">
        <v>98</v>
      </c>
      <c r="D2802">
        <v>179</v>
      </c>
      <c r="E2802">
        <v>1</v>
      </c>
      <c r="F2802" t="s">
        <v>215</v>
      </c>
      <c r="G2802">
        <v>2800.08</v>
      </c>
      <c r="H2802">
        <v>8</v>
      </c>
      <c r="I2802" t="s">
        <v>1789</v>
      </c>
      <c r="J2802" t="s">
        <v>1605</v>
      </c>
      <c r="K2802">
        <v>2</v>
      </c>
      <c r="L2802">
        <v>128.49</v>
      </c>
    </row>
    <row r="2803" spans="1:12" x14ac:dyDescent="0.3">
      <c r="A2803">
        <v>26901</v>
      </c>
      <c r="B2803" s="109" t="s">
        <v>1638</v>
      </c>
      <c r="C2803" s="109" t="s">
        <v>98</v>
      </c>
      <c r="D2803">
        <v>83</v>
      </c>
      <c r="E2803">
        <v>1</v>
      </c>
      <c r="F2803" t="s">
        <v>215</v>
      </c>
      <c r="G2803">
        <v>2399.3200000000002</v>
      </c>
      <c r="H2803">
        <v>8</v>
      </c>
      <c r="I2803" t="s">
        <v>1789</v>
      </c>
      <c r="J2803" t="s">
        <v>1606</v>
      </c>
      <c r="K2803">
        <v>3</v>
      </c>
      <c r="L2803">
        <v>154.25</v>
      </c>
    </row>
    <row r="2804" spans="1:12" x14ac:dyDescent="0.3">
      <c r="A2804">
        <v>26920</v>
      </c>
      <c r="B2804" s="109" t="s">
        <v>1639</v>
      </c>
      <c r="C2804" s="109" t="s">
        <v>98</v>
      </c>
      <c r="D2804">
        <v>94</v>
      </c>
      <c r="E2804">
        <v>1</v>
      </c>
      <c r="F2804" t="s">
        <v>215</v>
      </c>
      <c r="G2804">
        <v>2209.74999999999</v>
      </c>
      <c r="H2804">
        <v>8</v>
      </c>
      <c r="I2804" t="s">
        <v>1789</v>
      </c>
      <c r="J2804" t="s">
        <v>1605</v>
      </c>
      <c r="K2804">
        <v>2</v>
      </c>
      <c r="L2804">
        <v>63.31</v>
      </c>
    </row>
    <row r="2805" spans="1:12" x14ac:dyDescent="0.3">
      <c r="A2805">
        <v>26938</v>
      </c>
      <c r="B2805" s="109" t="s">
        <v>1639</v>
      </c>
      <c r="C2805" s="109" t="s">
        <v>98</v>
      </c>
      <c r="D2805">
        <v>93</v>
      </c>
      <c r="E2805">
        <v>1</v>
      </c>
      <c r="F2805" t="s">
        <v>215</v>
      </c>
      <c r="G2805">
        <v>2470.89</v>
      </c>
      <c r="H2805">
        <v>8</v>
      </c>
      <c r="I2805" t="s">
        <v>1789</v>
      </c>
      <c r="J2805" t="s">
        <v>1606</v>
      </c>
      <c r="K2805">
        <v>3</v>
      </c>
      <c r="L2805">
        <v>153.66000000000003</v>
      </c>
    </row>
    <row r="2806" spans="1:12" x14ac:dyDescent="0.3">
      <c r="A2806">
        <v>26954</v>
      </c>
      <c r="B2806" s="109" t="s">
        <v>1639</v>
      </c>
      <c r="C2806" s="109" t="s">
        <v>98</v>
      </c>
      <c r="D2806">
        <v>63</v>
      </c>
      <c r="E2806">
        <v>1</v>
      </c>
      <c r="F2806" t="s">
        <v>215</v>
      </c>
      <c r="G2806">
        <v>2982.45</v>
      </c>
      <c r="H2806">
        <v>8</v>
      </c>
      <c r="I2806" t="s">
        <v>1789</v>
      </c>
      <c r="J2806" t="s">
        <v>1606</v>
      </c>
      <c r="K2806">
        <v>3</v>
      </c>
      <c r="L2806">
        <v>155.43</v>
      </c>
    </row>
    <row r="2807" spans="1:12" x14ac:dyDescent="0.3">
      <c r="A2807">
        <v>27063</v>
      </c>
      <c r="B2807" s="109" t="s">
        <v>1640</v>
      </c>
      <c r="C2807" s="109" t="s">
        <v>98</v>
      </c>
      <c r="D2807">
        <v>166</v>
      </c>
      <c r="E2807">
        <v>2</v>
      </c>
      <c r="F2807" t="s">
        <v>1599</v>
      </c>
      <c r="G2807">
        <v>3257.91</v>
      </c>
      <c r="H2807">
        <v>8</v>
      </c>
      <c r="I2807" t="s">
        <v>1789</v>
      </c>
      <c r="J2807" t="s">
        <v>1606</v>
      </c>
      <c r="K2807">
        <v>3</v>
      </c>
      <c r="L2807">
        <v>143.11000000000001</v>
      </c>
    </row>
    <row r="2808" spans="1:12" x14ac:dyDescent="0.3">
      <c r="A2808">
        <v>27106</v>
      </c>
      <c r="B2808" s="109" t="s">
        <v>1640</v>
      </c>
      <c r="C2808" s="109" t="s">
        <v>98</v>
      </c>
      <c r="D2808">
        <v>25</v>
      </c>
      <c r="E2808">
        <v>1</v>
      </c>
      <c r="F2808" t="s">
        <v>215</v>
      </c>
      <c r="G2808">
        <v>1963.25</v>
      </c>
      <c r="H2808">
        <v>8</v>
      </c>
      <c r="I2808" t="s">
        <v>1789</v>
      </c>
      <c r="J2808" t="s">
        <v>1606</v>
      </c>
      <c r="K2808">
        <v>3</v>
      </c>
      <c r="L2808">
        <v>182.03</v>
      </c>
    </row>
    <row r="2809" spans="1:12" x14ac:dyDescent="0.3">
      <c r="A2809">
        <v>27113</v>
      </c>
      <c r="B2809" s="109" t="s">
        <v>1640</v>
      </c>
      <c r="C2809" s="109" t="s">
        <v>98</v>
      </c>
      <c r="D2809">
        <v>154</v>
      </c>
      <c r="E2809">
        <v>1</v>
      </c>
      <c r="F2809" t="s">
        <v>215</v>
      </c>
      <c r="G2809">
        <v>1976.4399999999901</v>
      </c>
      <c r="H2809">
        <v>8</v>
      </c>
      <c r="I2809" t="s">
        <v>1789</v>
      </c>
      <c r="J2809" t="s">
        <v>1603</v>
      </c>
      <c r="K2809">
        <v>1</v>
      </c>
      <c r="L2809">
        <v>27.57</v>
      </c>
    </row>
    <row r="2810" spans="1:12" x14ac:dyDescent="0.3">
      <c r="A2810">
        <v>27167</v>
      </c>
      <c r="B2810" s="109" t="s">
        <v>1640</v>
      </c>
      <c r="C2810" s="109" t="s">
        <v>98</v>
      </c>
      <c r="D2810">
        <v>34</v>
      </c>
      <c r="E2810">
        <v>2</v>
      </c>
      <c r="F2810" t="s">
        <v>1599</v>
      </c>
      <c r="G2810">
        <v>2657.8899999999899</v>
      </c>
      <c r="H2810">
        <v>8</v>
      </c>
      <c r="I2810" t="s">
        <v>1789</v>
      </c>
      <c r="J2810" t="s">
        <v>1603</v>
      </c>
      <c r="K2810">
        <v>1</v>
      </c>
      <c r="L2810">
        <v>64.56</v>
      </c>
    </row>
    <row r="2811" spans="1:12" x14ac:dyDescent="0.3">
      <c r="A2811">
        <v>27199</v>
      </c>
      <c r="B2811" s="109" t="s">
        <v>1640</v>
      </c>
      <c r="C2811" s="109" t="s">
        <v>98</v>
      </c>
      <c r="D2811">
        <v>88</v>
      </c>
      <c r="E2811">
        <v>2</v>
      </c>
      <c r="F2811" t="s">
        <v>1599</v>
      </c>
      <c r="G2811">
        <v>2659.22</v>
      </c>
      <c r="H2811">
        <v>8</v>
      </c>
      <c r="I2811" t="s">
        <v>1789</v>
      </c>
      <c r="J2811" t="s">
        <v>1605</v>
      </c>
      <c r="K2811">
        <v>2</v>
      </c>
      <c r="L2811">
        <v>74.489999999999995</v>
      </c>
    </row>
    <row r="2812" spans="1:12" x14ac:dyDescent="0.3">
      <c r="A2812">
        <v>27202</v>
      </c>
      <c r="B2812" s="109" t="s">
        <v>1640</v>
      </c>
      <c r="C2812" s="109" t="s">
        <v>98</v>
      </c>
      <c r="D2812">
        <v>143</v>
      </c>
      <c r="E2812">
        <v>1</v>
      </c>
      <c r="F2812" t="s">
        <v>215</v>
      </c>
      <c r="G2812">
        <v>2571.33</v>
      </c>
      <c r="H2812">
        <v>8</v>
      </c>
      <c r="I2812" t="s">
        <v>1789</v>
      </c>
      <c r="J2812" t="s">
        <v>1605</v>
      </c>
      <c r="K2812">
        <v>2</v>
      </c>
      <c r="L2812">
        <v>159.5</v>
      </c>
    </row>
    <row r="2813" spans="1:12" x14ac:dyDescent="0.3">
      <c r="A2813">
        <v>27222</v>
      </c>
      <c r="B2813" s="109" t="s">
        <v>1640</v>
      </c>
      <c r="C2813" s="109" t="s">
        <v>98</v>
      </c>
      <c r="D2813">
        <v>60</v>
      </c>
      <c r="E2813">
        <v>1</v>
      </c>
      <c r="F2813" t="s">
        <v>215</v>
      </c>
      <c r="G2813">
        <v>1042.27</v>
      </c>
      <c r="H2813">
        <v>8</v>
      </c>
      <c r="I2813" t="s">
        <v>1789</v>
      </c>
      <c r="J2813" t="s">
        <v>1605</v>
      </c>
      <c r="K2813">
        <v>2</v>
      </c>
      <c r="L2813">
        <v>79.180000000000007</v>
      </c>
    </row>
    <row r="2814" spans="1:12" x14ac:dyDescent="0.3">
      <c r="A2814">
        <v>27284</v>
      </c>
      <c r="B2814" s="109" t="s">
        <v>1640</v>
      </c>
      <c r="C2814" s="109" t="s">
        <v>98</v>
      </c>
      <c r="D2814">
        <v>32</v>
      </c>
      <c r="E2814">
        <v>1</v>
      </c>
      <c r="F2814" t="s">
        <v>215</v>
      </c>
      <c r="G2814">
        <v>3062.03999999999</v>
      </c>
      <c r="H2814">
        <v>8</v>
      </c>
      <c r="I2814" t="s">
        <v>1789</v>
      </c>
      <c r="J2814" t="s">
        <v>1603</v>
      </c>
      <c r="K2814">
        <v>1</v>
      </c>
      <c r="L2814">
        <v>27.57</v>
      </c>
    </row>
    <row r="2815" spans="1:12" x14ac:dyDescent="0.3">
      <c r="A2815">
        <v>27375</v>
      </c>
      <c r="B2815" s="109" t="s">
        <v>1640</v>
      </c>
      <c r="C2815" s="109" t="s">
        <v>98</v>
      </c>
      <c r="D2815">
        <v>48</v>
      </c>
      <c r="E2815">
        <v>1</v>
      </c>
      <c r="F2815" t="s">
        <v>215</v>
      </c>
      <c r="G2815">
        <v>2563.6099999999901</v>
      </c>
      <c r="H2815">
        <v>8</v>
      </c>
      <c r="I2815" t="s">
        <v>1789</v>
      </c>
      <c r="J2815" t="s">
        <v>1605</v>
      </c>
      <c r="K2815">
        <v>2</v>
      </c>
      <c r="L2815">
        <v>101.64</v>
      </c>
    </row>
    <row r="2816" spans="1:12" x14ac:dyDescent="0.3">
      <c r="A2816">
        <v>27392</v>
      </c>
      <c r="B2816" s="109" t="s">
        <v>1641</v>
      </c>
      <c r="C2816" s="109" t="s">
        <v>98</v>
      </c>
      <c r="D2816">
        <v>169</v>
      </c>
      <c r="E2816">
        <v>1</v>
      </c>
      <c r="F2816" t="s">
        <v>215</v>
      </c>
      <c r="G2816">
        <v>2720.42</v>
      </c>
      <c r="H2816">
        <v>8</v>
      </c>
      <c r="I2816" t="s">
        <v>1789</v>
      </c>
      <c r="J2816" t="s">
        <v>1605</v>
      </c>
      <c r="K2816">
        <v>2</v>
      </c>
      <c r="L2816">
        <v>73.22999999999999</v>
      </c>
    </row>
    <row r="2817" spans="1:12" x14ac:dyDescent="0.3">
      <c r="A2817">
        <v>27396</v>
      </c>
      <c r="B2817" s="109" t="s">
        <v>1641</v>
      </c>
      <c r="C2817" s="109" t="s">
        <v>98</v>
      </c>
      <c r="D2817">
        <v>44</v>
      </c>
      <c r="E2817">
        <v>2</v>
      </c>
      <c r="F2817" t="s">
        <v>1599</v>
      </c>
      <c r="G2817">
        <v>2003.3999999999901</v>
      </c>
      <c r="H2817">
        <v>8</v>
      </c>
      <c r="I2817" t="s">
        <v>1789</v>
      </c>
      <c r="J2817" t="s">
        <v>1606</v>
      </c>
      <c r="K2817">
        <v>3</v>
      </c>
      <c r="L2817">
        <v>197.53</v>
      </c>
    </row>
    <row r="2818" spans="1:12" x14ac:dyDescent="0.3">
      <c r="A2818">
        <v>27446</v>
      </c>
      <c r="B2818" s="109" t="s">
        <v>1641</v>
      </c>
      <c r="C2818" s="109" t="s">
        <v>98</v>
      </c>
      <c r="D2818">
        <v>73</v>
      </c>
      <c r="E2818">
        <v>1</v>
      </c>
      <c r="F2818" t="s">
        <v>215</v>
      </c>
      <c r="G2818">
        <v>2067.75</v>
      </c>
      <c r="H2818">
        <v>8</v>
      </c>
      <c r="I2818" t="s">
        <v>1789</v>
      </c>
      <c r="J2818" t="s">
        <v>1603</v>
      </c>
      <c r="K2818">
        <v>1</v>
      </c>
      <c r="L2818">
        <v>37.409999999999997</v>
      </c>
    </row>
    <row r="2819" spans="1:12" x14ac:dyDescent="0.3">
      <c r="A2819">
        <v>27475</v>
      </c>
      <c r="B2819" s="109" t="s">
        <v>1641</v>
      </c>
      <c r="C2819" s="109" t="s">
        <v>98</v>
      </c>
      <c r="D2819">
        <v>193</v>
      </c>
      <c r="E2819">
        <v>1</v>
      </c>
      <c r="F2819" t="s">
        <v>215</v>
      </c>
      <c r="G2819">
        <v>2547.62</v>
      </c>
      <c r="H2819">
        <v>8</v>
      </c>
      <c r="I2819" t="s">
        <v>1789</v>
      </c>
      <c r="J2819" t="s">
        <v>1605</v>
      </c>
      <c r="K2819">
        <v>2</v>
      </c>
      <c r="L2819">
        <v>91.5</v>
      </c>
    </row>
    <row r="2820" spans="1:12" x14ac:dyDescent="0.3">
      <c r="A2820">
        <v>27478</v>
      </c>
      <c r="B2820" s="109" t="s">
        <v>1641</v>
      </c>
      <c r="C2820" s="109" t="s">
        <v>98</v>
      </c>
      <c r="D2820">
        <v>98</v>
      </c>
      <c r="E2820">
        <v>2</v>
      </c>
      <c r="F2820" t="s">
        <v>1599</v>
      </c>
      <c r="G2820">
        <v>2096.2599999999902</v>
      </c>
      <c r="H2820">
        <v>8</v>
      </c>
      <c r="I2820" t="s">
        <v>1789</v>
      </c>
      <c r="J2820" t="s">
        <v>1606</v>
      </c>
      <c r="K2820">
        <v>3</v>
      </c>
      <c r="L2820">
        <v>196.57999999999998</v>
      </c>
    </row>
    <row r="2821" spans="1:12" x14ac:dyDescent="0.3">
      <c r="A2821">
        <v>27532</v>
      </c>
      <c r="B2821" s="109" t="s">
        <v>1641</v>
      </c>
      <c r="C2821" s="109" t="s">
        <v>98</v>
      </c>
      <c r="D2821">
        <v>151</v>
      </c>
      <c r="E2821">
        <v>2</v>
      </c>
      <c r="F2821" t="s">
        <v>1599</v>
      </c>
      <c r="G2821">
        <v>4000.7999999999902</v>
      </c>
      <c r="H2821">
        <v>8</v>
      </c>
      <c r="I2821" t="s">
        <v>1789</v>
      </c>
      <c r="J2821" t="s">
        <v>1601</v>
      </c>
      <c r="K2821">
        <v>4</v>
      </c>
      <c r="L2821">
        <v>216.96</v>
      </c>
    </row>
    <row r="2822" spans="1:12" x14ac:dyDescent="0.3">
      <c r="A2822">
        <v>27572</v>
      </c>
      <c r="B2822" s="109" t="s">
        <v>1641</v>
      </c>
      <c r="C2822" s="109" t="s">
        <v>98</v>
      </c>
      <c r="D2822">
        <v>180</v>
      </c>
      <c r="E2822">
        <v>1</v>
      </c>
      <c r="F2822" t="s">
        <v>215</v>
      </c>
      <c r="G2822">
        <v>2710.77</v>
      </c>
      <c r="H2822">
        <v>8</v>
      </c>
      <c r="I2822" t="s">
        <v>1789</v>
      </c>
      <c r="J2822" t="s">
        <v>1603</v>
      </c>
      <c r="K2822">
        <v>1</v>
      </c>
      <c r="L2822">
        <v>80.69</v>
      </c>
    </row>
    <row r="2823" spans="1:12" x14ac:dyDescent="0.3">
      <c r="A2823">
        <v>27578</v>
      </c>
      <c r="B2823" s="109" t="s">
        <v>1735</v>
      </c>
      <c r="C2823" s="109" t="s">
        <v>98</v>
      </c>
      <c r="D2823">
        <v>30</v>
      </c>
      <c r="E2823">
        <v>2</v>
      </c>
      <c r="F2823" t="s">
        <v>1599</v>
      </c>
      <c r="G2823">
        <v>1444.25999999999</v>
      </c>
      <c r="H2823">
        <v>8</v>
      </c>
      <c r="I2823" t="s">
        <v>1789</v>
      </c>
      <c r="J2823" t="s">
        <v>1623</v>
      </c>
      <c r="K2823">
        <v>5</v>
      </c>
      <c r="L2823">
        <v>283.56000000000006</v>
      </c>
    </row>
    <row r="2824" spans="1:12" x14ac:dyDescent="0.3">
      <c r="A2824">
        <v>27643</v>
      </c>
      <c r="B2824" s="109" t="s">
        <v>1735</v>
      </c>
      <c r="C2824" s="109" t="s">
        <v>98</v>
      </c>
      <c r="D2824">
        <v>114</v>
      </c>
      <c r="E2824">
        <v>1</v>
      </c>
      <c r="F2824" t="s">
        <v>215</v>
      </c>
      <c r="G2824">
        <v>2891.3199999999902</v>
      </c>
      <c r="H2824">
        <v>8</v>
      </c>
      <c r="I2824" t="s">
        <v>1789</v>
      </c>
      <c r="J2824" t="s">
        <v>1601</v>
      </c>
      <c r="K2824">
        <v>4</v>
      </c>
      <c r="L2824">
        <v>193.06</v>
      </c>
    </row>
    <row r="2825" spans="1:12" x14ac:dyDescent="0.3">
      <c r="A2825">
        <v>27675</v>
      </c>
      <c r="B2825" s="109" t="s">
        <v>1735</v>
      </c>
      <c r="C2825" s="109" t="s">
        <v>98</v>
      </c>
      <c r="D2825">
        <v>90</v>
      </c>
      <c r="E2825">
        <v>2</v>
      </c>
      <c r="F2825" t="s">
        <v>1599</v>
      </c>
      <c r="G2825">
        <v>3210.29</v>
      </c>
      <c r="H2825">
        <v>8</v>
      </c>
      <c r="I2825" t="s">
        <v>1789</v>
      </c>
      <c r="J2825" t="s">
        <v>1605</v>
      </c>
      <c r="K2825">
        <v>2</v>
      </c>
      <c r="L2825">
        <v>79.180000000000007</v>
      </c>
    </row>
    <row r="2826" spans="1:12" x14ac:dyDescent="0.3">
      <c r="A2826">
        <v>27693</v>
      </c>
      <c r="B2826" s="109" t="s">
        <v>1735</v>
      </c>
      <c r="C2826" s="109" t="s">
        <v>98</v>
      </c>
      <c r="D2826">
        <v>174</v>
      </c>
      <c r="E2826">
        <v>2</v>
      </c>
      <c r="F2826" t="s">
        <v>1599</v>
      </c>
      <c r="G2826">
        <v>3536.94</v>
      </c>
      <c r="H2826">
        <v>8</v>
      </c>
      <c r="I2826" t="s">
        <v>1789</v>
      </c>
      <c r="J2826" t="s">
        <v>1606</v>
      </c>
      <c r="K2826">
        <v>3</v>
      </c>
      <c r="L2826">
        <v>143.79</v>
      </c>
    </row>
    <row r="2827" spans="1:12" x14ac:dyDescent="0.3">
      <c r="A2827">
        <v>27813</v>
      </c>
      <c r="B2827" s="109" t="s">
        <v>1735</v>
      </c>
      <c r="C2827" s="109" t="s">
        <v>98</v>
      </c>
      <c r="D2827">
        <v>8</v>
      </c>
      <c r="E2827">
        <v>2</v>
      </c>
      <c r="F2827" t="s">
        <v>1599</v>
      </c>
      <c r="G2827">
        <v>1768.5999999999899</v>
      </c>
      <c r="H2827">
        <v>8</v>
      </c>
      <c r="I2827" t="s">
        <v>1789</v>
      </c>
      <c r="J2827" t="s">
        <v>1601</v>
      </c>
      <c r="K2827">
        <v>4</v>
      </c>
      <c r="L2827">
        <v>245.79000000000002</v>
      </c>
    </row>
    <row r="2828" spans="1:12" x14ac:dyDescent="0.3">
      <c r="A2828">
        <v>27815</v>
      </c>
      <c r="B2828" s="109" t="s">
        <v>1735</v>
      </c>
      <c r="C2828" s="109" t="s">
        <v>98</v>
      </c>
      <c r="D2828">
        <v>125</v>
      </c>
      <c r="E2828">
        <v>1</v>
      </c>
      <c r="F2828" t="s">
        <v>215</v>
      </c>
      <c r="G2828">
        <v>2689.59</v>
      </c>
      <c r="H2828">
        <v>8</v>
      </c>
      <c r="I2828" t="s">
        <v>1789</v>
      </c>
      <c r="J2828" t="s">
        <v>1605</v>
      </c>
      <c r="K2828">
        <v>2</v>
      </c>
      <c r="L2828">
        <v>117.77</v>
      </c>
    </row>
    <row r="2829" spans="1:12" x14ac:dyDescent="0.3">
      <c r="A2829">
        <v>27836</v>
      </c>
      <c r="B2829" s="109" t="s">
        <v>1735</v>
      </c>
      <c r="C2829" s="109" t="s">
        <v>98</v>
      </c>
      <c r="D2829">
        <v>95</v>
      </c>
      <c r="E2829">
        <v>2</v>
      </c>
      <c r="F2829" t="s">
        <v>1599</v>
      </c>
      <c r="G2829">
        <v>2380.98</v>
      </c>
      <c r="H2829">
        <v>8</v>
      </c>
      <c r="I2829" t="s">
        <v>1789</v>
      </c>
      <c r="J2829" t="s">
        <v>1605</v>
      </c>
      <c r="K2829">
        <v>2</v>
      </c>
      <c r="L2829">
        <v>54.730000000000004</v>
      </c>
    </row>
    <row r="2830" spans="1:12" x14ac:dyDescent="0.3">
      <c r="A2830">
        <v>27885</v>
      </c>
      <c r="B2830" s="109" t="s">
        <v>1642</v>
      </c>
      <c r="C2830" s="109" t="s">
        <v>98</v>
      </c>
      <c r="D2830">
        <v>100</v>
      </c>
      <c r="E2830">
        <v>1</v>
      </c>
      <c r="F2830" t="s">
        <v>215</v>
      </c>
      <c r="G2830">
        <v>3062.92</v>
      </c>
      <c r="H2830">
        <v>8</v>
      </c>
      <c r="I2830" t="s">
        <v>1789</v>
      </c>
      <c r="J2830" t="s">
        <v>1605</v>
      </c>
      <c r="K2830">
        <v>2</v>
      </c>
      <c r="L2830">
        <v>64.650000000000006</v>
      </c>
    </row>
    <row r="2831" spans="1:12" x14ac:dyDescent="0.3">
      <c r="A2831">
        <v>27919</v>
      </c>
      <c r="B2831" s="109" t="s">
        <v>1642</v>
      </c>
      <c r="C2831" s="109" t="s">
        <v>98</v>
      </c>
      <c r="D2831">
        <v>86</v>
      </c>
      <c r="E2831">
        <v>1</v>
      </c>
      <c r="F2831" t="s">
        <v>215</v>
      </c>
      <c r="G2831">
        <v>3622.22</v>
      </c>
      <c r="H2831">
        <v>8</v>
      </c>
      <c r="I2831" t="s">
        <v>1789</v>
      </c>
      <c r="J2831" t="s">
        <v>1603</v>
      </c>
      <c r="K2831">
        <v>1</v>
      </c>
      <c r="L2831">
        <v>64.56</v>
      </c>
    </row>
    <row r="2832" spans="1:12" x14ac:dyDescent="0.3">
      <c r="A2832">
        <v>27922</v>
      </c>
      <c r="B2832" s="109" t="s">
        <v>1642</v>
      </c>
      <c r="C2832" s="109" t="s">
        <v>98</v>
      </c>
      <c r="D2832">
        <v>86</v>
      </c>
      <c r="E2832">
        <v>1</v>
      </c>
      <c r="F2832" t="s">
        <v>215</v>
      </c>
      <c r="G2832">
        <v>3622.22</v>
      </c>
      <c r="H2832">
        <v>8</v>
      </c>
      <c r="I2832" t="s">
        <v>1789</v>
      </c>
      <c r="J2832" t="s">
        <v>1603</v>
      </c>
      <c r="K2832">
        <v>1</v>
      </c>
      <c r="L2832">
        <v>36.15</v>
      </c>
    </row>
    <row r="2833" spans="1:12" x14ac:dyDescent="0.3">
      <c r="A2833">
        <v>27939</v>
      </c>
      <c r="B2833" s="109" t="s">
        <v>1642</v>
      </c>
      <c r="C2833" s="109" t="s">
        <v>98</v>
      </c>
      <c r="D2833">
        <v>137</v>
      </c>
      <c r="E2833">
        <v>1</v>
      </c>
      <c r="F2833" t="s">
        <v>215</v>
      </c>
      <c r="G2833">
        <v>3001.57</v>
      </c>
      <c r="H2833">
        <v>8</v>
      </c>
      <c r="I2833" t="s">
        <v>1789</v>
      </c>
      <c r="J2833" t="s">
        <v>1605</v>
      </c>
      <c r="K2833">
        <v>2</v>
      </c>
      <c r="L2833">
        <v>116.22</v>
      </c>
    </row>
    <row r="2834" spans="1:12" x14ac:dyDescent="0.3">
      <c r="A2834">
        <v>28021</v>
      </c>
      <c r="B2834" s="109" t="s">
        <v>1642</v>
      </c>
      <c r="C2834" s="109" t="s">
        <v>98</v>
      </c>
      <c r="D2834">
        <v>123</v>
      </c>
      <c r="E2834">
        <v>2</v>
      </c>
      <c r="F2834" t="s">
        <v>1599</v>
      </c>
      <c r="G2834">
        <v>2813.95</v>
      </c>
      <c r="H2834">
        <v>8</v>
      </c>
      <c r="I2834" t="s">
        <v>1789</v>
      </c>
      <c r="J2834" t="s">
        <v>1601</v>
      </c>
      <c r="K2834">
        <v>4</v>
      </c>
      <c r="L2834">
        <v>155.74</v>
      </c>
    </row>
    <row r="2835" spans="1:12" x14ac:dyDescent="0.3">
      <c r="A2835">
        <v>28022</v>
      </c>
      <c r="B2835" s="109" t="s">
        <v>1642</v>
      </c>
      <c r="C2835" s="109" t="s">
        <v>98</v>
      </c>
      <c r="D2835">
        <v>49</v>
      </c>
      <c r="E2835">
        <v>1</v>
      </c>
      <c r="F2835" t="s">
        <v>215</v>
      </c>
      <c r="G2835">
        <v>2693.59</v>
      </c>
      <c r="H2835">
        <v>8</v>
      </c>
      <c r="I2835" t="s">
        <v>1789</v>
      </c>
      <c r="J2835" t="s">
        <v>1623</v>
      </c>
      <c r="K2835">
        <v>5</v>
      </c>
      <c r="L2835">
        <v>308.01</v>
      </c>
    </row>
    <row r="2836" spans="1:12" x14ac:dyDescent="0.3">
      <c r="A2836">
        <v>28076</v>
      </c>
      <c r="B2836" s="109" t="s">
        <v>1642</v>
      </c>
      <c r="C2836" s="109" t="s">
        <v>98</v>
      </c>
      <c r="D2836">
        <v>15</v>
      </c>
      <c r="E2836">
        <v>2</v>
      </c>
      <c r="F2836" t="s">
        <v>1599</v>
      </c>
      <c r="G2836">
        <v>1793.51999999999</v>
      </c>
      <c r="H2836">
        <v>8</v>
      </c>
      <c r="I2836" t="s">
        <v>1789</v>
      </c>
      <c r="J2836" t="s">
        <v>1606</v>
      </c>
      <c r="K2836">
        <v>3</v>
      </c>
      <c r="L2836">
        <v>143.05000000000001</v>
      </c>
    </row>
    <row r="2837" spans="1:12" x14ac:dyDescent="0.3">
      <c r="A2837">
        <v>28095</v>
      </c>
      <c r="B2837" s="109" t="s">
        <v>1642</v>
      </c>
      <c r="C2837" s="109" t="s">
        <v>98</v>
      </c>
      <c r="D2837">
        <v>196</v>
      </c>
      <c r="E2837">
        <v>1</v>
      </c>
      <c r="F2837" t="s">
        <v>215</v>
      </c>
      <c r="G2837">
        <v>2714.1099999999901</v>
      </c>
      <c r="H2837">
        <v>8</v>
      </c>
      <c r="I2837" t="s">
        <v>1789</v>
      </c>
      <c r="J2837" t="s">
        <v>1603</v>
      </c>
      <c r="K2837">
        <v>1</v>
      </c>
      <c r="L2837">
        <v>63.93</v>
      </c>
    </row>
    <row r="2838" spans="1:12" x14ac:dyDescent="0.3">
      <c r="A2838">
        <v>28101</v>
      </c>
      <c r="B2838" s="109" t="s">
        <v>1736</v>
      </c>
      <c r="C2838" s="109" t="s">
        <v>98</v>
      </c>
      <c r="D2838">
        <v>91</v>
      </c>
      <c r="E2838">
        <v>1</v>
      </c>
      <c r="F2838" t="s">
        <v>215</v>
      </c>
      <c r="G2838">
        <v>3648.07</v>
      </c>
      <c r="H2838">
        <v>8</v>
      </c>
      <c r="I2838" t="s">
        <v>1789</v>
      </c>
      <c r="J2838" t="s">
        <v>1603</v>
      </c>
      <c r="K2838">
        <v>1</v>
      </c>
      <c r="L2838">
        <v>27.57</v>
      </c>
    </row>
    <row r="2839" spans="1:12" x14ac:dyDescent="0.3">
      <c r="A2839">
        <v>28105</v>
      </c>
      <c r="B2839" s="109" t="s">
        <v>1736</v>
      </c>
      <c r="C2839" s="109" t="s">
        <v>98</v>
      </c>
      <c r="D2839">
        <v>67</v>
      </c>
      <c r="E2839">
        <v>1</v>
      </c>
      <c r="F2839" t="s">
        <v>215</v>
      </c>
      <c r="G2839">
        <v>2962.03</v>
      </c>
      <c r="H2839">
        <v>8</v>
      </c>
      <c r="I2839" t="s">
        <v>1789</v>
      </c>
      <c r="J2839" t="s">
        <v>1605</v>
      </c>
      <c r="K2839">
        <v>2</v>
      </c>
      <c r="L2839">
        <v>101.97</v>
      </c>
    </row>
    <row r="2840" spans="1:12" x14ac:dyDescent="0.3">
      <c r="A2840">
        <v>28109</v>
      </c>
      <c r="B2840" s="109" t="s">
        <v>1736</v>
      </c>
      <c r="C2840" s="109" t="s">
        <v>98</v>
      </c>
      <c r="D2840">
        <v>112</v>
      </c>
      <c r="E2840">
        <v>2</v>
      </c>
      <c r="F2840" t="s">
        <v>1599</v>
      </c>
      <c r="G2840">
        <v>2059.8399999999901</v>
      </c>
      <c r="H2840">
        <v>8</v>
      </c>
      <c r="I2840" t="s">
        <v>1789</v>
      </c>
      <c r="J2840" t="s">
        <v>1601</v>
      </c>
      <c r="K2840">
        <v>4</v>
      </c>
      <c r="L2840">
        <v>205.32</v>
      </c>
    </row>
    <row r="2841" spans="1:12" x14ac:dyDescent="0.3">
      <c r="A2841">
        <v>28159</v>
      </c>
      <c r="B2841" s="109" t="s">
        <v>1736</v>
      </c>
      <c r="C2841" s="109" t="s">
        <v>98</v>
      </c>
      <c r="D2841">
        <v>109</v>
      </c>
      <c r="E2841">
        <v>1</v>
      </c>
      <c r="F2841" t="s">
        <v>215</v>
      </c>
      <c r="G2841">
        <v>3385.06</v>
      </c>
      <c r="H2841">
        <v>8</v>
      </c>
      <c r="I2841" t="s">
        <v>1789</v>
      </c>
      <c r="J2841" t="s">
        <v>1606</v>
      </c>
      <c r="K2841">
        <v>3</v>
      </c>
      <c r="L2841">
        <v>143.79</v>
      </c>
    </row>
    <row r="2842" spans="1:12" x14ac:dyDescent="0.3">
      <c r="A2842">
        <v>28193</v>
      </c>
      <c r="B2842" s="109" t="s">
        <v>1737</v>
      </c>
      <c r="C2842" s="109" t="s">
        <v>98</v>
      </c>
      <c r="D2842">
        <v>167</v>
      </c>
      <c r="E2842">
        <v>2</v>
      </c>
      <c r="F2842" t="s">
        <v>1599</v>
      </c>
      <c r="G2842">
        <v>2609.11</v>
      </c>
      <c r="H2842">
        <v>8</v>
      </c>
      <c r="I2842" t="s">
        <v>1789</v>
      </c>
      <c r="J2842" t="s">
        <v>1603</v>
      </c>
      <c r="K2842">
        <v>1</v>
      </c>
      <c r="L2842">
        <v>52.02</v>
      </c>
    </row>
    <row r="2843" spans="1:12" x14ac:dyDescent="0.3">
      <c r="A2843">
        <v>28250</v>
      </c>
      <c r="B2843" s="109" t="s">
        <v>1737</v>
      </c>
      <c r="C2843" s="109" t="s">
        <v>98</v>
      </c>
      <c r="D2843">
        <v>189</v>
      </c>
      <c r="E2843">
        <v>1</v>
      </c>
      <c r="F2843" t="s">
        <v>215</v>
      </c>
      <c r="G2843">
        <v>3063.68</v>
      </c>
      <c r="H2843">
        <v>8</v>
      </c>
      <c r="I2843" t="s">
        <v>1789</v>
      </c>
      <c r="J2843" t="s">
        <v>1606</v>
      </c>
      <c r="K2843">
        <v>3</v>
      </c>
      <c r="L2843">
        <v>209.18</v>
      </c>
    </row>
    <row r="2844" spans="1:12" x14ac:dyDescent="0.3">
      <c r="A2844">
        <v>28299</v>
      </c>
      <c r="B2844" s="109" t="s">
        <v>1737</v>
      </c>
      <c r="C2844" s="109" t="s">
        <v>98</v>
      </c>
      <c r="D2844">
        <v>173</v>
      </c>
      <c r="E2844">
        <v>1</v>
      </c>
      <c r="F2844" t="s">
        <v>215</v>
      </c>
      <c r="G2844">
        <v>3127.77</v>
      </c>
      <c r="H2844">
        <v>8</v>
      </c>
      <c r="I2844" t="s">
        <v>1789</v>
      </c>
      <c r="J2844" t="s">
        <v>1603</v>
      </c>
      <c r="K2844">
        <v>1</v>
      </c>
      <c r="L2844">
        <v>64.56</v>
      </c>
    </row>
    <row r="2845" spans="1:12" x14ac:dyDescent="0.3">
      <c r="A2845">
        <v>28349</v>
      </c>
      <c r="B2845" s="109" t="s">
        <v>1643</v>
      </c>
      <c r="C2845" s="109" t="s">
        <v>98</v>
      </c>
      <c r="D2845">
        <v>86</v>
      </c>
      <c r="E2845">
        <v>1</v>
      </c>
      <c r="F2845" t="s">
        <v>215</v>
      </c>
      <c r="G2845">
        <v>3622.22</v>
      </c>
      <c r="H2845">
        <v>8</v>
      </c>
      <c r="I2845" t="s">
        <v>1789</v>
      </c>
      <c r="J2845" t="s">
        <v>1605</v>
      </c>
      <c r="K2845">
        <v>2</v>
      </c>
      <c r="L2845">
        <v>161.38</v>
      </c>
    </row>
    <row r="2846" spans="1:12" x14ac:dyDescent="0.3">
      <c r="A2846">
        <v>28365</v>
      </c>
      <c r="B2846" s="109" t="s">
        <v>1643</v>
      </c>
      <c r="C2846" s="109" t="s">
        <v>98</v>
      </c>
      <c r="D2846">
        <v>165</v>
      </c>
      <c r="E2846">
        <v>2</v>
      </c>
      <c r="F2846" t="s">
        <v>1599</v>
      </c>
      <c r="G2846">
        <v>2562.04</v>
      </c>
      <c r="H2846">
        <v>8</v>
      </c>
      <c r="I2846" t="s">
        <v>1789</v>
      </c>
      <c r="J2846" t="s">
        <v>1601</v>
      </c>
      <c r="K2846">
        <v>4</v>
      </c>
      <c r="L2846">
        <v>179.26000000000002</v>
      </c>
    </row>
    <row r="2847" spans="1:12" x14ac:dyDescent="0.3">
      <c r="A2847">
        <v>28390</v>
      </c>
      <c r="B2847" s="109" t="s">
        <v>1643</v>
      </c>
      <c r="C2847" s="109" t="s">
        <v>98</v>
      </c>
      <c r="D2847">
        <v>32</v>
      </c>
      <c r="E2847">
        <v>1</v>
      </c>
      <c r="F2847" t="s">
        <v>215</v>
      </c>
      <c r="G2847">
        <v>3062.03999999999</v>
      </c>
      <c r="H2847">
        <v>8</v>
      </c>
      <c r="I2847" t="s">
        <v>1789</v>
      </c>
      <c r="J2847" t="s">
        <v>1603</v>
      </c>
      <c r="K2847">
        <v>1</v>
      </c>
      <c r="L2847">
        <v>27.57</v>
      </c>
    </row>
    <row r="2848" spans="1:12" x14ac:dyDescent="0.3">
      <c r="A2848">
        <v>28396</v>
      </c>
      <c r="B2848" s="109" t="s">
        <v>1643</v>
      </c>
      <c r="C2848" s="109" t="s">
        <v>98</v>
      </c>
      <c r="D2848">
        <v>120</v>
      </c>
      <c r="E2848">
        <v>2</v>
      </c>
      <c r="F2848" t="s">
        <v>1599</v>
      </c>
      <c r="G2848">
        <v>2565.61</v>
      </c>
      <c r="H2848">
        <v>8</v>
      </c>
      <c r="I2848" t="s">
        <v>1789</v>
      </c>
      <c r="J2848" t="s">
        <v>1605</v>
      </c>
      <c r="K2848">
        <v>2</v>
      </c>
      <c r="L2848">
        <v>89.1</v>
      </c>
    </row>
    <row r="2849" spans="1:12" x14ac:dyDescent="0.3">
      <c r="A2849">
        <v>28415</v>
      </c>
      <c r="B2849" s="109" t="s">
        <v>1643</v>
      </c>
      <c r="C2849" s="109" t="s">
        <v>98</v>
      </c>
      <c r="D2849">
        <v>34</v>
      </c>
      <c r="E2849">
        <v>2</v>
      </c>
      <c r="F2849" t="s">
        <v>1599</v>
      </c>
      <c r="G2849">
        <v>2657.8899999999899</v>
      </c>
      <c r="H2849">
        <v>8</v>
      </c>
      <c r="I2849" t="s">
        <v>1789</v>
      </c>
      <c r="J2849" t="s">
        <v>1603</v>
      </c>
      <c r="K2849">
        <v>1</v>
      </c>
      <c r="L2849">
        <v>78.81</v>
      </c>
    </row>
    <row r="2850" spans="1:12" x14ac:dyDescent="0.3">
      <c r="A2850">
        <v>28432</v>
      </c>
      <c r="B2850" s="109" t="s">
        <v>1738</v>
      </c>
      <c r="C2850" s="109" t="s">
        <v>98</v>
      </c>
      <c r="D2850">
        <v>139</v>
      </c>
      <c r="E2850">
        <v>2</v>
      </c>
      <c r="F2850" t="s">
        <v>1599</v>
      </c>
      <c r="G2850">
        <v>1577.97</v>
      </c>
      <c r="H2850">
        <v>8</v>
      </c>
      <c r="I2850" t="s">
        <v>1789</v>
      </c>
      <c r="J2850" t="s">
        <v>1606</v>
      </c>
      <c r="K2850">
        <v>3</v>
      </c>
      <c r="L2850">
        <v>153.30000000000001</v>
      </c>
    </row>
    <row r="2851" spans="1:12" x14ac:dyDescent="0.3">
      <c r="A2851">
        <v>28446</v>
      </c>
      <c r="B2851" s="109" t="s">
        <v>1738</v>
      </c>
      <c r="C2851" s="109" t="s">
        <v>98</v>
      </c>
      <c r="D2851">
        <v>200</v>
      </c>
      <c r="E2851">
        <v>2</v>
      </c>
      <c r="F2851" t="s">
        <v>1599</v>
      </c>
      <c r="G2851">
        <v>3156.95</v>
      </c>
      <c r="H2851">
        <v>8</v>
      </c>
      <c r="I2851" t="s">
        <v>1789</v>
      </c>
      <c r="J2851" t="s">
        <v>1603</v>
      </c>
      <c r="K2851">
        <v>1</v>
      </c>
      <c r="L2851">
        <v>78.81</v>
      </c>
    </row>
    <row r="2852" spans="1:12" x14ac:dyDescent="0.3">
      <c r="A2852">
        <v>28494</v>
      </c>
      <c r="B2852" s="109" t="s">
        <v>1738</v>
      </c>
      <c r="C2852" s="109" t="s">
        <v>98</v>
      </c>
      <c r="D2852">
        <v>162</v>
      </c>
      <c r="E2852">
        <v>1</v>
      </c>
      <c r="F2852" t="s">
        <v>215</v>
      </c>
      <c r="G2852">
        <v>2190.64</v>
      </c>
      <c r="H2852">
        <v>8</v>
      </c>
      <c r="I2852" t="s">
        <v>1789</v>
      </c>
      <c r="J2852" t="s">
        <v>1623</v>
      </c>
      <c r="K2852">
        <v>5</v>
      </c>
      <c r="L2852">
        <v>254.01</v>
      </c>
    </row>
    <row r="2853" spans="1:12" x14ac:dyDescent="0.3">
      <c r="A2853">
        <v>28516</v>
      </c>
      <c r="B2853" s="109" t="s">
        <v>1738</v>
      </c>
      <c r="C2853" s="109" t="s">
        <v>98</v>
      </c>
      <c r="D2853">
        <v>88</v>
      </c>
      <c r="E2853">
        <v>2</v>
      </c>
      <c r="F2853" t="s">
        <v>1599</v>
      </c>
      <c r="G2853">
        <v>2659.22</v>
      </c>
      <c r="H2853">
        <v>8</v>
      </c>
      <c r="I2853" t="s">
        <v>1789</v>
      </c>
      <c r="J2853" t="s">
        <v>1606</v>
      </c>
      <c r="K2853">
        <v>3</v>
      </c>
      <c r="L2853">
        <v>182.66</v>
      </c>
    </row>
    <row r="2854" spans="1:12" x14ac:dyDescent="0.3">
      <c r="A2854">
        <v>28533</v>
      </c>
      <c r="B2854" s="109" t="s">
        <v>1738</v>
      </c>
      <c r="C2854" s="109" t="s">
        <v>98</v>
      </c>
      <c r="D2854">
        <v>56</v>
      </c>
      <c r="E2854">
        <v>2</v>
      </c>
      <c r="F2854" t="s">
        <v>1599</v>
      </c>
      <c r="G2854">
        <v>2542.1099999999901</v>
      </c>
      <c r="H2854">
        <v>8</v>
      </c>
      <c r="I2854" t="s">
        <v>1789</v>
      </c>
      <c r="J2854" t="s">
        <v>1605</v>
      </c>
      <c r="K2854">
        <v>2</v>
      </c>
      <c r="L2854">
        <v>100.08</v>
      </c>
    </row>
    <row r="2855" spans="1:12" x14ac:dyDescent="0.3">
      <c r="A2855">
        <v>28581</v>
      </c>
      <c r="B2855" s="109" t="s">
        <v>1738</v>
      </c>
      <c r="C2855" s="109" t="s">
        <v>98</v>
      </c>
      <c r="D2855">
        <v>158</v>
      </c>
      <c r="E2855">
        <v>1</v>
      </c>
      <c r="F2855" t="s">
        <v>215</v>
      </c>
      <c r="G2855">
        <v>3177.49</v>
      </c>
      <c r="H2855">
        <v>8</v>
      </c>
      <c r="I2855" t="s">
        <v>1789</v>
      </c>
      <c r="J2855" t="s">
        <v>1605</v>
      </c>
      <c r="K2855">
        <v>2</v>
      </c>
      <c r="L2855">
        <v>101.64</v>
      </c>
    </row>
    <row r="2856" spans="1:12" x14ac:dyDescent="0.3">
      <c r="A2856">
        <v>28674</v>
      </c>
      <c r="B2856" s="109" t="s">
        <v>1738</v>
      </c>
      <c r="C2856" s="109" t="s">
        <v>98</v>
      </c>
      <c r="D2856">
        <v>11</v>
      </c>
      <c r="E2856">
        <v>2</v>
      </c>
      <c r="F2856" t="s">
        <v>1599</v>
      </c>
      <c r="G2856">
        <v>2990.45999999999</v>
      </c>
      <c r="H2856">
        <v>8</v>
      </c>
      <c r="I2856" t="s">
        <v>1789</v>
      </c>
      <c r="J2856" t="s">
        <v>1605</v>
      </c>
      <c r="K2856">
        <v>2</v>
      </c>
      <c r="L2856">
        <v>116.58000000000001</v>
      </c>
    </row>
    <row r="2857" spans="1:12" x14ac:dyDescent="0.3">
      <c r="A2857">
        <v>28697</v>
      </c>
      <c r="B2857" s="109" t="s">
        <v>1644</v>
      </c>
      <c r="C2857" s="109" t="s">
        <v>98</v>
      </c>
      <c r="D2857">
        <v>118</v>
      </c>
      <c r="E2857">
        <v>1</v>
      </c>
      <c r="F2857" t="s">
        <v>215</v>
      </c>
      <c r="G2857">
        <v>3299.74</v>
      </c>
      <c r="H2857">
        <v>8</v>
      </c>
      <c r="I2857" t="s">
        <v>1789</v>
      </c>
      <c r="J2857" t="s">
        <v>1605</v>
      </c>
      <c r="K2857">
        <v>2</v>
      </c>
      <c r="L2857">
        <v>63.72</v>
      </c>
    </row>
    <row r="2858" spans="1:12" x14ac:dyDescent="0.3">
      <c r="A2858">
        <v>28719</v>
      </c>
      <c r="B2858" s="109" t="s">
        <v>1644</v>
      </c>
      <c r="C2858" s="109" t="s">
        <v>98</v>
      </c>
      <c r="D2858">
        <v>22</v>
      </c>
      <c r="E2858">
        <v>2</v>
      </c>
      <c r="F2858" t="s">
        <v>1599</v>
      </c>
      <c r="G2858">
        <v>3533.5299999999902</v>
      </c>
      <c r="H2858">
        <v>8</v>
      </c>
      <c r="I2858" t="s">
        <v>1789</v>
      </c>
      <c r="J2858" t="s">
        <v>1603</v>
      </c>
      <c r="K2858">
        <v>1</v>
      </c>
      <c r="L2858">
        <v>37.08</v>
      </c>
    </row>
    <row r="2859" spans="1:12" x14ac:dyDescent="0.3">
      <c r="A2859">
        <v>28731</v>
      </c>
      <c r="B2859" s="109" t="s">
        <v>1644</v>
      </c>
      <c r="C2859" s="109" t="s">
        <v>98</v>
      </c>
      <c r="D2859">
        <v>119</v>
      </c>
      <c r="E2859">
        <v>1</v>
      </c>
      <c r="F2859" t="s">
        <v>215</v>
      </c>
      <c r="G2859">
        <v>2612.5</v>
      </c>
      <c r="H2859">
        <v>8</v>
      </c>
      <c r="I2859" t="s">
        <v>1789</v>
      </c>
      <c r="J2859" t="s">
        <v>1605</v>
      </c>
      <c r="K2859">
        <v>2</v>
      </c>
      <c r="L2859">
        <v>105.97</v>
      </c>
    </row>
    <row r="2860" spans="1:12" x14ac:dyDescent="0.3">
      <c r="A2860">
        <v>28796</v>
      </c>
      <c r="B2860" s="109" t="s">
        <v>1644</v>
      </c>
      <c r="C2860" s="109" t="s">
        <v>98</v>
      </c>
      <c r="D2860">
        <v>177</v>
      </c>
      <c r="E2860">
        <v>2</v>
      </c>
      <c r="F2860" t="s">
        <v>1599</v>
      </c>
      <c r="G2860">
        <v>2497.4499999999898</v>
      </c>
      <c r="H2860">
        <v>8</v>
      </c>
      <c r="I2860" t="s">
        <v>1789</v>
      </c>
      <c r="J2860" t="s">
        <v>1603</v>
      </c>
      <c r="K2860">
        <v>1</v>
      </c>
      <c r="L2860">
        <v>63.93</v>
      </c>
    </row>
    <row r="2861" spans="1:12" x14ac:dyDescent="0.3">
      <c r="A2861">
        <v>28800</v>
      </c>
      <c r="B2861" s="109" t="s">
        <v>1644</v>
      </c>
      <c r="C2861" s="109" t="s">
        <v>98</v>
      </c>
      <c r="D2861">
        <v>75</v>
      </c>
      <c r="E2861">
        <v>2</v>
      </c>
      <c r="F2861" t="s">
        <v>1599</v>
      </c>
      <c r="G2861">
        <v>2350.7999999999902</v>
      </c>
      <c r="H2861">
        <v>8</v>
      </c>
      <c r="I2861" t="s">
        <v>1789</v>
      </c>
      <c r="J2861" t="s">
        <v>1603</v>
      </c>
      <c r="K2861">
        <v>1</v>
      </c>
      <c r="L2861">
        <v>36.15</v>
      </c>
    </row>
    <row r="2862" spans="1:12" x14ac:dyDescent="0.3">
      <c r="A2862">
        <v>28839</v>
      </c>
      <c r="B2862" s="109" t="s">
        <v>1644</v>
      </c>
      <c r="C2862" s="109" t="s">
        <v>98</v>
      </c>
      <c r="D2862">
        <v>182</v>
      </c>
      <c r="E2862">
        <v>1</v>
      </c>
      <c r="F2862" t="s">
        <v>215</v>
      </c>
      <c r="G2862">
        <v>2271.7600000000002</v>
      </c>
      <c r="H2862">
        <v>8</v>
      </c>
      <c r="I2862" t="s">
        <v>1789</v>
      </c>
      <c r="J2862" t="s">
        <v>1605</v>
      </c>
      <c r="K2862">
        <v>2</v>
      </c>
      <c r="L2862">
        <v>91.09</v>
      </c>
    </row>
    <row r="2863" spans="1:12" x14ac:dyDescent="0.3">
      <c r="A2863">
        <v>28843</v>
      </c>
      <c r="B2863" s="109" t="s">
        <v>1644</v>
      </c>
      <c r="C2863" s="109" t="s">
        <v>98</v>
      </c>
      <c r="D2863">
        <v>73</v>
      </c>
      <c r="E2863">
        <v>1</v>
      </c>
      <c r="F2863" t="s">
        <v>215</v>
      </c>
      <c r="G2863">
        <v>2067.75</v>
      </c>
      <c r="H2863">
        <v>8</v>
      </c>
      <c r="I2863" t="s">
        <v>1789</v>
      </c>
      <c r="J2863" t="s">
        <v>1601</v>
      </c>
      <c r="K2863">
        <v>4</v>
      </c>
      <c r="L2863">
        <v>128.69999999999999</v>
      </c>
    </row>
    <row r="2864" spans="1:12" x14ac:dyDescent="0.3">
      <c r="A2864">
        <v>28862</v>
      </c>
      <c r="B2864" s="109" t="s">
        <v>1644</v>
      </c>
      <c r="C2864" s="109" t="s">
        <v>98</v>
      </c>
      <c r="D2864">
        <v>95</v>
      </c>
      <c r="E2864">
        <v>2</v>
      </c>
      <c r="F2864" t="s">
        <v>1599</v>
      </c>
      <c r="G2864">
        <v>2380.98</v>
      </c>
      <c r="H2864">
        <v>8</v>
      </c>
      <c r="I2864" t="s">
        <v>1789</v>
      </c>
      <c r="J2864" t="s">
        <v>1606</v>
      </c>
      <c r="K2864">
        <v>3</v>
      </c>
      <c r="L2864">
        <v>145.66999999999999</v>
      </c>
    </row>
    <row r="2865" spans="1:12" x14ac:dyDescent="0.3">
      <c r="A2865">
        <v>28874</v>
      </c>
      <c r="B2865" s="109" t="s">
        <v>1645</v>
      </c>
      <c r="C2865" s="109" t="s">
        <v>98</v>
      </c>
      <c r="D2865">
        <v>171</v>
      </c>
      <c r="E2865">
        <v>2</v>
      </c>
      <c r="F2865" t="s">
        <v>1599</v>
      </c>
      <c r="G2865">
        <v>3485.06</v>
      </c>
      <c r="H2865">
        <v>8</v>
      </c>
      <c r="I2865" t="s">
        <v>1789</v>
      </c>
      <c r="J2865" t="s">
        <v>1601</v>
      </c>
      <c r="K2865">
        <v>4</v>
      </c>
      <c r="L2865">
        <v>206.05</v>
      </c>
    </row>
    <row r="2866" spans="1:12" x14ac:dyDescent="0.3">
      <c r="A2866">
        <v>28920</v>
      </c>
      <c r="B2866" s="109" t="s">
        <v>1645</v>
      </c>
      <c r="C2866" s="109" t="s">
        <v>98</v>
      </c>
      <c r="D2866">
        <v>123</v>
      </c>
      <c r="E2866">
        <v>2</v>
      </c>
      <c r="F2866" t="s">
        <v>1599</v>
      </c>
      <c r="G2866">
        <v>2813.95</v>
      </c>
      <c r="H2866">
        <v>8</v>
      </c>
      <c r="I2866" t="s">
        <v>1789</v>
      </c>
      <c r="J2866" t="s">
        <v>1603</v>
      </c>
      <c r="K2866">
        <v>1</v>
      </c>
      <c r="L2866">
        <v>78.81</v>
      </c>
    </row>
    <row r="2867" spans="1:12" x14ac:dyDescent="0.3">
      <c r="A2867">
        <v>28983</v>
      </c>
      <c r="B2867" s="109" t="s">
        <v>1646</v>
      </c>
      <c r="C2867" s="109" t="s">
        <v>98</v>
      </c>
      <c r="D2867">
        <v>42</v>
      </c>
      <c r="E2867">
        <v>1</v>
      </c>
      <c r="F2867" t="s">
        <v>215</v>
      </c>
      <c r="G2867">
        <v>2374.1399999999899</v>
      </c>
      <c r="H2867">
        <v>8</v>
      </c>
      <c r="I2867" t="s">
        <v>1789</v>
      </c>
      <c r="J2867" t="s">
        <v>1606</v>
      </c>
      <c r="K2867">
        <v>3</v>
      </c>
      <c r="L2867">
        <v>153.03</v>
      </c>
    </row>
    <row r="2868" spans="1:12" x14ac:dyDescent="0.3">
      <c r="A2868">
        <v>29018</v>
      </c>
      <c r="B2868" s="109" t="s">
        <v>1646</v>
      </c>
      <c r="C2868" s="109" t="s">
        <v>98</v>
      </c>
      <c r="D2868">
        <v>87</v>
      </c>
      <c r="E2868">
        <v>1</v>
      </c>
      <c r="F2868" t="s">
        <v>215</v>
      </c>
      <c r="G2868">
        <v>3121.9099999999899</v>
      </c>
      <c r="H2868">
        <v>8</v>
      </c>
      <c r="I2868" t="s">
        <v>1789</v>
      </c>
      <c r="J2868" t="s">
        <v>1605</v>
      </c>
      <c r="K2868">
        <v>2</v>
      </c>
      <c r="L2868">
        <v>101.97</v>
      </c>
    </row>
    <row r="2869" spans="1:12" x14ac:dyDescent="0.3">
      <c r="A2869">
        <v>29028</v>
      </c>
      <c r="B2869" s="109" t="s">
        <v>1646</v>
      </c>
      <c r="C2869" s="109" t="s">
        <v>98</v>
      </c>
      <c r="D2869">
        <v>103</v>
      </c>
      <c r="E2869">
        <v>1</v>
      </c>
      <c r="F2869" t="s">
        <v>215</v>
      </c>
      <c r="G2869">
        <v>2155.51999999999</v>
      </c>
      <c r="H2869">
        <v>8</v>
      </c>
      <c r="I2869" t="s">
        <v>1789</v>
      </c>
      <c r="J2869" t="s">
        <v>1623</v>
      </c>
      <c r="K2869">
        <v>5</v>
      </c>
      <c r="L2869">
        <v>299.43</v>
      </c>
    </row>
    <row r="2870" spans="1:12" x14ac:dyDescent="0.3">
      <c r="A2870">
        <v>29047</v>
      </c>
      <c r="B2870" s="109" t="s">
        <v>1646</v>
      </c>
      <c r="C2870" s="109" t="s">
        <v>98</v>
      </c>
      <c r="D2870">
        <v>16</v>
      </c>
      <c r="E2870">
        <v>2</v>
      </c>
      <c r="F2870" t="s">
        <v>1599</v>
      </c>
      <c r="G2870">
        <v>3561.98</v>
      </c>
      <c r="H2870">
        <v>8</v>
      </c>
      <c r="I2870" t="s">
        <v>1789</v>
      </c>
      <c r="J2870" t="s">
        <v>1603</v>
      </c>
      <c r="K2870">
        <v>1</v>
      </c>
      <c r="L2870">
        <v>27.57</v>
      </c>
    </row>
    <row r="2871" spans="1:12" x14ac:dyDescent="0.3">
      <c r="A2871">
        <v>29065</v>
      </c>
      <c r="B2871" s="109" t="s">
        <v>1646</v>
      </c>
      <c r="C2871" s="109" t="s">
        <v>98</v>
      </c>
      <c r="D2871">
        <v>158</v>
      </c>
      <c r="E2871">
        <v>1</v>
      </c>
      <c r="F2871" t="s">
        <v>215</v>
      </c>
      <c r="G2871">
        <v>3177.49</v>
      </c>
      <c r="H2871">
        <v>8</v>
      </c>
      <c r="I2871" t="s">
        <v>1789</v>
      </c>
      <c r="J2871" t="s">
        <v>1603</v>
      </c>
      <c r="K2871">
        <v>1</v>
      </c>
      <c r="L2871">
        <v>37.08</v>
      </c>
    </row>
    <row r="2872" spans="1:12" x14ac:dyDescent="0.3">
      <c r="A2872">
        <v>29067</v>
      </c>
      <c r="B2872" s="109" t="s">
        <v>1647</v>
      </c>
      <c r="C2872" s="109" t="s">
        <v>98</v>
      </c>
      <c r="D2872">
        <v>98</v>
      </c>
      <c r="E2872">
        <v>2</v>
      </c>
      <c r="F2872" t="s">
        <v>1599</v>
      </c>
      <c r="G2872">
        <v>2096.2599999999902</v>
      </c>
      <c r="H2872">
        <v>8</v>
      </c>
      <c r="I2872" t="s">
        <v>1789</v>
      </c>
      <c r="J2872" t="s">
        <v>1601</v>
      </c>
      <c r="K2872">
        <v>4</v>
      </c>
      <c r="L2872">
        <v>230.91</v>
      </c>
    </row>
    <row r="2873" spans="1:12" x14ac:dyDescent="0.3">
      <c r="A2873">
        <v>29123</v>
      </c>
      <c r="B2873" s="109" t="s">
        <v>1647</v>
      </c>
      <c r="C2873" s="109" t="s">
        <v>98</v>
      </c>
      <c r="D2873">
        <v>112</v>
      </c>
      <c r="E2873">
        <v>2</v>
      </c>
      <c r="F2873" t="s">
        <v>1599</v>
      </c>
      <c r="G2873">
        <v>2059.8399999999901</v>
      </c>
      <c r="H2873">
        <v>8</v>
      </c>
      <c r="I2873" t="s">
        <v>1789</v>
      </c>
      <c r="J2873" t="s">
        <v>1605</v>
      </c>
      <c r="K2873">
        <v>2</v>
      </c>
      <c r="L2873">
        <v>92.13</v>
      </c>
    </row>
    <row r="2874" spans="1:12" x14ac:dyDescent="0.3">
      <c r="A2874">
        <v>29149</v>
      </c>
      <c r="B2874" s="109" t="s">
        <v>1647</v>
      </c>
      <c r="C2874" s="109" t="s">
        <v>98</v>
      </c>
      <c r="D2874">
        <v>112</v>
      </c>
      <c r="E2874">
        <v>2</v>
      </c>
      <c r="F2874" t="s">
        <v>1599</v>
      </c>
      <c r="G2874">
        <v>2059.8399999999901</v>
      </c>
      <c r="H2874">
        <v>8</v>
      </c>
      <c r="I2874" t="s">
        <v>1789</v>
      </c>
      <c r="J2874" t="s">
        <v>1605</v>
      </c>
      <c r="K2874">
        <v>2</v>
      </c>
      <c r="L2874">
        <v>105.97</v>
      </c>
    </row>
    <row r="2875" spans="1:12" x14ac:dyDescent="0.3">
      <c r="A2875">
        <v>29165</v>
      </c>
      <c r="B2875" s="109" t="s">
        <v>1647</v>
      </c>
      <c r="C2875" s="109" t="s">
        <v>98</v>
      </c>
      <c r="D2875">
        <v>96</v>
      </c>
      <c r="E2875">
        <v>2</v>
      </c>
      <c r="F2875" t="s">
        <v>1599</v>
      </c>
      <c r="G2875">
        <v>2070.72999999999</v>
      </c>
      <c r="H2875">
        <v>8</v>
      </c>
      <c r="I2875" t="s">
        <v>1789</v>
      </c>
      <c r="J2875" t="s">
        <v>1601</v>
      </c>
      <c r="K2875">
        <v>4</v>
      </c>
      <c r="L2875">
        <v>139.06</v>
      </c>
    </row>
    <row r="2876" spans="1:12" x14ac:dyDescent="0.3">
      <c r="A2876">
        <v>29214</v>
      </c>
      <c r="B2876" s="109" t="s">
        <v>1647</v>
      </c>
      <c r="C2876" s="109" t="s">
        <v>98</v>
      </c>
      <c r="D2876">
        <v>157</v>
      </c>
      <c r="E2876">
        <v>2</v>
      </c>
      <c r="F2876" t="s">
        <v>1599</v>
      </c>
      <c r="G2876">
        <v>3052.95</v>
      </c>
      <c r="H2876">
        <v>8</v>
      </c>
      <c r="I2876" t="s">
        <v>1789</v>
      </c>
      <c r="J2876" t="s">
        <v>1606</v>
      </c>
      <c r="K2876">
        <v>3</v>
      </c>
      <c r="L2876">
        <v>159.87</v>
      </c>
    </row>
    <row r="2877" spans="1:12" x14ac:dyDescent="0.3">
      <c r="A2877">
        <v>29237</v>
      </c>
      <c r="B2877" s="109" t="s">
        <v>1647</v>
      </c>
      <c r="C2877" s="109" t="s">
        <v>98</v>
      </c>
      <c r="D2877">
        <v>82</v>
      </c>
      <c r="E2877">
        <v>1</v>
      </c>
      <c r="F2877" t="s">
        <v>215</v>
      </c>
      <c r="G2877">
        <v>2714.75</v>
      </c>
      <c r="H2877">
        <v>8</v>
      </c>
      <c r="I2877" t="s">
        <v>1789</v>
      </c>
      <c r="J2877" t="s">
        <v>1623</v>
      </c>
      <c r="K2877">
        <v>5</v>
      </c>
      <c r="L2877">
        <v>318.07</v>
      </c>
    </row>
    <row r="2878" spans="1:12" x14ac:dyDescent="0.3">
      <c r="A2878">
        <v>29285</v>
      </c>
      <c r="B2878" s="109" t="s">
        <v>1647</v>
      </c>
      <c r="C2878" s="109" t="s">
        <v>98</v>
      </c>
      <c r="D2878">
        <v>93</v>
      </c>
      <c r="E2878">
        <v>1</v>
      </c>
      <c r="F2878" t="s">
        <v>215</v>
      </c>
      <c r="G2878">
        <v>2470.89</v>
      </c>
      <c r="H2878">
        <v>8</v>
      </c>
      <c r="I2878" t="s">
        <v>1789</v>
      </c>
      <c r="J2878" t="s">
        <v>1603</v>
      </c>
      <c r="K2878">
        <v>1</v>
      </c>
      <c r="L2878">
        <v>63.93</v>
      </c>
    </row>
    <row r="2879" spans="1:12" x14ac:dyDescent="0.3">
      <c r="A2879">
        <v>29351</v>
      </c>
      <c r="B2879" s="109" t="s">
        <v>1647</v>
      </c>
      <c r="C2879" s="109" t="s">
        <v>98</v>
      </c>
      <c r="D2879">
        <v>16</v>
      </c>
      <c r="E2879">
        <v>2</v>
      </c>
      <c r="F2879" t="s">
        <v>1599</v>
      </c>
      <c r="G2879">
        <v>3561.98</v>
      </c>
      <c r="H2879">
        <v>8</v>
      </c>
      <c r="I2879" t="s">
        <v>1789</v>
      </c>
      <c r="J2879" t="s">
        <v>1605</v>
      </c>
      <c r="K2879">
        <v>2</v>
      </c>
      <c r="L2879">
        <v>79.180000000000007</v>
      </c>
    </row>
    <row r="2880" spans="1:12" x14ac:dyDescent="0.3">
      <c r="A2880">
        <v>29406</v>
      </c>
      <c r="B2880" s="109" t="s">
        <v>1647</v>
      </c>
      <c r="C2880" s="109" t="s">
        <v>98</v>
      </c>
      <c r="D2880">
        <v>68</v>
      </c>
      <c r="E2880">
        <v>1</v>
      </c>
      <c r="F2880" t="s">
        <v>215</v>
      </c>
      <c r="G2880">
        <v>2286.5299999999902</v>
      </c>
      <c r="H2880">
        <v>8</v>
      </c>
      <c r="I2880" t="s">
        <v>1789</v>
      </c>
      <c r="J2880" t="s">
        <v>1603</v>
      </c>
      <c r="K2880">
        <v>1</v>
      </c>
      <c r="L2880">
        <v>63.93</v>
      </c>
    </row>
    <row r="2881" spans="1:12" x14ac:dyDescent="0.3">
      <c r="A2881">
        <v>29419</v>
      </c>
      <c r="B2881" s="109" t="s">
        <v>1648</v>
      </c>
      <c r="C2881" s="109" t="s">
        <v>99</v>
      </c>
      <c r="D2881">
        <v>3</v>
      </c>
      <c r="E2881">
        <v>1</v>
      </c>
      <c r="F2881" t="s">
        <v>215</v>
      </c>
      <c r="G2881">
        <v>2054.9499999999998</v>
      </c>
      <c r="H2881">
        <v>8</v>
      </c>
      <c r="I2881" t="s">
        <v>1789</v>
      </c>
      <c r="J2881" t="s">
        <v>1603</v>
      </c>
      <c r="K2881">
        <v>1</v>
      </c>
      <c r="L2881">
        <v>36.15</v>
      </c>
    </row>
    <row r="2882" spans="1:12" x14ac:dyDescent="0.3">
      <c r="A2882">
        <v>29442</v>
      </c>
      <c r="B2882" s="109" t="s">
        <v>1648</v>
      </c>
      <c r="C2882" s="109" t="s">
        <v>99</v>
      </c>
      <c r="D2882">
        <v>193</v>
      </c>
      <c r="E2882">
        <v>1</v>
      </c>
      <c r="F2882" t="s">
        <v>215</v>
      </c>
      <c r="G2882">
        <v>2547.62</v>
      </c>
      <c r="H2882">
        <v>8</v>
      </c>
      <c r="I2882" t="s">
        <v>1789</v>
      </c>
      <c r="J2882" t="s">
        <v>1603</v>
      </c>
      <c r="K2882">
        <v>1</v>
      </c>
      <c r="L2882">
        <v>64.56</v>
      </c>
    </row>
    <row r="2883" spans="1:12" x14ac:dyDescent="0.3">
      <c r="A2883">
        <v>29576</v>
      </c>
      <c r="B2883" s="109" t="s">
        <v>1648</v>
      </c>
      <c r="C2883" s="109" t="s">
        <v>99</v>
      </c>
      <c r="D2883">
        <v>149</v>
      </c>
      <c r="E2883">
        <v>2</v>
      </c>
      <c r="F2883" t="s">
        <v>1599</v>
      </c>
      <c r="G2883">
        <v>2594.5699999999902</v>
      </c>
      <c r="H2883">
        <v>8</v>
      </c>
      <c r="I2883" t="s">
        <v>1789</v>
      </c>
      <c r="J2883" t="s">
        <v>1605</v>
      </c>
      <c r="K2883">
        <v>2</v>
      </c>
      <c r="L2883">
        <v>63.31</v>
      </c>
    </row>
    <row r="2884" spans="1:12" x14ac:dyDescent="0.3">
      <c r="A2884">
        <v>29594</v>
      </c>
      <c r="B2884" s="109" t="s">
        <v>1648</v>
      </c>
      <c r="C2884" s="109" t="s">
        <v>99</v>
      </c>
      <c r="D2884">
        <v>181</v>
      </c>
      <c r="E2884">
        <v>1</v>
      </c>
      <c r="F2884" t="s">
        <v>215</v>
      </c>
      <c r="G2884">
        <v>2605.3199999999902</v>
      </c>
      <c r="H2884">
        <v>8</v>
      </c>
      <c r="I2884" t="s">
        <v>1789</v>
      </c>
      <c r="J2884" t="s">
        <v>1605</v>
      </c>
      <c r="K2884">
        <v>2</v>
      </c>
      <c r="L2884">
        <v>73.22999999999999</v>
      </c>
    </row>
    <row r="2885" spans="1:12" x14ac:dyDescent="0.3">
      <c r="A2885">
        <v>29608</v>
      </c>
      <c r="B2885" s="109" t="s">
        <v>1648</v>
      </c>
      <c r="C2885" s="109" t="s">
        <v>99</v>
      </c>
      <c r="D2885">
        <v>125</v>
      </c>
      <c r="E2885">
        <v>1</v>
      </c>
      <c r="F2885" t="s">
        <v>215</v>
      </c>
      <c r="G2885">
        <v>2689.59</v>
      </c>
      <c r="H2885">
        <v>8</v>
      </c>
      <c r="I2885" t="s">
        <v>1789</v>
      </c>
      <c r="J2885" t="s">
        <v>1605</v>
      </c>
      <c r="K2885">
        <v>2</v>
      </c>
      <c r="L2885">
        <v>63.31</v>
      </c>
    </row>
    <row r="2886" spans="1:12" x14ac:dyDescent="0.3">
      <c r="A2886">
        <v>29627</v>
      </c>
      <c r="B2886" s="109" t="s">
        <v>1648</v>
      </c>
      <c r="C2886" s="109" t="s">
        <v>99</v>
      </c>
      <c r="D2886">
        <v>18</v>
      </c>
      <c r="E2886">
        <v>2</v>
      </c>
      <c r="F2886" t="s">
        <v>1599</v>
      </c>
      <c r="G2886">
        <v>3225.02</v>
      </c>
      <c r="H2886">
        <v>8</v>
      </c>
      <c r="I2886" t="s">
        <v>1789</v>
      </c>
      <c r="J2886" t="s">
        <v>1605</v>
      </c>
      <c r="K2886">
        <v>2</v>
      </c>
      <c r="L2886">
        <v>92.13</v>
      </c>
    </row>
    <row r="2887" spans="1:12" x14ac:dyDescent="0.3">
      <c r="A2887">
        <v>29690</v>
      </c>
      <c r="B2887" s="109" t="s">
        <v>1648</v>
      </c>
      <c r="C2887" s="109" t="s">
        <v>99</v>
      </c>
      <c r="D2887">
        <v>151</v>
      </c>
      <c r="E2887">
        <v>2</v>
      </c>
      <c r="F2887" t="s">
        <v>1599</v>
      </c>
      <c r="G2887">
        <v>4000.7999999999902</v>
      </c>
      <c r="H2887">
        <v>8</v>
      </c>
      <c r="I2887" t="s">
        <v>1789</v>
      </c>
      <c r="J2887" t="s">
        <v>1605</v>
      </c>
      <c r="K2887">
        <v>2</v>
      </c>
      <c r="L2887">
        <v>91.72</v>
      </c>
    </row>
    <row r="2888" spans="1:12" x14ac:dyDescent="0.3">
      <c r="A2888">
        <v>29729</v>
      </c>
      <c r="B2888" s="109" t="s">
        <v>1648</v>
      </c>
      <c r="C2888" s="109" t="s">
        <v>99</v>
      </c>
      <c r="D2888">
        <v>61</v>
      </c>
      <c r="E2888">
        <v>2</v>
      </c>
      <c r="F2888" t="s">
        <v>1599</v>
      </c>
      <c r="G2888">
        <v>2928.83</v>
      </c>
      <c r="H2888">
        <v>8</v>
      </c>
      <c r="I2888" t="s">
        <v>1789</v>
      </c>
      <c r="J2888" t="s">
        <v>1606</v>
      </c>
      <c r="K2888">
        <v>3</v>
      </c>
      <c r="L2888">
        <v>155.65</v>
      </c>
    </row>
    <row r="2889" spans="1:12" x14ac:dyDescent="0.3">
      <c r="A2889">
        <v>29770</v>
      </c>
      <c r="B2889" s="109" t="s">
        <v>1648</v>
      </c>
      <c r="C2889" s="109" t="s">
        <v>99</v>
      </c>
      <c r="D2889">
        <v>26</v>
      </c>
      <c r="E2889">
        <v>2</v>
      </c>
      <c r="F2889" t="s">
        <v>1599</v>
      </c>
      <c r="G2889">
        <v>2606.6099999999901</v>
      </c>
      <c r="H2889">
        <v>8</v>
      </c>
      <c r="I2889" t="s">
        <v>1789</v>
      </c>
      <c r="J2889" t="s">
        <v>1605</v>
      </c>
      <c r="K2889">
        <v>2</v>
      </c>
      <c r="L2889">
        <v>159.5</v>
      </c>
    </row>
    <row r="2890" spans="1:12" x14ac:dyDescent="0.3">
      <c r="A2890">
        <v>29891</v>
      </c>
      <c r="B2890" s="109" t="s">
        <v>1648</v>
      </c>
      <c r="C2890" s="109" t="s">
        <v>99</v>
      </c>
      <c r="D2890">
        <v>144</v>
      </c>
      <c r="E2890">
        <v>1</v>
      </c>
      <c r="F2890" t="s">
        <v>215</v>
      </c>
      <c r="G2890">
        <v>2504.1999999999998</v>
      </c>
      <c r="H2890">
        <v>8</v>
      </c>
      <c r="I2890" t="s">
        <v>1789</v>
      </c>
      <c r="J2890" t="s">
        <v>1606</v>
      </c>
      <c r="K2890">
        <v>3</v>
      </c>
      <c r="L2890">
        <v>182.85000000000002</v>
      </c>
    </row>
    <row r="2891" spans="1:12" x14ac:dyDescent="0.3">
      <c r="A2891">
        <v>29929</v>
      </c>
      <c r="B2891" s="109" t="s">
        <v>1648</v>
      </c>
      <c r="C2891" s="109" t="s">
        <v>99</v>
      </c>
      <c r="D2891">
        <v>186</v>
      </c>
      <c r="E2891">
        <v>2</v>
      </c>
      <c r="F2891" t="s">
        <v>1599</v>
      </c>
      <c r="G2891">
        <v>2509.77</v>
      </c>
      <c r="H2891">
        <v>8</v>
      </c>
      <c r="I2891" t="s">
        <v>1789</v>
      </c>
      <c r="J2891" t="s">
        <v>1605</v>
      </c>
      <c r="K2891">
        <v>2</v>
      </c>
      <c r="L2891">
        <v>92.13</v>
      </c>
    </row>
    <row r="2892" spans="1:12" x14ac:dyDescent="0.3">
      <c r="A2892">
        <v>29948</v>
      </c>
      <c r="B2892" s="109" t="s">
        <v>1648</v>
      </c>
      <c r="C2892" s="109" t="s">
        <v>99</v>
      </c>
      <c r="D2892">
        <v>168</v>
      </c>
      <c r="E2892">
        <v>2</v>
      </c>
      <c r="F2892" t="s">
        <v>1599</v>
      </c>
      <c r="G2892">
        <v>2785.79</v>
      </c>
      <c r="H2892">
        <v>8</v>
      </c>
      <c r="I2892" t="s">
        <v>1789</v>
      </c>
      <c r="J2892" t="s">
        <v>1603</v>
      </c>
      <c r="K2892">
        <v>1</v>
      </c>
      <c r="L2892">
        <v>37.409999999999997</v>
      </c>
    </row>
    <row r="2893" spans="1:12" x14ac:dyDescent="0.3">
      <c r="A2893">
        <v>29967</v>
      </c>
      <c r="B2893" s="109" t="s">
        <v>1648</v>
      </c>
      <c r="C2893" s="109" t="s">
        <v>99</v>
      </c>
      <c r="D2893">
        <v>173</v>
      </c>
      <c r="E2893">
        <v>1</v>
      </c>
      <c r="F2893" t="s">
        <v>215</v>
      </c>
      <c r="G2893">
        <v>3127.77</v>
      </c>
      <c r="H2893">
        <v>8</v>
      </c>
      <c r="I2893" t="s">
        <v>1789</v>
      </c>
      <c r="J2893" t="s">
        <v>1606</v>
      </c>
      <c r="K2893">
        <v>3</v>
      </c>
      <c r="L2893">
        <v>129.13</v>
      </c>
    </row>
    <row r="2894" spans="1:12" x14ac:dyDescent="0.3">
      <c r="A2894">
        <v>29971</v>
      </c>
      <c r="B2894" s="109" t="s">
        <v>1648</v>
      </c>
      <c r="C2894" s="109" t="s">
        <v>99</v>
      </c>
      <c r="D2894">
        <v>157</v>
      </c>
      <c r="E2894">
        <v>2</v>
      </c>
      <c r="F2894" t="s">
        <v>1599</v>
      </c>
      <c r="G2894">
        <v>3052.95</v>
      </c>
      <c r="H2894">
        <v>8</v>
      </c>
      <c r="I2894" t="s">
        <v>1789</v>
      </c>
      <c r="J2894" t="s">
        <v>1605</v>
      </c>
      <c r="K2894">
        <v>2</v>
      </c>
      <c r="L2894">
        <v>159.5</v>
      </c>
    </row>
    <row r="2895" spans="1:12" x14ac:dyDescent="0.3">
      <c r="A2895">
        <v>29981</v>
      </c>
      <c r="B2895" s="109" t="s">
        <v>1649</v>
      </c>
      <c r="C2895" s="109" t="s">
        <v>99</v>
      </c>
      <c r="D2895">
        <v>29</v>
      </c>
      <c r="E2895">
        <v>2</v>
      </c>
      <c r="F2895" t="s">
        <v>1599</v>
      </c>
      <c r="G2895">
        <v>3063.5699999999902</v>
      </c>
      <c r="H2895">
        <v>8</v>
      </c>
      <c r="I2895" t="s">
        <v>1789</v>
      </c>
      <c r="J2895" t="s">
        <v>1603</v>
      </c>
      <c r="K2895">
        <v>1</v>
      </c>
      <c r="L2895">
        <v>27.16</v>
      </c>
    </row>
    <row r="2896" spans="1:12" x14ac:dyDescent="0.3">
      <c r="A2896">
        <v>30006</v>
      </c>
      <c r="B2896" s="109" t="s">
        <v>1649</v>
      </c>
      <c r="C2896" s="109" t="s">
        <v>99</v>
      </c>
      <c r="D2896">
        <v>77</v>
      </c>
      <c r="E2896">
        <v>1</v>
      </c>
      <c r="F2896" t="s">
        <v>215</v>
      </c>
      <c r="G2896">
        <v>2285.7599999999902</v>
      </c>
      <c r="H2896">
        <v>8</v>
      </c>
      <c r="I2896" t="s">
        <v>1789</v>
      </c>
      <c r="J2896" t="s">
        <v>1606</v>
      </c>
      <c r="K2896">
        <v>3</v>
      </c>
      <c r="L2896">
        <v>164.64000000000001</v>
      </c>
    </row>
    <row r="2897" spans="1:12" x14ac:dyDescent="0.3">
      <c r="A2897">
        <v>30031</v>
      </c>
      <c r="B2897" s="109" t="s">
        <v>1649</v>
      </c>
      <c r="C2897" s="109" t="s">
        <v>99</v>
      </c>
      <c r="D2897">
        <v>176</v>
      </c>
      <c r="E2897">
        <v>2</v>
      </c>
      <c r="F2897" t="s">
        <v>1599</v>
      </c>
      <c r="G2897">
        <v>2225.54</v>
      </c>
      <c r="H2897">
        <v>8</v>
      </c>
      <c r="I2897" t="s">
        <v>1789</v>
      </c>
      <c r="J2897" t="s">
        <v>1603</v>
      </c>
      <c r="K2897">
        <v>1</v>
      </c>
      <c r="L2897">
        <v>78.81</v>
      </c>
    </row>
    <row r="2898" spans="1:12" x14ac:dyDescent="0.3">
      <c r="A2898">
        <v>30059</v>
      </c>
      <c r="B2898" s="109" t="s">
        <v>1649</v>
      </c>
      <c r="C2898" s="109" t="s">
        <v>99</v>
      </c>
      <c r="D2898">
        <v>149</v>
      </c>
      <c r="E2898">
        <v>2</v>
      </c>
      <c r="F2898" t="s">
        <v>1599</v>
      </c>
      <c r="G2898">
        <v>2594.5699999999902</v>
      </c>
      <c r="H2898">
        <v>8</v>
      </c>
      <c r="I2898" t="s">
        <v>1789</v>
      </c>
      <c r="J2898" t="s">
        <v>1606</v>
      </c>
      <c r="K2898">
        <v>3</v>
      </c>
      <c r="L2898">
        <v>172.82</v>
      </c>
    </row>
    <row r="2899" spans="1:12" x14ac:dyDescent="0.3">
      <c r="A2899">
        <v>30061</v>
      </c>
      <c r="B2899" s="109" t="s">
        <v>1649</v>
      </c>
      <c r="C2899" s="109" t="s">
        <v>99</v>
      </c>
      <c r="D2899">
        <v>19</v>
      </c>
      <c r="E2899">
        <v>1</v>
      </c>
      <c r="F2899" t="s">
        <v>215</v>
      </c>
      <c r="G2899">
        <v>1747.4299999999901</v>
      </c>
      <c r="H2899">
        <v>8</v>
      </c>
      <c r="I2899" t="s">
        <v>1789</v>
      </c>
      <c r="J2899" t="s">
        <v>1601</v>
      </c>
      <c r="K2899">
        <v>4</v>
      </c>
      <c r="L2899">
        <v>155.96</v>
      </c>
    </row>
    <row r="2900" spans="1:12" x14ac:dyDescent="0.3">
      <c r="A2900">
        <v>30173</v>
      </c>
      <c r="B2900" s="109" t="s">
        <v>1649</v>
      </c>
      <c r="C2900" s="109" t="s">
        <v>99</v>
      </c>
      <c r="D2900">
        <v>189</v>
      </c>
      <c r="E2900">
        <v>1</v>
      </c>
      <c r="F2900" t="s">
        <v>215</v>
      </c>
      <c r="G2900">
        <v>3063.68</v>
      </c>
      <c r="H2900">
        <v>8</v>
      </c>
      <c r="I2900" t="s">
        <v>1789</v>
      </c>
      <c r="J2900" t="s">
        <v>1606</v>
      </c>
      <c r="K2900">
        <v>3</v>
      </c>
      <c r="L2900">
        <v>180.15</v>
      </c>
    </row>
    <row r="2901" spans="1:12" x14ac:dyDescent="0.3">
      <c r="A2901">
        <v>30174</v>
      </c>
      <c r="B2901" s="109" t="s">
        <v>1649</v>
      </c>
      <c r="C2901" s="109" t="s">
        <v>99</v>
      </c>
      <c r="D2901">
        <v>27</v>
      </c>
      <c r="E2901">
        <v>1</v>
      </c>
      <c r="F2901" t="s">
        <v>215</v>
      </c>
      <c r="G2901">
        <v>3029.97999999999</v>
      </c>
      <c r="H2901">
        <v>8</v>
      </c>
      <c r="I2901" t="s">
        <v>1789</v>
      </c>
      <c r="J2901" t="s">
        <v>1605</v>
      </c>
      <c r="K2901">
        <v>2</v>
      </c>
      <c r="L2901">
        <v>64.569999999999993</v>
      </c>
    </row>
    <row r="2902" spans="1:12" x14ac:dyDescent="0.3">
      <c r="A2902">
        <v>30187</v>
      </c>
      <c r="B2902" s="109" t="s">
        <v>1649</v>
      </c>
      <c r="C2902" s="109" t="s">
        <v>99</v>
      </c>
      <c r="D2902">
        <v>72</v>
      </c>
      <c r="E2902">
        <v>2</v>
      </c>
      <c r="F2902" t="s">
        <v>1599</v>
      </c>
      <c r="G2902">
        <v>2365.24999999999</v>
      </c>
      <c r="H2902">
        <v>8</v>
      </c>
      <c r="I2902" t="s">
        <v>1789</v>
      </c>
      <c r="J2902" t="s">
        <v>1603</v>
      </c>
      <c r="K2902">
        <v>1</v>
      </c>
      <c r="L2902">
        <v>52.02</v>
      </c>
    </row>
    <row r="2903" spans="1:12" x14ac:dyDescent="0.3">
      <c r="A2903">
        <v>30188</v>
      </c>
      <c r="B2903" s="109" t="s">
        <v>1780</v>
      </c>
      <c r="C2903" s="109" t="s">
        <v>99</v>
      </c>
      <c r="D2903">
        <v>57</v>
      </c>
      <c r="E2903">
        <v>1</v>
      </c>
      <c r="F2903" t="s">
        <v>215</v>
      </c>
      <c r="G2903">
        <v>2802.5999999999899</v>
      </c>
      <c r="H2903">
        <v>8</v>
      </c>
      <c r="I2903" t="s">
        <v>1789</v>
      </c>
      <c r="J2903" t="s">
        <v>1601</v>
      </c>
      <c r="K2903">
        <v>4</v>
      </c>
      <c r="L2903">
        <v>231.54000000000002</v>
      </c>
    </row>
    <row r="2904" spans="1:12" x14ac:dyDescent="0.3">
      <c r="A2904">
        <v>30214</v>
      </c>
      <c r="B2904" s="109" t="s">
        <v>1780</v>
      </c>
      <c r="C2904" s="109" t="s">
        <v>99</v>
      </c>
      <c r="D2904">
        <v>94</v>
      </c>
      <c r="E2904">
        <v>1</v>
      </c>
      <c r="F2904" t="s">
        <v>215</v>
      </c>
      <c r="G2904">
        <v>2209.74999999999</v>
      </c>
      <c r="H2904">
        <v>8</v>
      </c>
      <c r="I2904" t="s">
        <v>1789</v>
      </c>
      <c r="J2904" t="s">
        <v>1601</v>
      </c>
      <c r="K2904">
        <v>4</v>
      </c>
      <c r="L2904">
        <v>172.82999999999998</v>
      </c>
    </row>
    <row r="2905" spans="1:12" x14ac:dyDescent="0.3">
      <c r="A2905">
        <v>30234</v>
      </c>
      <c r="B2905" s="109" t="s">
        <v>1780</v>
      </c>
      <c r="C2905" s="109" t="s">
        <v>99</v>
      </c>
      <c r="D2905">
        <v>38</v>
      </c>
      <c r="E2905">
        <v>2</v>
      </c>
      <c r="F2905" t="s">
        <v>1599</v>
      </c>
      <c r="G2905">
        <v>2634.7399999999898</v>
      </c>
      <c r="H2905">
        <v>8</v>
      </c>
      <c r="I2905" t="s">
        <v>1789</v>
      </c>
      <c r="J2905" t="s">
        <v>1605</v>
      </c>
      <c r="K2905">
        <v>2</v>
      </c>
      <c r="L2905">
        <v>101.00999999999999</v>
      </c>
    </row>
    <row r="2906" spans="1:12" x14ac:dyDescent="0.3">
      <c r="A2906">
        <v>30283</v>
      </c>
      <c r="B2906" s="109" t="s">
        <v>1650</v>
      </c>
      <c r="C2906" s="109" t="s">
        <v>99</v>
      </c>
      <c r="D2906">
        <v>171</v>
      </c>
      <c r="E2906">
        <v>2</v>
      </c>
      <c r="F2906" t="s">
        <v>1599</v>
      </c>
      <c r="G2906">
        <v>3485.06</v>
      </c>
      <c r="H2906">
        <v>8</v>
      </c>
      <c r="I2906" t="s">
        <v>1789</v>
      </c>
      <c r="J2906" t="s">
        <v>1605</v>
      </c>
      <c r="K2906">
        <v>2</v>
      </c>
      <c r="L2906">
        <v>116.84</v>
      </c>
    </row>
    <row r="2907" spans="1:12" x14ac:dyDescent="0.3">
      <c r="A2907">
        <v>30287</v>
      </c>
      <c r="B2907" s="109" t="s">
        <v>1650</v>
      </c>
      <c r="C2907" s="109" t="s">
        <v>99</v>
      </c>
      <c r="D2907">
        <v>65</v>
      </c>
      <c r="E2907">
        <v>2</v>
      </c>
      <c r="F2907" t="s">
        <v>1599</v>
      </c>
      <c r="G2907">
        <v>2807.0899999999901</v>
      </c>
      <c r="H2907">
        <v>8</v>
      </c>
      <c r="I2907" t="s">
        <v>1789</v>
      </c>
      <c r="J2907" t="s">
        <v>1603</v>
      </c>
      <c r="K2907">
        <v>1</v>
      </c>
      <c r="L2907">
        <v>78.81</v>
      </c>
    </row>
    <row r="2908" spans="1:12" x14ac:dyDescent="0.3">
      <c r="A2908">
        <v>30290</v>
      </c>
      <c r="B2908" s="109" t="s">
        <v>1650</v>
      </c>
      <c r="C2908" s="109" t="s">
        <v>99</v>
      </c>
      <c r="D2908">
        <v>198</v>
      </c>
      <c r="E2908">
        <v>1</v>
      </c>
      <c r="F2908" t="s">
        <v>215</v>
      </c>
      <c r="G2908">
        <v>2726.7799999999902</v>
      </c>
      <c r="H2908">
        <v>8</v>
      </c>
      <c r="I2908" t="s">
        <v>1789</v>
      </c>
      <c r="J2908" t="s">
        <v>1603</v>
      </c>
      <c r="K2908">
        <v>1</v>
      </c>
      <c r="L2908">
        <v>37.08</v>
      </c>
    </row>
    <row r="2909" spans="1:12" x14ac:dyDescent="0.3">
      <c r="A2909">
        <v>30303</v>
      </c>
      <c r="B2909" s="109" t="s">
        <v>1650</v>
      </c>
      <c r="C2909" s="109" t="s">
        <v>99</v>
      </c>
      <c r="D2909">
        <v>51</v>
      </c>
      <c r="E2909">
        <v>1</v>
      </c>
      <c r="F2909" t="s">
        <v>215</v>
      </c>
      <c r="G2909">
        <v>3918.9199999999901</v>
      </c>
      <c r="H2909">
        <v>8</v>
      </c>
      <c r="I2909" t="s">
        <v>1789</v>
      </c>
      <c r="J2909" t="s">
        <v>1606</v>
      </c>
      <c r="K2909">
        <v>3</v>
      </c>
      <c r="L2909">
        <v>126.84</v>
      </c>
    </row>
    <row r="2910" spans="1:12" x14ac:dyDescent="0.3">
      <c r="A2910">
        <v>30308</v>
      </c>
      <c r="B2910" s="109" t="s">
        <v>1650</v>
      </c>
      <c r="C2910" s="109" t="s">
        <v>99</v>
      </c>
      <c r="D2910">
        <v>127</v>
      </c>
      <c r="E2910">
        <v>1</v>
      </c>
      <c r="F2910" t="s">
        <v>215</v>
      </c>
      <c r="G2910">
        <v>2404.2599999999902</v>
      </c>
      <c r="H2910">
        <v>8</v>
      </c>
      <c r="I2910" t="s">
        <v>1789</v>
      </c>
      <c r="J2910" t="s">
        <v>1603</v>
      </c>
      <c r="K2910">
        <v>1</v>
      </c>
      <c r="L2910">
        <v>63.93</v>
      </c>
    </row>
    <row r="2911" spans="1:12" x14ac:dyDescent="0.3">
      <c r="A2911">
        <v>30395</v>
      </c>
      <c r="B2911" s="109" t="s">
        <v>1650</v>
      </c>
      <c r="C2911" s="109" t="s">
        <v>99</v>
      </c>
      <c r="D2911">
        <v>55</v>
      </c>
      <c r="E2911">
        <v>1</v>
      </c>
      <c r="F2911" t="s">
        <v>215</v>
      </c>
      <c r="G2911">
        <v>2500.6099999999901</v>
      </c>
      <c r="H2911">
        <v>8</v>
      </c>
      <c r="I2911" t="s">
        <v>1789</v>
      </c>
      <c r="J2911" t="s">
        <v>1601</v>
      </c>
      <c r="K2911">
        <v>4</v>
      </c>
      <c r="L2911">
        <v>190.10999999999999</v>
      </c>
    </row>
    <row r="2912" spans="1:12" x14ac:dyDescent="0.3">
      <c r="A2912">
        <v>30434</v>
      </c>
      <c r="B2912" s="109" t="s">
        <v>1650</v>
      </c>
      <c r="C2912" s="109" t="s">
        <v>99</v>
      </c>
      <c r="D2912">
        <v>9</v>
      </c>
      <c r="E2912">
        <v>1</v>
      </c>
      <c r="F2912" t="s">
        <v>215</v>
      </c>
      <c r="G2912">
        <v>2771.7</v>
      </c>
      <c r="H2912">
        <v>8</v>
      </c>
      <c r="I2912" t="s">
        <v>1789</v>
      </c>
      <c r="J2912" t="s">
        <v>1605</v>
      </c>
      <c r="K2912">
        <v>2</v>
      </c>
      <c r="L2912">
        <v>117.77</v>
      </c>
    </row>
    <row r="2913" spans="1:12" x14ac:dyDescent="0.3">
      <c r="A2913">
        <v>30457</v>
      </c>
      <c r="B2913" s="109" t="s">
        <v>1739</v>
      </c>
      <c r="C2913" s="109" t="s">
        <v>99</v>
      </c>
      <c r="D2913">
        <v>182</v>
      </c>
      <c r="E2913">
        <v>1</v>
      </c>
      <c r="F2913" t="s">
        <v>215</v>
      </c>
      <c r="G2913">
        <v>2271.7600000000002</v>
      </c>
      <c r="H2913">
        <v>8</v>
      </c>
      <c r="I2913" t="s">
        <v>1789</v>
      </c>
      <c r="J2913" t="s">
        <v>1605</v>
      </c>
      <c r="K2913">
        <v>2</v>
      </c>
      <c r="L2913">
        <v>104.04</v>
      </c>
    </row>
    <row r="2914" spans="1:12" x14ac:dyDescent="0.3">
      <c r="A2914">
        <v>30488</v>
      </c>
      <c r="B2914" s="109" t="s">
        <v>1739</v>
      </c>
      <c r="C2914" s="109" t="s">
        <v>99</v>
      </c>
      <c r="D2914">
        <v>169</v>
      </c>
      <c r="E2914">
        <v>1</v>
      </c>
      <c r="F2914" t="s">
        <v>215</v>
      </c>
      <c r="G2914">
        <v>2720.42</v>
      </c>
      <c r="H2914">
        <v>8</v>
      </c>
      <c r="I2914" t="s">
        <v>1789</v>
      </c>
      <c r="J2914" t="s">
        <v>1605</v>
      </c>
      <c r="K2914">
        <v>2</v>
      </c>
      <c r="L2914">
        <v>55.14</v>
      </c>
    </row>
    <row r="2915" spans="1:12" x14ac:dyDescent="0.3">
      <c r="A2915">
        <v>30512</v>
      </c>
      <c r="B2915" s="109" t="s">
        <v>1739</v>
      </c>
      <c r="C2915" s="109" t="s">
        <v>99</v>
      </c>
      <c r="D2915">
        <v>164</v>
      </c>
      <c r="E2915">
        <v>1</v>
      </c>
      <c r="F2915" t="s">
        <v>215</v>
      </c>
      <c r="G2915">
        <v>3193.3999999999901</v>
      </c>
      <c r="H2915">
        <v>8</v>
      </c>
      <c r="I2915" t="s">
        <v>1789</v>
      </c>
      <c r="J2915" t="s">
        <v>1606</v>
      </c>
      <c r="K2915">
        <v>3</v>
      </c>
      <c r="L2915">
        <v>221.55</v>
      </c>
    </row>
    <row r="2916" spans="1:12" x14ac:dyDescent="0.3">
      <c r="A2916">
        <v>30601</v>
      </c>
      <c r="B2916" s="109" t="s">
        <v>1739</v>
      </c>
      <c r="C2916" s="109" t="s">
        <v>99</v>
      </c>
      <c r="D2916">
        <v>19</v>
      </c>
      <c r="E2916">
        <v>1</v>
      </c>
      <c r="F2916" t="s">
        <v>215</v>
      </c>
      <c r="G2916">
        <v>1747.4299999999901</v>
      </c>
      <c r="H2916">
        <v>8</v>
      </c>
      <c r="I2916" t="s">
        <v>1789</v>
      </c>
      <c r="J2916" t="s">
        <v>1606</v>
      </c>
      <c r="K2916">
        <v>3</v>
      </c>
      <c r="L2916">
        <v>143.52000000000001</v>
      </c>
    </row>
    <row r="2917" spans="1:12" x14ac:dyDescent="0.3">
      <c r="A2917">
        <v>30602</v>
      </c>
      <c r="B2917" s="109" t="s">
        <v>1739</v>
      </c>
      <c r="C2917" s="109" t="s">
        <v>99</v>
      </c>
      <c r="D2917">
        <v>62</v>
      </c>
      <c r="E2917">
        <v>2</v>
      </c>
      <c r="F2917" t="s">
        <v>1599</v>
      </c>
      <c r="G2917">
        <v>2151.78999999999</v>
      </c>
      <c r="H2917">
        <v>8</v>
      </c>
      <c r="I2917" t="s">
        <v>1789</v>
      </c>
      <c r="J2917" t="s">
        <v>1606</v>
      </c>
      <c r="K2917">
        <v>3</v>
      </c>
      <c r="L2917">
        <v>116.59</v>
      </c>
    </row>
    <row r="2918" spans="1:12" x14ac:dyDescent="0.3">
      <c r="A2918">
        <v>30633</v>
      </c>
      <c r="B2918" s="109" t="s">
        <v>1740</v>
      </c>
      <c r="C2918" s="109" t="s">
        <v>99</v>
      </c>
      <c r="D2918">
        <v>120</v>
      </c>
      <c r="E2918">
        <v>2</v>
      </c>
      <c r="F2918" t="s">
        <v>1599</v>
      </c>
      <c r="G2918">
        <v>2565.61</v>
      </c>
      <c r="H2918">
        <v>8</v>
      </c>
      <c r="I2918" t="s">
        <v>1789</v>
      </c>
      <c r="J2918" t="s">
        <v>1606</v>
      </c>
      <c r="K2918">
        <v>3</v>
      </c>
      <c r="L2918">
        <v>196.64</v>
      </c>
    </row>
    <row r="2919" spans="1:12" x14ac:dyDescent="0.3">
      <c r="A2919">
        <v>30634</v>
      </c>
      <c r="B2919" s="109" t="s">
        <v>1740</v>
      </c>
      <c r="C2919" s="109" t="s">
        <v>99</v>
      </c>
      <c r="D2919">
        <v>4</v>
      </c>
      <c r="E2919">
        <v>2</v>
      </c>
      <c r="F2919" t="s">
        <v>1599</v>
      </c>
      <c r="G2919">
        <v>2970.49999999999</v>
      </c>
      <c r="H2919">
        <v>8</v>
      </c>
      <c r="I2919" t="s">
        <v>1789</v>
      </c>
      <c r="J2919" t="s">
        <v>1603</v>
      </c>
      <c r="K2919">
        <v>1</v>
      </c>
      <c r="L2919">
        <v>78.81</v>
      </c>
    </row>
    <row r="2920" spans="1:12" x14ac:dyDescent="0.3">
      <c r="A2920">
        <v>30704</v>
      </c>
      <c r="B2920" s="109" t="s">
        <v>1740</v>
      </c>
      <c r="C2920" s="109" t="s">
        <v>99</v>
      </c>
      <c r="D2920">
        <v>157</v>
      </c>
      <c r="E2920">
        <v>2</v>
      </c>
      <c r="F2920" t="s">
        <v>1599</v>
      </c>
      <c r="G2920">
        <v>3052.95</v>
      </c>
      <c r="H2920">
        <v>8</v>
      </c>
      <c r="I2920" t="s">
        <v>1789</v>
      </c>
      <c r="J2920" t="s">
        <v>1605</v>
      </c>
      <c r="K2920">
        <v>2</v>
      </c>
      <c r="L2920">
        <v>101.64</v>
      </c>
    </row>
    <row r="2921" spans="1:12" x14ac:dyDescent="0.3">
      <c r="A2921">
        <v>30708</v>
      </c>
      <c r="B2921" s="109" t="s">
        <v>1740</v>
      </c>
      <c r="C2921" s="109" t="s">
        <v>99</v>
      </c>
      <c r="D2921">
        <v>158</v>
      </c>
      <c r="E2921">
        <v>1</v>
      </c>
      <c r="F2921" t="s">
        <v>215</v>
      </c>
      <c r="G2921">
        <v>3177.49</v>
      </c>
      <c r="H2921">
        <v>8</v>
      </c>
      <c r="I2921" t="s">
        <v>1789</v>
      </c>
      <c r="J2921" t="s">
        <v>1601</v>
      </c>
      <c r="K2921">
        <v>4</v>
      </c>
      <c r="L2921">
        <v>179.20000000000002</v>
      </c>
    </row>
    <row r="2922" spans="1:12" x14ac:dyDescent="0.3">
      <c r="A2922">
        <v>30713</v>
      </c>
      <c r="B2922" s="109" t="s">
        <v>1740</v>
      </c>
      <c r="C2922" s="109" t="s">
        <v>99</v>
      </c>
      <c r="D2922">
        <v>87</v>
      </c>
      <c r="E2922">
        <v>1</v>
      </c>
      <c r="F2922" t="s">
        <v>215</v>
      </c>
      <c r="G2922">
        <v>3121.9099999999899</v>
      </c>
      <c r="H2922">
        <v>8</v>
      </c>
      <c r="I2922" t="s">
        <v>1789</v>
      </c>
      <c r="J2922" t="s">
        <v>1605</v>
      </c>
      <c r="K2922">
        <v>2</v>
      </c>
      <c r="L2922">
        <v>161.38</v>
      </c>
    </row>
    <row r="2923" spans="1:12" x14ac:dyDescent="0.3">
      <c r="A2923">
        <v>30868</v>
      </c>
      <c r="B2923" s="109" t="s">
        <v>1651</v>
      </c>
      <c r="C2923" s="109" t="s">
        <v>99</v>
      </c>
      <c r="D2923">
        <v>152</v>
      </c>
      <c r="E2923">
        <v>2</v>
      </c>
      <c r="F2923" t="s">
        <v>1599</v>
      </c>
      <c r="G2923">
        <v>3049.8199999999902</v>
      </c>
      <c r="H2923">
        <v>8</v>
      </c>
      <c r="I2923" t="s">
        <v>1789</v>
      </c>
      <c r="J2923" t="s">
        <v>1603</v>
      </c>
      <c r="K2923">
        <v>1</v>
      </c>
      <c r="L2923">
        <v>37.08</v>
      </c>
    </row>
    <row r="2924" spans="1:12" x14ac:dyDescent="0.3">
      <c r="A2924">
        <v>30883</v>
      </c>
      <c r="B2924" s="109" t="s">
        <v>1651</v>
      </c>
      <c r="C2924" s="109" t="s">
        <v>99</v>
      </c>
      <c r="D2924">
        <v>8</v>
      </c>
      <c r="E2924">
        <v>2</v>
      </c>
      <c r="F2924" t="s">
        <v>1599</v>
      </c>
      <c r="G2924">
        <v>1768.5999999999899</v>
      </c>
      <c r="H2924">
        <v>8</v>
      </c>
      <c r="I2924" t="s">
        <v>1789</v>
      </c>
      <c r="J2924" t="s">
        <v>1603</v>
      </c>
      <c r="K2924">
        <v>1</v>
      </c>
      <c r="L2924">
        <v>36.15</v>
      </c>
    </row>
    <row r="2925" spans="1:12" x14ac:dyDescent="0.3">
      <c r="A2925">
        <v>30904</v>
      </c>
      <c r="B2925" s="109" t="s">
        <v>1651</v>
      </c>
      <c r="C2925" s="109" t="s">
        <v>99</v>
      </c>
      <c r="D2925">
        <v>79</v>
      </c>
      <c r="E2925">
        <v>1</v>
      </c>
      <c r="F2925" t="s">
        <v>215</v>
      </c>
      <c r="G2925">
        <v>3197.95999999999</v>
      </c>
      <c r="H2925">
        <v>8</v>
      </c>
      <c r="I2925" t="s">
        <v>1789</v>
      </c>
      <c r="J2925" t="s">
        <v>1606</v>
      </c>
      <c r="K2925">
        <v>3</v>
      </c>
      <c r="L2925">
        <v>111.89999999999999</v>
      </c>
    </row>
    <row r="2926" spans="1:12" x14ac:dyDescent="0.3">
      <c r="A2926">
        <v>30912</v>
      </c>
      <c r="B2926" s="109" t="s">
        <v>1651</v>
      </c>
      <c r="C2926" s="109" t="s">
        <v>99</v>
      </c>
      <c r="D2926">
        <v>55</v>
      </c>
      <c r="E2926">
        <v>1</v>
      </c>
      <c r="F2926" t="s">
        <v>215</v>
      </c>
      <c r="G2926">
        <v>2500.6099999999901</v>
      </c>
      <c r="H2926">
        <v>8</v>
      </c>
      <c r="I2926" t="s">
        <v>1789</v>
      </c>
      <c r="J2926" t="s">
        <v>1606</v>
      </c>
      <c r="K2926">
        <v>3</v>
      </c>
      <c r="L2926">
        <v>180.15</v>
      </c>
    </row>
    <row r="2927" spans="1:12" x14ac:dyDescent="0.3">
      <c r="A2927">
        <v>31033</v>
      </c>
      <c r="B2927" s="109" t="s">
        <v>1781</v>
      </c>
      <c r="C2927" s="109" t="s">
        <v>99</v>
      </c>
      <c r="D2927">
        <v>187</v>
      </c>
      <c r="E2927">
        <v>1</v>
      </c>
      <c r="F2927" t="s">
        <v>215</v>
      </c>
      <c r="G2927">
        <v>2831.08</v>
      </c>
      <c r="H2927">
        <v>8</v>
      </c>
      <c r="I2927" t="s">
        <v>1789</v>
      </c>
      <c r="J2927" t="s">
        <v>1605</v>
      </c>
      <c r="K2927">
        <v>2</v>
      </c>
      <c r="L2927">
        <v>159.5</v>
      </c>
    </row>
    <row r="2928" spans="1:12" x14ac:dyDescent="0.3">
      <c r="A2928">
        <v>31100</v>
      </c>
      <c r="B2928" s="109" t="s">
        <v>1781</v>
      </c>
      <c r="C2928" s="109" t="s">
        <v>99</v>
      </c>
      <c r="D2928">
        <v>187</v>
      </c>
      <c r="E2928">
        <v>1</v>
      </c>
      <c r="F2928" t="s">
        <v>215</v>
      </c>
      <c r="G2928">
        <v>2831.08</v>
      </c>
      <c r="H2928">
        <v>8</v>
      </c>
      <c r="I2928" t="s">
        <v>1789</v>
      </c>
      <c r="J2928" t="s">
        <v>1603</v>
      </c>
      <c r="K2928">
        <v>1</v>
      </c>
      <c r="L2928">
        <v>37.409999999999997</v>
      </c>
    </row>
    <row r="2929" spans="1:12" x14ac:dyDescent="0.3">
      <c r="A2929">
        <v>31119</v>
      </c>
      <c r="B2929" s="109" t="s">
        <v>1781</v>
      </c>
      <c r="C2929" s="109" t="s">
        <v>99</v>
      </c>
      <c r="D2929">
        <v>177</v>
      </c>
      <c r="E2929">
        <v>2</v>
      </c>
      <c r="F2929" t="s">
        <v>1599</v>
      </c>
      <c r="G2929">
        <v>2497.4499999999898</v>
      </c>
      <c r="H2929">
        <v>8</v>
      </c>
      <c r="I2929" t="s">
        <v>1789</v>
      </c>
      <c r="J2929" t="s">
        <v>1605</v>
      </c>
      <c r="K2929">
        <v>2</v>
      </c>
      <c r="L2929">
        <v>132.71</v>
      </c>
    </row>
    <row r="2930" spans="1:12" x14ac:dyDescent="0.3">
      <c r="A2930">
        <v>31137</v>
      </c>
      <c r="B2930" s="109" t="s">
        <v>1781</v>
      </c>
      <c r="C2930" s="109" t="s">
        <v>99</v>
      </c>
      <c r="D2930">
        <v>55</v>
      </c>
      <c r="E2930">
        <v>1</v>
      </c>
      <c r="F2930" t="s">
        <v>215</v>
      </c>
      <c r="G2930">
        <v>2500.6099999999901</v>
      </c>
      <c r="H2930">
        <v>8</v>
      </c>
      <c r="I2930" t="s">
        <v>1789</v>
      </c>
      <c r="J2930" t="s">
        <v>1606</v>
      </c>
      <c r="K2930">
        <v>3</v>
      </c>
      <c r="L2930">
        <v>168.60000000000002</v>
      </c>
    </row>
    <row r="2931" spans="1:12" x14ac:dyDescent="0.3">
      <c r="A2931">
        <v>31141</v>
      </c>
      <c r="B2931" s="109" t="s">
        <v>1781</v>
      </c>
      <c r="C2931" s="109" t="s">
        <v>99</v>
      </c>
      <c r="D2931">
        <v>196</v>
      </c>
      <c r="E2931">
        <v>1</v>
      </c>
      <c r="F2931" t="s">
        <v>215</v>
      </c>
      <c r="G2931">
        <v>2714.1099999999901</v>
      </c>
      <c r="H2931">
        <v>8</v>
      </c>
      <c r="I2931" t="s">
        <v>1789</v>
      </c>
      <c r="J2931" t="s">
        <v>1623</v>
      </c>
      <c r="K2931">
        <v>5</v>
      </c>
      <c r="L2931">
        <v>296.72000000000003</v>
      </c>
    </row>
    <row r="2932" spans="1:12" x14ac:dyDescent="0.3">
      <c r="A2932">
        <v>31198</v>
      </c>
      <c r="B2932" s="109" t="s">
        <v>1781</v>
      </c>
      <c r="C2932" s="109" t="s">
        <v>99</v>
      </c>
      <c r="D2932">
        <v>172</v>
      </c>
      <c r="E2932">
        <v>1</v>
      </c>
      <c r="F2932" t="s">
        <v>215</v>
      </c>
      <c r="G2932">
        <v>2363.5100000000002</v>
      </c>
      <c r="H2932">
        <v>8</v>
      </c>
      <c r="I2932" t="s">
        <v>1789</v>
      </c>
      <c r="J2932" t="s">
        <v>1605</v>
      </c>
      <c r="K2932">
        <v>2</v>
      </c>
      <c r="L2932">
        <v>105.97</v>
      </c>
    </row>
    <row r="2933" spans="1:12" x14ac:dyDescent="0.3">
      <c r="A2933">
        <v>31212</v>
      </c>
      <c r="B2933" s="109" t="s">
        <v>1781</v>
      </c>
      <c r="C2933" s="109" t="s">
        <v>99</v>
      </c>
      <c r="D2933">
        <v>53</v>
      </c>
      <c r="E2933">
        <v>2</v>
      </c>
      <c r="F2933" t="s">
        <v>1599</v>
      </c>
      <c r="G2933">
        <v>2456.64</v>
      </c>
      <c r="H2933">
        <v>8</v>
      </c>
      <c r="I2933" t="s">
        <v>1789</v>
      </c>
      <c r="J2933" t="s">
        <v>1606</v>
      </c>
      <c r="K2933">
        <v>3</v>
      </c>
      <c r="L2933">
        <v>116.26</v>
      </c>
    </row>
    <row r="2934" spans="1:12" x14ac:dyDescent="0.3">
      <c r="A2934">
        <v>31252</v>
      </c>
      <c r="B2934" s="109" t="s">
        <v>1781</v>
      </c>
      <c r="C2934" s="109" t="s">
        <v>99</v>
      </c>
      <c r="D2934">
        <v>176</v>
      </c>
      <c r="E2934">
        <v>2</v>
      </c>
      <c r="F2934" t="s">
        <v>1599</v>
      </c>
      <c r="G2934">
        <v>2225.54</v>
      </c>
      <c r="H2934">
        <v>8</v>
      </c>
      <c r="I2934" t="s">
        <v>1789</v>
      </c>
      <c r="J2934" t="s">
        <v>1601</v>
      </c>
      <c r="K2934">
        <v>4</v>
      </c>
      <c r="L2934">
        <v>232.17000000000002</v>
      </c>
    </row>
    <row r="2935" spans="1:12" x14ac:dyDescent="0.3">
      <c r="A2935">
        <v>31284</v>
      </c>
      <c r="B2935" s="109" t="s">
        <v>1781</v>
      </c>
      <c r="C2935" s="109" t="s">
        <v>99</v>
      </c>
      <c r="D2935">
        <v>185</v>
      </c>
      <c r="E2935">
        <v>1</v>
      </c>
      <c r="F2935" t="s">
        <v>215</v>
      </c>
      <c r="G2935">
        <v>2395.81</v>
      </c>
      <c r="H2935">
        <v>8</v>
      </c>
      <c r="I2935" t="s">
        <v>1789</v>
      </c>
      <c r="J2935" t="s">
        <v>1603</v>
      </c>
      <c r="K2935">
        <v>1</v>
      </c>
      <c r="L2935">
        <v>78.81</v>
      </c>
    </row>
    <row r="2936" spans="1:12" x14ac:dyDescent="0.3">
      <c r="A2936">
        <v>31333</v>
      </c>
      <c r="B2936" s="109" t="s">
        <v>1781</v>
      </c>
      <c r="C2936" s="109" t="s">
        <v>99</v>
      </c>
      <c r="D2936">
        <v>142</v>
      </c>
      <c r="E2936">
        <v>2</v>
      </c>
      <c r="F2936" t="s">
        <v>1599</v>
      </c>
      <c r="G2936">
        <v>2866.51</v>
      </c>
      <c r="H2936">
        <v>8</v>
      </c>
      <c r="I2936" t="s">
        <v>1789</v>
      </c>
      <c r="J2936" t="s">
        <v>1605</v>
      </c>
      <c r="K2936">
        <v>2</v>
      </c>
      <c r="L2936">
        <v>91.5</v>
      </c>
    </row>
    <row r="2937" spans="1:12" x14ac:dyDescent="0.3">
      <c r="A2937">
        <v>31361</v>
      </c>
      <c r="B2937" s="109" t="s">
        <v>1652</v>
      </c>
      <c r="C2937" s="109" t="s">
        <v>99</v>
      </c>
      <c r="D2937">
        <v>158</v>
      </c>
      <c r="E2937">
        <v>1</v>
      </c>
      <c r="F2937" t="s">
        <v>215</v>
      </c>
      <c r="G2937">
        <v>3177.49</v>
      </c>
      <c r="H2937">
        <v>8</v>
      </c>
      <c r="I2937" t="s">
        <v>1789</v>
      </c>
      <c r="J2937" t="s">
        <v>1603</v>
      </c>
      <c r="K2937">
        <v>1</v>
      </c>
      <c r="L2937">
        <v>78.81</v>
      </c>
    </row>
    <row r="2938" spans="1:12" x14ac:dyDescent="0.3">
      <c r="A2938">
        <v>31507</v>
      </c>
      <c r="B2938" s="109" t="s">
        <v>1652</v>
      </c>
      <c r="C2938" s="109" t="s">
        <v>99</v>
      </c>
      <c r="D2938">
        <v>200</v>
      </c>
      <c r="E2938">
        <v>2</v>
      </c>
      <c r="F2938" t="s">
        <v>1599</v>
      </c>
      <c r="G2938">
        <v>3156.95</v>
      </c>
      <c r="H2938">
        <v>8</v>
      </c>
      <c r="I2938" t="s">
        <v>1789</v>
      </c>
      <c r="J2938" t="s">
        <v>1603</v>
      </c>
      <c r="K2938">
        <v>1</v>
      </c>
      <c r="L2938">
        <v>63.93</v>
      </c>
    </row>
    <row r="2939" spans="1:12" x14ac:dyDescent="0.3">
      <c r="A2939">
        <v>31512</v>
      </c>
      <c r="B2939" s="109" t="s">
        <v>1652</v>
      </c>
      <c r="C2939" s="109" t="s">
        <v>99</v>
      </c>
      <c r="D2939">
        <v>12</v>
      </c>
      <c r="E2939">
        <v>1</v>
      </c>
      <c r="F2939" t="s">
        <v>215</v>
      </c>
      <c r="G2939">
        <v>2031.76</v>
      </c>
      <c r="H2939">
        <v>8</v>
      </c>
      <c r="I2939" t="s">
        <v>1789</v>
      </c>
      <c r="J2939" t="s">
        <v>1605</v>
      </c>
      <c r="K2939">
        <v>2</v>
      </c>
      <c r="L2939">
        <v>73.56</v>
      </c>
    </row>
    <row r="2940" spans="1:12" x14ac:dyDescent="0.3">
      <c r="A2940">
        <v>31550</v>
      </c>
      <c r="B2940" s="109" t="s">
        <v>1652</v>
      </c>
      <c r="C2940" s="109" t="s">
        <v>99</v>
      </c>
      <c r="D2940">
        <v>12</v>
      </c>
      <c r="E2940">
        <v>1</v>
      </c>
      <c r="F2940" t="s">
        <v>215</v>
      </c>
      <c r="G2940">
        <v>2031.76</v>
      </c>
      <c r="H2940">
        <v>8</v>
      </c>
      <c r="I2940" t="s">
        <v>1789</v>
      </c>
      <c r="J2940" t="s">
        <v>1605</v>
      </c>
      <c r="K2940">
        <v>2</v>
      </c>
      <c r="L2940">
        <v>100.71000000000001</v>
      </c>
    </row>
    <row r="2941" spans="1:12" x14ac:dyDescent="0.3">
      <c r="A2941">
        <v>31580</v>
      </c>
      <c r="B2941" s="109" t="s">
        <v>1653</v>
      </c>
      <c r="C2941" s="109" t="s">
        <v>99</v>
      </c>
      <c r="D2941">
        <v>150</v>
      </c>
      <c r="E2941">
        <v>2</v>
      </c>
      <c r="F2941" t="s">
        <v>1599</v>
      </c>
      <c r="G2941">
        <v>1820.95</v>
      </c>
      <c r="H2941">
        <v>8</v>
      </c>
      <c r="I2941" t="s">
        <v>1789</v>
      </c>
      <c r="J2941" t="s">
        <v>1603</v>
      </c>
      <c r="K2941">
        <v>1</v>
      </c>
      <c r="L2941">
        <v>36.15</v>
      </c>
    </row>
    <row r="2942" spans="1:12" x14ac:dyDescent="0.3">
      <c r="A2942">
        <v>31589</v>
      </c>
      <c r="B2942" s="109" t="s">
        <v>1653</v>
      </c>
      <c r="C2942" s="109" t="s">
        <v>99</v>
      </c>
      <c r="D2942">
        <v>42</v>
      </c>
      <c r="E2942">
        <v>1</v>
      </c>
      <c r="F2942" t="s">
        <v>215</v>
      </c>
      <c r="G2942">
        <v>2374.1399999999899</v>
      </c>
      <c r="H2942">
        <v>8</v>
      </c>
      <c r="I2942" t="s">
        <v>1789</v>
      </c>
      <c r="J2942" t="s">
        <v>1603</v>
      </c>
      <c r="K2942">
        <v>1</v>
      </c>
      <c r="L2942">
        <v>37.08</v>
      </c>
    </row>
    <row r="2943" spans="1:12" x14ac:dyDescent="0.3">
      <c r="A2943">
        <v>31607</v>
      </c>
      <c r="B2943" s="109" t="s">
        <v>1653</v>
      </c>
      <c r="C2943" s="109" t="s">
        <v>99</v>
      </c>
      <c r="D2943">
        <v>55</v>
      </c>
      <c r="E2943">
        <v>1</v>
      </c>
      <c r="F2943" t="s">
        <v>215</v>
      </c>
      <c r="G2943">
        <v>2500.6099999999901</v>
      </c>
      <c r="H2943">
        <v>8</v>
      </c>
      <c r="I2943" t="s">
        <v>1789</v>
      </c>
      <c r="J2943" t="s">
        <v>1603</v>
      </c>
      <c r="K2943">
        <v>1</v>
      </c>
      <c r="L2943">
        <v>37.409999999999997</v>
      </c>
    </row>
    <row r="2944" spans="1:12" x14ac:dyDescent="0.3">
      <c r="A2944">
        <v>31608</v>
      </c>
      <c r="B2944" s="109" t="s">
        <v>1741</v>
      </c>
      <c r="C2944" s="109" t="s">
        <v>99</v>
      </c>
      <c r="D2944">
        <v>184</v>
      </c>
      <c r="E2944">
        <v>2</v>
      </c>
      <c r="F2944" t="s">
        <v>1599</v>
      </c>
      <c r="G2944">
        <v>2442.0100000000002</v>
      </c>
      <c r="H2944">
        <v>8</v>
      </c>
      <c r="I2944" t="s">
        <v>1789</v>
      </c>
      <c r="J2944" t="s">
        <v>1601</v>
      </c>
      <c r="K2944">
        <v>4</v>
      </c>
      <c r="L2944">
        <v>180.87</v>
      </c>
    </row>
    <row r="2945" spans="1:12" x14ac:dyDescent="0.3">
      <c r="A2945">
        <v>31624</v>
      </c>
      <c r="B2945" s="109" t="s">
        <v>1741</v>
      </c>
      <c r="C2945" s="109" t="s">
        <v>99</v>
      </c>
      <c r="D2945">
        <v>181</v>
      </c>
      <c r="E2945">
        <v>1</v>
      </c>
      <c r="F2945" t="s">
        <v>215</v>
      </c>
      <c r="G2945">
        <v>2605.3199999999902</v>
      </c>
      <c r="H2945">
        <v>8</v>
      </c>
      <c r="I2945" t="s">
        <v>1789</v>
      </c>
      <c r="J2945" t="s">
        <v>1601</v>
      </c>
      <c r="K2945">
        <v>4</v>
      </c>
      <c r="L2945">
        <v>218.22</v>
      </c>
    </row>
    <row r="2946" spans="1:12" x14ac:dyDescent="0.3">
      <c r="A2946">
        <v>31640</v>
      </c>
      <c r="B2946" s="109" t="s">
        <v>1741</v>
      </c>
      <c r="C2946" s="109" t="s">
        <v>99</v>
      </c>
      <c r="D2946">
        <v>163</v>
      </c>
      <c r="E2946">
        <v>2</v>
      </c>
      <c r="F2946" t="s">
        <v>1599</v>
      </c>
      <c r="G2946">
        <v>1789.1199999999899</v>
      </c>
      <c r="H2946">
        <v>8</v>
      </c>
      <c r="I2946" t="s">
        <v>1789</v>
      </c>
      <c r="J2946" t="s">
        <v>1606</v>
      </c>
      <c r="K2946">
        <v>3</v>
      </c>
      <c r="L2946">
        <v>101.97999999999999</v>
      </c>
    </row>
    <row r="2947" spans="1:12" x14ac:dyDescent="0.3">
      <c r="A2947">
        <v>31681</v>
      </c>
      <c r="B2947" s="109" t="s">
        <v>1741</v>
      </c>
      <c r="C2947" s="109" t="s">
        <v>99</v>
      </c>
      <c r="D2947">
        <v>194</v>
      </c>
      <c r="E2947">
        <v>2</v>
      </c>
      <c r="F2947" t="s">
        <v>1599</v>
      </c>
      <c r="G2947">
        <v>2486.1999999999898</v>
      </c>
      <c r="H2947">
        <v>8</v>
      </c>
      <c r="I2947" t="s">
        <v>1789</v>
      </c>
      <c r="J2947" t="s">
        <v>1603</v>
      </c>
      <c r="K2947">
        <v>1</v>
      </c>
      <c r="L2947">
        <v>27.57</v>
      </c>
    </row>
    <row r="2948" spans="1:12" x14ac:dyDescent="0.3">
      <c r="A2948">
        <v>31695</v>
      </c>
      <c r="B2948" s="109" t="s">
        <v>1741</v>
      </c>
      <c r="C2948" s="109" t="s">
        <v>99</v>
      </c>
      <c r="D2948">
        <v>116</v>
      </c>
      <c r="E2948">
        <v>2</v>
      </c>
      <c r="F2948" t="s">
        <v>1599</v>
      </c>
      <c r="G2948">
        <v>3700.99</v>
      </c>
      <c r="H2948">
        <v>8</v>
      </c>
      <c r="I2948" t="s">
        <v>1789</v>
      </c>
      <c r="J2948" t="s">
        <v>1603</v>
      </c>
      <c r="K2948">
        <v>1</v>
      </c>
      <c r="L2948">
        <v>52.02</v>
      </c>
    </row>
    <row r="2949" spans="1:12" x14ac:dyDescent="0.3">
      <c r="A2949">
        <v>31702</v>
      </c>
      <c r="B2949" s="109" t="s">
        <v>1654</v>
      </c>
      <c r="C2949" s="109" t="s">
        <v>99</v>
      </c>
      <c r="D2949">
        <v>168</v>
      </c>
      <c r="E2949">
        <v>2</v>
      </c>
      <c r="F2949" t="s">
        <v>1599</v>
      </c>
      <c r="G2949">
        <v>2785.79</v>
      </c>
      <c r="H2949">
        <v>8</v>
      </c>
      <c r="I2949" t="s">
        <v>1789</v>
      </c>
      <c r="J2949" t="s">
        <v>1603</v>
      </c>
      <c r="K2949">
        <v>1</v>
      </c>
      <c r="L2949">
        <v>63.93</v>
      </c>
    </row>
    <row r="2950" spans="1:12" x14ac:dyDescent="0.3">
      <c r="A2950">
        <v>31771</v>
      </c>
      <c r="B2950" s="109" t="s">
        <v>1654</v>
      </c>
      <c r="C2950" s="109" t="s">
        <v>99</v>
      </c>
      <c r="D2950">
        <v>27</v>
      </c>
      <c r="E2950">
        <v>1</v>
      </c>
      <c r="F2950" t="s">
        <v>215</v>
      </c>
      <c r="G2950">
        <v>3029.97999999999</v>
      </c>
      <c r="H2950">
        <v>8</v>
      </c>
      <c r="I2950" t="s">
        <v>1789</v>
      </c>
      <c r="J2950" t="s">
        <v>1606</v>
      </c>
      <c r="K2950">
        <v>3</v>
      </c>
      <c r="L2950">
        <v>193.68</v>
      </c>
    </row>
    <row r="2951" spans="1:12" x14ac:dyDescent="0.3">
      <c r="A2951">
        <v>31816</v>
      </c>
      <c r="B2951" s="109" t="s">
        <v>1654</v>
      </c>
      <c r="C2951" s="109" t="s">
        <v>99</v>
      </c>
      <c r="D2951">
        <v>135</v>
      </c>
      <c r="E2951">
        <v>2</v>
      </c>
      <c r="F2951" t="s">
        <v>1599</v>
      </c>
      <c r="G2951">
        <v>2277.89</v>
      </c>
      <c r="H2951">
        <v>8</v>
      </c>
      <c r="I2951" t="s">
        <v>1789</v>
      </c>
      <c r="J2951" t="s">
        <v>1605</v>
      </c>
      <c r="K2951">
        <v>2</v>
      </c>
      <c r="L2951">
        <v>115.95</v>
      </c>
    </row>
    <row r="2952" spans="1:12" x14ac:dyDescent="0.3">
      <c r="A2952">
        <v>31844</v>
      </c>
      <c r="B2952" s="109" t="s">
        <v>1654</v>
      </c>
      <c r="C2952" s="109" t="s">
        <v>99</v>
      </c>
      <c r="D2952">
        <v>158</v>
      </c>
      <c r="E2952">
        <v>1</v>
      </c>
      <c r="F2952" t="s">
        <v>215</v>
      </c>
      <c r="G2952">
        <v>3177.49</v>
      </c>
      <c r="H2952">
        <v>8</v>
      </c>
      <c r="I2952" t="s">
        <v>1789</v>
      </c>
      <c r="J2952" t="s">
        <v>1605</v>
      </c>
      <c r="K2952">
        <v>2</v>
      </c>
      <c r="L2952">
        <v>116.58000000000001</v>
      </c>
    </row>
    <row r="2953" spans="1:12" x14ac:dyDescent="0.3">
      <c r="A2953">
        <v>31873</v>
      </c>
      <c r="B2953" s="109" t="s">
        <v>1655</v>
      </c>
      <c r="C2953" s="109" t="s">
        <v>99</v>
      </c>
      <c r="D2953">
        <v>154</v>
      </c>
      <c r="E2953">
        <v>1</v>
      </c>
      <c r="F2953" t="s">
        <v>215</v>
      </c>
      <c r="G2953">
        <v>1976.4399999999901</v>
      </c>
      <c r="H2953">
        <v>8</v>
      </c>
      <c r="I2953" t="s">
        <v>1789</v>
      </c>
      <c r="J2953" t="s">
        <v>1603</v>
      </c>
      <c r="K2953">
        <v>1</v>
      </c>
      <c r="L2953">
        <v>80.69</v>
      </c>
    </row>
    <row r="2954" spans="1:12" x14ac:dyDescent="0.3">
      <c r="A2954">
        <v>31875</v>
      </c>
      <c r="B2954" s="109" t="s">
        <v>1655</v>
      </c>
      <c r="C2954" s="109" t="s">
        <v>99</v>
      </c>
      <c r="D2954">
        <v>70</v>
      </c>
      <c r="E2954">
        <v>1</v>
      </c>
      <c r="F2954" t="s">
        <v>215</v>
      </c>
      <c r="G2954">
        <v>2946.5599999999899</v>
      </c>
      <c r="H2954">
        <v>8</v>
      </c>
      <c r="I2954" t="s">
        <v>1789</v>
      </c>
      <c r="J2954" t="s">
        <v>1603</v>
      </c>
      <c r="K2954">
        <v>1</v>
      </c>
      <c r="L2954">
        <v>80.69</v>
      </c>
    </row>
    <row r="2955" spans="1:12" x14ac:dyDescent="0.3">
      <c r="A2955">
        <v>31899</v>
      </c>
      <c r="B2955" s="109" t="s">
        <v>1656</v>
      </c>
      <c r="C2955" s="109" t="s">
        <v>99</v>
      </c>
      <c r="D2955">
        <v>135</v>
      </c>
      <c r="E2955">
        <v>2</v>
      </c>
      <c r="F2955" t="s">
        <v>1599</v>
      </c>
      <c r="G2955">
        <v>2277.89</v>
      </c>
      <c r="H2955">
        <v>8</v>
      </c>
      <c r="I2955" t="s">
        <v>1789</v>
      </c>
      <c r="J2955" t="s">
        <v>1623</v>
      </c>
      <c r="K2955">
        <v>5</v>
      </c>
      <c r="L2955">
        <v>252.04999999999998</v>
      </c>
    </row>
    <row r="2956" spans="1:12" x14ac:dyDescent="0.3">
      <c r="A2956">
        <v>31902</v>
      </c>
      <c r="B2956" s="109" t="s">
        <v>1656</v>
      </c>
      <c r="C2956" s="109" t="s">
        <v>99</v>
      </c>
      <c r="D2956">
        <v>72</v>
      </c>
      <c r="E2956">
        <v>2</v>
      </c>
      <c r="F2956" t="s">
        <v>1599</v>
      </c>
      <c r="G2956">
        <v>2365.24999999999</v>
      </c>
      <c r="H2956">
        <v>8</v>
      </c>
      <c r="I2956" t="s">
        <v>1789</v>
      </c>
      <c r="J2956" t="s">
        <v>1623</v>
      </c>
      <c r="K2956">
        <v>5</v>
      </c>
      <c r="L2956">
        <v>207.1</v>
      </c>
    </row>
    <row r="2957" spans="1:12" x14ac:dyDescent="0.3">
      <c r="A2957">
        <v>31913</v>
      </c>
      <c r="B2957" s="109" t="s">
        <v>1656</v>
      </c>
      <c r="C2957" s="109" t="s">
        <v>99</v>
      </c>
      <c r="D2957">
        <v>80</v>
      </c>
      <c r="E2957">
        <v>2</v>
      </c>
      <c r="F2957" t="s">
        <v>1599</v>
      </c>
      <c r="G2957">
        <v>3459.09</v>
      </c>
      <c r="H2957">
        <v>8</v>
      </c>
      <c r="I2957" t="s">
        <v>1789</v>
      </c>
      <c r="J2957" t="s">
        <v>1603</v>
      </c>
      <c r="K2957">
        <v>1</v>
      </c>
      <c r="L2957">
        <v>27.16</v>
      </c>
    </row>
    <row r="2958" spans="1:12" x14ac:dyDescent="0.3">
      <c r="A2958">
        <v>31951</v>
      </c>
      <c r="B2958" s="109" t="s">
        <v>1742</v>
      </c>
      <c r="C2958" s="109" t="s">
        <v>99</v>
      </c>
      <c r="D2958">
        <v>166</v>
      </c>
      <c r="E2958">
        <v>2</v>
      </c>
      <c r="F2958" t="s">
        <v>1599</v>
      </c>
      <c r="G2958">
        <v>3257.91</v>
      </c>
      <c r="H2958">
        <v>8</v>
      </c>
      <c r="I2958" t="s">
        <v>1789</v>
      </c>
      <c r="J2958" t="s">
        <v>1601</v>
      </c>
      <c r="K2958">
        <v>4</v>
      </c>
      <c r="L2958">
        <v>133.91</v>
      </c>
    </row>
    <row r="2959" spans="1:12" x14ac:dyDescent="0.3">
      <c r="A2959">
        <v>32026</v>
      </c>
      <c r="B2959" s="109" t="s">
        <v>1742</v>
      </c>
      <c r="C2959" s="109" t="s">
        <v>99</v>
      </c>
      <c r="D2959">
        <v>120</v>
      </c>
      <c r="E2959">
        <v>2</v>
      </c>
      <c r="F2959" t="s">
        <v>1599</v>
      </c>
      <c r="G2959">
        <v>2565.61</v>
      </c>
      <c r="H2959">
        <v>8</v>
      </c>
      <c r="I2959" t="s">
        <v>1789</v>
      </c>
      <c r="J2959" t="s">
        <v>1603</v>
      </c>
      <c r="K2959">
        <v>1</v>
      </c>
      <c r="L2959">
        <v>36.15</v>
      </c>
    </row>
    <row r="2960" spans="1:12" x14ac:dyDescent="0.3">
      <c r="A2960">
        <v>32036</v>
      </c>
      <c r="B2960" s="109" t="s">
        <v>1742</v>
      </c>
      <c r="C2960" s="109" t="s">
        <v>99</v>
      </c>
      <c r="D2960">
        <v>178</v>
      </c>
      <c r="E2960">
        <v>1</v>
      </c>
      <c r="F2960" t="s">
        <v>215</v>
      </c>
      <c r="G2960">
        <v>2320.21</v>
      </c>
      <c r="H2960">
        <v>8</v>
      </c>
      <c r="I2960" t="s">
        <v>1789</v>
      </c>
      <c r="J2960" t="s">
        <v>1603</v>
      </c>
      <c r="K2960">
        <v>1</v>
      </c>
      <c r="L2960">
        <v>80.69</v>
      </c>
    </row>
    <row r="2961" spans="1:12" x14ac:dyDescent="0.3">
      <c r="A2961">
        <v>32127</v>
      </c>
      <c r="B2961" s="109" t="s">
        <v>1742</v>
      </c>
      <c r="C2961" s="109" t="s">
        <v>99</v>
      </c>
      <c r="D2961">
        <v>182</v>
      </c>
      <c r="E2961">
        <v>1</v>
      </c>
      <c r="F2961" t="s">
        <v>215</v>
      </c>
      <c r="G2961">
        <v>2271.7600000000002</v>
      </c>
      <c r="H2961">
        <v>8</v>
      </c>
      <c r="I2961" t="s">
        <v>1789</v>
      </c>
      <c r="J2961" t="s">
        <v>1623</v>
      </c>
      <c r="K2961">
        <v>5</v>
      </c>
      <c r="L2961">
        <v>232.48000000000002</v>
      </c>
    </row>
    <row r="2962" spans="1:12" x14ac:dyDescent="0.3">
      <c r="A2962">
        <v>32205</v>
      </c>
      <c r="B2962" s="109" t="s">
        <v>1742</v>
      </c>
      <c r="C2962" s="109" t="s">
        <v>99</v>
      </c>
      <c r="D2962">
        <v>69</v>
      </c>
      <c r="E2962">
        <v>1</v>
      </c>
      <c r="F2962" t="s">
        <v>215</v>
      </c>
      <c r="G2962">
        <v>3308.45999999999</v>
      </c>
      <c r="H2962">
        <v>8</v>
      </c>
      <c r="I2962" t="s">
        <v>1789</v>
      </c>
      <c r="J2962" t="s">
        <v>1605</v>
      </c>
      <c r="K2962">
        <v>2</v>
      </c>
      <c r="L2962">
        <v>63.72</v>
      </c>
    </row>
    <row r="2963" spans="1:12" x14ac:dyDescent="0.3">
      <c r="A2963">
        <v>32214</v>
      </c>
      <c r="B2963" s="109" t="s">
        <v>1742</v>
      </c>
      <c r="C2963" s="109" t="s">
        <v>99</v>
      </c>
      <c r="D2963">
        <v>41</v>
      </c>
      <c r="E2963">
        <v>1</v>
      </c>
      <c r="F2963" t="s">
        <v>215</v>
      </c>
      <c r="G2963">
        <v>3191.8999999999901</v>
      </c>
      <c r="H2963">
        <v>8</v>
      </c>
      <c r="I2963" t="s">
        <v>1789</v>
      </c>
      <c r="J2963" t="s">
        <v>1605</v>
      </c>
      <c r="K2963">
        <v>2</v>
      </c>
      <c r="L2963">
        <v>64.569999999999993</v>
      </c>
    </row>
    <row r="2964" spans="1:12" x14ac:dyDescent="0.3">
      <c r="A2964">
        <v>32238</v>
      </c>
      <c r="B2964" s="109" t="s">
        <v>1742</v>
      </c>
      <c r="C2964" s="109" t="s">
        <v>99</v>
      </c>
      <c r="D2964">
        <v>55</v>
      </c>
      <c r="E2964">
        <v>1</v>
      </c>
      <c r="F2964" t="s">
        <v>215</v>
      </c>
      <c r="G2964">
        <v>2500.6099999999901</v>
      </c>
      <c r="H2964">
        <v>8</v>
      </c>
      <c r="I2964" t="s">
        <v>1789</v>
      </c>
      <c r="J2964" t="s">
        <v>1606</v>
      </c>
      <c r="K2964">
        <v>3</v>
      </c>
      <c r="L2964">
        <v>179.52</v>
      </c>
    </row>
    <row r="2965" spans="1:12" x14ac:dyDescent="0.3">
      <c r="A2965">
        <v>32320</v>
      </c>
      <c r="B2965" s="109" t="s">
        <v>1742</v>
      </c>
      <c r="C2965" s="109" t="s">
        <v>99</v>
      </c>
      <c r="D2965">
        <v>150</v>
      </c>
      <c r="E2965">
        <v>2</v>
      </c>
      <c r="F2965" t="s">
        <v>1599</v>
      </c>
      <c r="G2965">
        <v>1820.95</v>
      </c>
      <c r="H2965">
        <v>8</v>
      </c>
      <c r="I2965" t="s">
        <v>1789</v>
      </c>
      <c r="J2965" t="s">
        <v>1605</v>
      </c>
      <c r="K2965">
        <v>2</v>
      </c>
      <c r="L2965">
        <v>100.08</v>
      </c>
    </row>
    <row r="2966" spans="1:12" x14ac:dyDescent="0.3">
      <c r="A2966">
        <v>32331</v>
      </c>
      <c r="B2966" s="109" t="s">
        <v>1657</v>
      </c>
      <c r="C2966" s="109" t="s">
        <v>99</v>
      </c>
      <c r="D2966">
        <v>115</v>
      </c>
      <c r="E2966">
        <v>1</v>
      </c>
      <c r="F2966" t="s">
        <v>215</v>
      </c>
      <c r="G2966">
        <v>2760.23</v>
      </c>
      <c r="H2966">
        <v>8</v>
      </c>
      <c r="I2966" t="s">
        <v>1789</v>
      </c>
      <c r="J2966" t="s">
        <v>1603</v>
      </c>
      <c r="K2966">
        <v>1</v>
      </c>
      <c r="L2966">
        <v>63.93</v>
      </c>
    </row>
    <row r="2967" spans="1:12" x14ac:dyDescent="0.3">
      <c r="A2967">
        <v>32334</v>
      </c>
      <c r="B2967" s="109" t="s">
        <v>1657</v>
      </c>
      <c r="C2967" s="109" t="s">
        <v>99</v>
      </c>
      <c r="D2967">
        <v>187</v>
      </c>
      <c r="E2967">
        <v>1</v>
      </c>
      <c r="F2967" t="s">
        <v>215</v>
      </c>
      <c r="G2967">
        <v>2831.08</v>
      </c>
      <c r="H2967">
        <v>8</v>
      </c>
      <c r="I2967" t="s">
        <v>1789</v>
      </c>
      <c r="J2967" t="s">
        <v>1603</v>
      </c>
      <c r="K2967">
        <v>1</v>
      </c>
      <c r="L2967">
        <v>27.16</v>
      </c>
    </row>
    <row r="2968" spans="1:12" x14ac:dyDescent="0.3">
      <c r="A2968">
        <v>32340</v>
      </c>
      <c r="B2968" s="109" t="s">
        <v>1657</v>
      </c>
      <c r="C2968" s="109" t="s">
        <v>99</v>
      </c>
      <c r="D2968">
        <v>101</v>
      </c>
      <c r="E2968">
        <v>1</v>
      </c>
      <c r="F2968" t="s">
        <v>215</v>
      </c>
      <c r="G2968">
        <v>2561.19</v>
      </c>
      <c r="H2968">
        <v>8</v>
      </c>
      <c r="I2968" t="s">
        <v>1789</v>
      </c>
      <c r="J2968" t="s">
        <v>1605</v>
      </c>
      <c r="K2968">
        <v>2</v>
      </c>
      <c r="L2968">
        <v>116.58000000000001</v>
      </c>
    </row>
    <row r="2969" spans="1:12" x14ac:dyDescent="0.3">
      <c r="A2969">
        <v>32389</v>
      </c>
      <c r="B2969" s="109" t="s">
        <v>1657</v>
      </c>
      <c r="C2969" s="109" t="s">
        <v>99</v>
      </c>
      <c r="D2969">
        <v>177</v>
      </c>
      <c r="E2969">
        <v>2</v>
      </c>
      <c r="F2969" t="s">
        <v>1599</v>
      </c>
      <c r="G2969">
        <v>2497.4499999999898</v>
      </c>
      <c r="H2969">
        <v>8</v>
      </c>
      <c r="I2969" t="s">
        <v>1789</v>
      </c>
      <c r="J2969" t="s">
        <v>1605</v>
      </c>
      <c r="K2969">
        <v>2</v>
      </c>
      <c r="L2969">
        <v>63.31</v>
      </c>
    </row>
    <row r="2970" spans="1:12" x14ac:dyDescent="0.3">
      <c r="A2970">
        <v>32390</v>
      </c>
      <c r="B2970" s="109" t="s">
        <v>1657</v>
      </c>
      <c r="C2970" s="109" t="s">
        <v>99</v>
      </c>
      <c r="D2970">
        <v>144</v>
      </c>
      <c r="E2970">
        <v>1</v>
      </c>
      <c r="F2970" t="s">
        <v>215</v>
      </c>
      <c r="G2970">
        <v>2504.1999999999998</v>
      </c>
      <c r="H2970">
        <v>8</v>
      </c>
      <c r="I2970" t="s">
        <v>1789</v>
      </c>
      <c r="J2970" t="s">
        <v>1603</v>
      </c>
      <c r="K2970">
        <v>1</v>
      </c>
      <c r="L2970">
        <v>63.93</v>
      </c>
    </row>
    <row r="2971" spans="1:12" x14ac:dyDescent="0.3">
      <c r="A2971">
        <v>32400</v>
      </c>
      <c r="B2971" s="109" t="s">
        <v>1658</v>
      </c>
      <c r="C2971" s="109" t="s">
        <v>99</v>
      </c>
      <c r="D2971">
        <v>81</v>
      </c>
      <c r="E2971">
        <v>1</v>
      </c>
      <c r="F2971" t="s">
        <v>215</v>
      </c>
      <c r="G2971">
        <v>2735.3999999999901</v>
      </c>
      <c r="H2971">
        <v>8</v>
      </c>
      <c r="I2971" t="s">
        <v>1789</v>
      </c>
      <c r="J2971" t="s">
        <v>1606</v>
      </c>
      <c r="K2971">
        <v>3</v>
      </c>
      <c r="L2971">
        <v>172.82</v>
      </c>
    </row>
    <row r="2972" spans="1:12" x14ac:dyDescent="0.3">
      <c r="A2972">
        <v>32427</v>
      </c>
      <c r="B2972" s="109" t="s">
        <v>1658</v>
      </c>
      <c r="C2972" s="109" t="s">
        <v>99</v>
      </c>
      <c r="D2972">
        <v>10</v>
      </c>
      <c r="E2972">
        <v>1</v>
      </c>
      <c r="F2972" t="s">
        <v>215</v>
      </c>
      <c r="G2972">
        <v>1183</v>
      </c>
      <c r="H2972">
        <v>8</v>
      </c>
      <c r="I2972" t="s">
        <v>1789</v>
      </c>
      <c r="J2972" t="s">
        <v>1605</v>
      </c>
      <c r="K2972">
        <v>2</v>
      </c>
      <c r="L2972">
        <v>91.09</v>
      </c>
    </row>
    <row r="2973" spans="1:12" x14ac:dyDescent="0.3">
      <c r="A2973">
        <v>32476</v>
      </c>
      <c r="B2973" s="109" t="s">
        <v>1658</v>
      </c>
      <c r="C2973" s="109" t="s">
        <v>99</v>
      </c>
      <c r="D2973">
        <v>19</v>
      </c>
      <c r="E2973">
        <v>1</v>
      </c>
      <c r="F2973" t="s">
        <v>215</v>
      </c>
      <c r="G2973">
        <v>1747.4299999999901</v>
      </c>
      <c r="H2973">
        <v>8</v>
      </c>
      <c r="I2973" t="s">
        <v>1789</v>
      </c>
      <c r="J2973" t="s">
        <v>1606</v>
      </c>
      <c r="K2973">
        <v>3</v>
      </c>
      <c r="L2973">
        <v>115.33000000000001</v>
      </c>
    </row>
    <row r="2974" spans="1:12" x14ac:dyDescent="0.3">
      <c r="A2974">
        <v>32549</v>
      </c>
      <c r="B2974" s="109" t="s">
        <v>1658</v>
      </c>
      <c r="C2974" s="109" t="s">
        <v>99</v>
      </c>
      <c r="D2974">
        <v>99</v>
      </c>
      <c r="E2974">
        <v>1</v>
      </c>
      <c r="F2974" t="s">
        <v>215</v>
      </c>
      <c r="G2974">
        <v>2845.08</v>
      </c>
      <c r="H2974">
        <v>8</v>
      </c>
      <c r="I2974" t="s">
        <v>1789</v>
      </c>
      <c r="J2974" t="s">
        <v>1605</v>
      </c>
      <c r="K2974">
        <v>2</v>
      </c>
      <c r="L2974">
        <v>101.64</v>
      </c>
    </row>
    <row r="2975" spans="1:12" x14ac:dyDescent="0.3">
      <c r="A2975">
        <v>32637</v>
      </c>
      <c r="B2975" s="109" t="s">
        <v>1658</v>
      </c>
      <c r="C2975" s="109" t="s">
        <v>99</v>
      </c>
      <c r="D2975">
        <v>152</v>
      </c>
      <c r="E2975">
        <v>2</v>
      </c>
      <c r="F2975" t="s">
        <v>1599</v>
      </c>
      <c r="G2975">
        <v>3049.8199999999902</v>
      </c>
      <c r="H2975">
        <v>8</v>
      </c>
      <c r="I2975" t="s">
        <v>1789</v>
      </c>
      <c r="J2975" t="s">
        <v>1605</v>
      </c>
      <c r="K2975">
        <v>2</v>
      </c>
      <c r="L2975">
        <v>79.180000000000007</v>
      </c>
    </row>
    <row r="2976" spans="1:12" x14ac:dyDescent="0.3">
      <c r="A2976">
        <v>32639</v>
      </c>
      <c r="B2976" s="109" t="s">
        <v>1658</v>
      </c>
      <c r="C2976" s="109" t="s">
        <v>99</v>
      </c>
      <c r="D2976">
        <v>86</v>
      </c>
      <c r="E2976">
        <v>1</v>
      </c>
      <c r="F2976" t="s">
        <v>215</v>
      </c>
      <c r="G2976">
        <v>3622.22</v>
      </c>
      <c r="H2976">
        <v>8</v>
      </c>
      <c r="I2976" t="s">
        <v>1789</v>
      </c>
      <c r="J2976" t="s">
        <v>1605</v>
      </c>
      <c r="K2976">
        <v>2</v>
      </c>
      <c r="L2976">
        <v>115.89</v>
      </c>
    </row>
    <row r="2977" spans="1:12" x14ac:dyDescent="0.3">
      <c r="A2977">
        <v>32776</v>
      </c>
      <c r="B2977" s="109" t="s">
        <v>1658</v>
      </c>
      <c r="C2977" s="109" t="s">
        <v>99</v>
      </c>
      <c r="D2977">
        <v>63</v>
      </c>
      <c r="E2977">
        <v>1</v>
      </c>
      <c r="F2977" t="s">
        <v>215</v>
      </c>
      <c r="G2977">
        <v>2982.45</v>
      </c>
      <c r="H2977">
        <v>8</v>
      </c>
      <c r="I2977" t="s">
        <v>1789</v>
      </c>
      <c r="J2977" t="s">
        <v>1606</v>
      </c>
      <c r="K2977">
        <v>3</v>
      </c>
      <c r="L2977">
        <v>170.94</v>
      </c>
    </row>
    <row r="2978" spans="1:12" x14ac:dyDescent="0.3">
      <c r="A2978">
        <v>32800</v>
      </c>
      <c r="B2978" s="109" t="s">
        <v>1658</v>
      </c>
      <c r="C2978" s="109" t="s">
        <v>99</v>
      </c>
      <c r="D2978">
        <v>29</v>
      </c>
      <c r="E2978">
        <v>2</v>
      </c>
      <c r="F2978" t="s">
        <v>1599</v>
      </c>
      <c r="G2978">
        <v>3063.5699999999902</v>
      </c>
      <c r="H2978">
        <v>8</v>
      </c>
      <c r="I2978" t="s">
        <v>1789</v>
      </c>
      <c r="J2978" t="s">
        <v>1605</v>
      </c>
      <c r="K2978">
        <v>2</v>
      </c>
      <c r="L2978">
        <v>116.84</v>
      </c>
    </row>
    <row r="2979" spans="1:12" x14ac:dyDescent="0.3">
      <c r="A2979">
        <v>32813</v>
      </c>
      <c r="B2979" s="109" t="s">
        <v>1658</v>
      </c>
      <c r="C2979" s="109" t="s">
        <v>99</v>
      </c>
      <c r="D2979">
        <v>135</v>
      </c>
      <c r="E2979">
        <v>2</v>
      </c>
      <c r="F2979" t="s">
        <v>1599</v>
      </c>
      <c r="G2979">
        <v>2277.89</v>
      </c>
      <c r="H2979">
        <v>8</v>
      </c>
      <c r="I2979" t="s">
        <v>1789</v>
      </c>
      <c r="J2979" t="s">
        <v>1605</v>
      </c>
      <c r="K2979">
        <v>2</v>
      </c>
      <c r="L2979">
        <v>89.43</v>
      </c>
    </row>
    <row r="2980" spans="1:12" x14ac:dyDescent="0.3">
      <c r="A2980">
        <v>32850</v>
      </c>
      <c r="B2980" s="109" t="s">
        <v>1659</v>
      </c>
      <c r="C2980" s="109" t="s">
        <v>99</v>
      </c>
      <c r="D2980">
        <v>162</v>
      </c>
      <c r="E2980">
        <v>1</v>
      </c>
      <c r="F2980" t="s">
        <v>215</v>
      </c>
      <c r="G2980">
        <v>2190.64</v>
      </c>
      <c r="H2980">
        <v>8</v>
      </c>
      <c r="I2980" t="s">
        <v>1789</v>
      </c>
      <c r="J2980" t="s">
        <v>1606</v>
      </c>
      <c r="K2980">
        <v>3</v>
      </c>
      <c r="L2980">
        <v>153.30000000000001</v>
      </c>
    </row>
    <row r="2981" spans="1:12" x14ac:dyDescent="0.3">
      <c r="A2981">
        <v>32900</v>
      </c>
      <c r="B2981" s="109" t="s">
        <v>1659</v>
      </c>
      <c r="C2981" s="109" t="s">
        <v>99</v>
      </c>
      <c r="D2981">
        <v>20</v>
      </c>
      <c r="E2981">
        <v>2</v>
      </c>
      <c r="F2981" t="s">
        <v>1599</v>
      </c>
      <c r="G2981">
        <v>3080.13</v>
      </c>
      <c r="H2981">
        <v>8</v>
      </c>
      <c r="I2981" t="s">
        <v>1789</v>
      </c>
      <c r="J2981" t="s">
        <v>1605</v>
      </c>
      <c r="K2981">
        <v>2</v>
      </c>
      <c r="L2981">
        <v>54.730000000000004</v>
      </c>
    </row>
    <row r="2982" spans="1:12" x14ac:dyDescent="0.3">
      <c r="A2982">
        <v>32936</v>
      </c>
      <c r="B2982" s="109" t="s">
        <v>1659</v>
      </c>
      <c r="C2982" s="109" t="s">
        <v>99</v>
      </c>
      <c r="D2982">
        <v>200</v>
      </c>
      <c r="E2982">
        <v>2</v>
      </c>
      <c r="F2982" t="s">
        <v>1599</v>
      </c>
      <c r="G2982">
        <v>3156.95</v>
      </c>
      <c r="H2982">
        <v>8</v>
      </c>
      <c r="I2982" t="s">
        <v>1789</v>
      </c>
      <c r="J2982" t="s">
        <v>1603</v>
      </c>
      <c r="K2982">
        <v>1</v>
      </c>
      <c r="L2982">
        <v>64.56</v>
      </c>
    </row>
    <row r="2983" spans="1:12" x14ac:dyDescent="0.3">
      <c r="A2983">
        <v>32953</v>
      </c>
      <c r="B2983" s="109" t="s">
        <v>1659</v>
      </c>
      <c r="C2983" s="109" t="s">
        <v>99</v>
      </c>
      <c r="D2983">
        <v>144</v>
      </c>
      <c r="E2983">
        <v>1</v>
      </c>
      <c r="F2983" t="s">
        <v>215</v>
      </c>
      <c r="G2983">
        <v>2504.1999999999998</v>
      </c>
      <c r="H2983">
        <v>8</v>
      </c>
      <c r="I2983" t="s">
        <v>1789</v>
      </c>
      <c r="J2983" t="s">
        <v>1601</v>
      </c>
      <c r="K2983">
        <v>4</v>
      </c>
      <c r="L2983">
        <v>179.26</v>
      </c>
    </row>
    <row r="2984" spans="1:12" x14ac:dyDescent="0.3">
      <c r="A2984">
        <v>32964</v>
      </c>
      <c r="B2984" s="109" t="s">
        <v>1659</v>
      </c>
      <c r="C2984" s="109" t="s">
        <v>99</v>
      </c>
      <c r="D2984">
        <v>17</v>
      </c>
      <c r="E2984">
        <v>2</v>
      </c>
      <c r="F2984" t="s">
        <v>1599</v>
      </c>
      <c r="G2984">
        <v>2546.1799999999998</v>
      </c>
      <c r="H2984">
        <v>8</v>
      </c>
      <c r="I2984" t="s">
        <v>1789</v>
      </c>
      <c r="J2984" t="s">
        <v>1605</v>
      </c>
      <c r="K2984">
        <v>2</v>
      </c>
      <c r="L2984">
        <v>161.38</v>
      </c>
    </row>
    <row r="2985" spans="1:12" x14ac:dyDescent="0.3">
      <c r="A2985">
        <v>32984</v>
      </c>
      <c r="B2985" s="109" t="s">
        <v>1659</v>
      </c>
      <c r="C2985" s="109" t="s">
        <v>99</v>
      </c>
      <c r="D2985">
        <v>106</v>
      </c>
      <c r="E2985">
        <v>1</v>
      </c>
      <c r="F2985" t="s">
        <v>215</v>
      </c>
      <c r="G2985">
        <v>2859.99999999999</v>
      </c>
      <c r="H2985">
        <v>8</v>
      </c>
      <c r="I2985" t="s">
        <v>1789</v>
      </c>
      <c r="J2985" t="s">
        <v>1623</v>
      </c>
      <c r="K2985">
        <v>5</v>
      </c>
      <c r="L2985">
        <v>241.47000000000003</v>
      </c>
    </row>
    <row r="2986" spans="1:12" x14ac:dyDescent="0.3">
      <c r="A2986">
        <v>32996</v>
      </c>
      <c r="B2986" s="109" t="s">
        <v>1660</v>
      </c>
      <c r="C2986" s="109" t="s">
        <v>99</v>
      </c>
      <c r="D2986">
        <v>16</v>
      </c>
      <c r="E2986">
        <v>2</v>
      </c>
      <c r="F2986" t="s">
        <v>1599</v>
      </c>
      <c r="G2986">
        <v>3561.98</v>
      </c>
      <c r="H2986">
        <v>8</v>
      </c>
      <c r="I2986" t="s">
        <v>1789</v>
      </c>
      <c r="J2986" t="s">
        <v>1606</v>
      </c>
      <c r="K2986">
        <v>3</v>
      </c>
      <c r="L2986">
        <v>209.18</v>
      </c>
    </row>
    <row r="2987" spans="1:12" x14ac:dyDescent="0.3">
      <c r="A2987">
        <v>33169</v>
      </c>
      <c r="B2987" s="109" t="s">
        <v>1660</v>
      </c>
      <c r="C2987" s="109" t="s">
        <v>99</v>
      </c>
      <c r="D2987">
        <v>5</v>
      </c>
      <c r="E2987">
        <v>2</v>
      </c>
      <c r="F2987" t="s">
        <v>1599</v>
      </c>
      <c r="G2987">
        <v>2727.48</v>
      </c>
      <c r="H2987">
        <v>8</v>
      </c>
      <c r="I2987" t="s">
        <v>1789</v>
      </c>
      <c r="J2987" t="s">
        <v>1603</v>
      </c>
      <c r="K2987">
        <v>1</v>
      </c>
      <c r="L2987">
        <v>64.56</v>
      </c>
    </row>
    <row r="2988" spans="1:12" x14ac:dyDescent="0.3">
      <c r="A2988">
        <v>33183</v>
      </c>
      <c r="B2988" s="109" t="s">
        <v>1660</v>
      </c>
      <c r="C2988" s="109" t="s">
        <v>99</v>
      </c>
      <c r="D2988">
        <v>92</v>
      </c>
      <c r="E2988">
        <v>2</v>
      </c>
      <c r="F2988" t="s">
        <v>1599</v>
      </c>
      <c r="G2988">
        <v>2439.3200000000002</v>
      </c>
      <c r="H2988">
        <v>8</v>
      </c>
      <c r="I2988" t="s">
        <v>1789</v>
      </c>
      <c r="J2988" t="s">
        <v>1603</v>
      </c>
      <c r="K2988">
        <v>1</v>
      </c>
      <c r="L2988">
        <v>52.02</v>
      </c>
    </row>
    <row r="2989" spans="1:12" x14ac:dyDescent="0.3">
      <c r="A2989">
        <v>33255</v>
      </c>
      <c r="B2989" s="109" t="s">
        <v>1660</v>
      </c>
      <c r="C2989" s="109" t="s">
        <v>99</v>
      </c>
      <c r="D2989">
        <v>183</v>
      </c>
      <c r="E2989">
        <v>1</v>
      </c>
      <c r="F2989" t="s">
        <v>215</v>
      </c>
      <c r="G2989">
        <v>2236.1199999999899</v>
      </c>
      <c r="H2989">
        <v>8</v>
      </c>
      <c r="I2989" t="s">
        <v>1789</v>
      </c>
      <c r="J2989" t="s">
        <v>1623</v>
      </c>
      <c r="K2989">
        <v>5</v>
      </c>
      <c r="L2989">
        <v>251.37</v>
      </c>
    </row>
    <row r="2990" spans="1:12" x14ac:dyDescent="0.3">
      <c r="A2990">
        <v>33268</v>
      </c>
      <c r="B2990" s="109" t="s">
        <v>1660</v>
      </c>
      <c r="C2990" s="109" t="s">
        <v>99</v>
      </c>
      <c r="D2990">
        <v>68</v>
      </c>
      <c r="E2990">
        <v>1</v>
      </c>
      <c r="F2990" t="s">
        <v>215</v>
      </c>
      <c r="G2990">
        <v>2286.5299999999902</v>
      </c>
      <c r="H2990">
        <v>8</v>
      </c>
      <c r="I2990" t="s">
        <v>1789</v>
      </c>
      <c r="J2990" t="s">
        <v>1601</v>
      </c>
      <c r="K2990">
        <v>4</v>
      </c>
      <c r="L2990">
        <v>276.33999999999997</v>
      </c>
    </row>
    <row r="2991" spans="1:12" x14ac:dyDescent="0.3">
      <c r="A2991">
        <v>33318</v>
      </c>
      <c r="B2991" s="109" t="s">
        <v>1660</v>
      </c>
      <c r="C2991" s="109" t="s">
        <v>99</v>
      </c>
      <c r="D2991">
        <v>146</v>
      </c>
      <c r="E2991">
        <v>2</v>
      </c>
      <c r="F2991" t="s">
        <v>1599</v>
      </c>
      <c r="G2991">
        <v>2817.9299999999898</v>
      </c>
      <c r="H2991">
        <v>8</v>
      </c>
      <c r="I2991" t="s">
        <v>1789</v>
      </c>
      <c r="J2991" t="s">
        <v>1603</v>
      </c>
      <c r="K2991">
        <v>1</v>
      </c>
      <c r="L2991">
        <v>64.56</v>
      </c>
    </row>
    <row r="2992" spans="1:12" x14ac:dyDescent="0.3">
      <c r="A2992">
        <v>33322</v>
      </c>
      <c r="B2992" s="109" t="s">
        <v>1743</v>
      </c>
      <c r="C2992" s="109" t="s">
        <v>99</v>
      </c>
      <c r="D2992">
        <v>127</v>
      </c>
      <c r="E2992">
        <v>1</v>
      </c>
      <c r="F2992" t="s">
        <v>215</v>
      </c>
      <c r="G2992">
        <v>2404.2599999999902</v>
      </c>
      <c r="H2992">
        <v>8</v>
      </c>
      <c r="I2992" t="s">
        <v>1789</v>
      </c>
      <c r="J2992" t="s">
        <v>1603</v>
      </c>
      <c r="K2992">
        <v>1</v>
      </c>
      <c r="L2992">
        <v>64.56</v>
      </c>
    </row>
    <row r="2993" spans="1:12" x14ac:dyDescent="0.3">
      <c r="A2993">
        <v>33355</v>
      </c>
      <c r="B2993" s="109" t="s">
        <v>1743</v>
      </c>
      <c r="C2993" s="109" t="s">
        <v>99</v>
      </c>
      <c r="D2993">
        <v>137</v>
      </c>
      <c r="E2993">
        <v>1</v>
      </c>
      <c r="F2993" t="s">
        <v>215</v>
      </c>
      <c r="G2993">
        <v>3001.57</v>
      </c>
      <c r="H2993">
        <v>8</v>
      </c>
      <c r="I2993" t="s">
        <v>1789</v>
      </c>
      <c r="J2993" t="s">
        <v>1606</v>
      </c>
      <c r="K2993">
        <v>3</v>
      </c>
      <c r="L2993">
        <v>101.73</v>
      </c>
    </row>
    <row r="2994" spans="1:12" x14ac:dyDescent="0.3">
      <c r="A2994">
        <v>33394</v>
      </c>
      <c r="B2994" s="109" t="s">
        <v>1743</v>
      </c>
      <c r="C2994" s="109" t="s">
        <v>99</v>
      </c>
      <c r="D2994">
        <v>113</v>
      </c>
      <c r="E2994">
        <v>2</v>
      </c>
      <c r="F2994" t="s">
        <v>1599</v>
      </c>
      <c r="G2994">
        <v>2622.93</v>
      </c>
      <c r="H2994">
        <v>8</v>
      </c>
      <c r="I2994" t="s">
        <v>1789</v>
      </c>
      <c r="J2994" t="s">
        <v>1605</v>
      </c>
      <c r="K2994">
        <v>2</v>
      </c>
      <c r="L2994">
        <v>115.95</v>
      </c>
    </row>
    <row r="2995" spans="1:12" x14ac:dyDescent="0.3">
      <c r="A2995">
        <v>33448</v>
      </c>
      <c r="B2995" s="109" t="s">
        <v>1743</v>
      </c>
      <c r="C2995" s="109" t="s">
        <v>99</v>
      </c>
      <c r="D2995">
        <v>70</v>
      </c>
      <c r="E2995">
        <v>1</v>
      </c>
      <c r="F2995" t="s">
        <v>215</v>
      </c>
      <c r="G2995">
        <v>2946.5599999999899</v>
      </c>
      <c r="H2995">
        <v>8</v>
      </c>
      <c r="I2995" t="s">
        <v>1789</v>
      </c>
      <c r="J2995" t="s">
        <v>1605</v>
      </c>
      <c r="K2995">
        <v>2</v>
      </c>
      <c r="L2995">
        <v>101.00999999999999</v>
      </c>
    </row>
    <row r="2996" spans="1:12" x14ac:dyDescent="0.3">
      <c r="A2996">
        <v>33476</v>
      </c>
      <c r="B2996" s="109" t="s">
        <v>1661</v>
      </c>
      <c r="C2996" s="109" t="s">
        <v>99</v>
      </c>
      <c r="D2996">
        <v>160</v>
      </c>
      <c r="E2996">
        <v>2</v>
      </c>
      <c r="F2996" t="s">
        <v>1599</v>
      </c>
      <c r="G2996">
        <v>2700.9699999999898</v>
      </c>
      <c r="H2996">
        <v>8</v>
      </c>
      <c r="I2996" t="s">
        <v>1789</v>
      </c>
      <c r="J2996" t="s">
        <v>1605</v>
      </c>
      <c r="K2996">
        <v>2</v>
      </c>
      <c r="L2996">
        <v>101.97</v>
      </c>
    </row>
    <row r="2997" spans="1:12" x14ac:dyDescent="0.3">
      <c r="A2997">
        <v>33503</v>
      </c>
      <c r="B2997" s="109" t="s">
        <v>1661</v>
      </c>
      <c r="C2997" s="109" t="s">
        <v>99</v>
      </c>
      <c r="D2997">
        <v>50</v>
      </c>
      <c r="E2997">
        <v>2</v>
      </c>
      <c r="F2997" t="s">
        <v>1599</v>
      </c>
      <c r="G2997">
        <v>2266.8799999999901</v>
      </c>
      <c r="H2997">
        <v>8</v>
      </c>
      <c r="I2997" t="s">
        <v>1789</v>
      </c>
      <c r="J2997" t="s">
        <v>1601</v>
      </c>
      <c r="K2997">
        <v>4</v>
      </c>
      <c r="L2997">
        <v>236.12</v>
      </c>
    </row>
    <row r="2998" spans="1:12" x14ac:dyDescent="0.3">
      <c r="A2998">
        <v>33518</v>
      </c>
      <c r="B2998" s="109" t="s">
        <v>1661</v>
      </c>
      <c r="C2998" s="109" t="s">
        <v>99</v>
      </c>
      <c r="D2998">
        <v>119</v>
      </c>
      <c r="E2998">
        <v>1</v>
      </c>
      <c r="F2998" t="s">
        <v>215</v>
      </c>
      <c r="G2998">
        <v>2612.5</v>
      </c>
      <c r="H2998">
        <v>8</v>
      </c>
      <c r="I2998" t="s">
        <v>1789</v>
      </c>
      <c r="J2998" t="s">
        <v>1603</v>
      </c>
      <c r="K2998">
        <v>1</v>
      </c>
      <c r="L2998">
        <v>37.08</v>
      </c>
    </row>
    <row r="2999" spans="1:12" x14ac:dyDescent="0.3">
      <c r="A2999">
        <v>33537</v>
      </c>
      <c r="B2999" s="109" t="s">
        <v>1661</v>
      </c>
      <c r="C2999" s="109" t="s">
        <v>99</v>
      </c>
      <c r="D2999">
        <v>196</v>
      </c>
      <c r="E2999">
        <v>1</v>
      </c>
      <c r="F2999" t="s">
        <v>215</v>
      </c>
      <c r="G2999">
        <v>2714.1099999999901</v>
      </c>
      <c r="H2999">
        <v>8</v>
      </c>
      <c r="I2999" t="s">
        <v>1789</v>
      </c>
      <c r="J2999" t="s">
        <v>1601</v>
      </c>
      <c r="K2999">
        <v>4</v>
      </c>
      <c r="L2999">
        <v>290.33000000000004</v>
      </c>
    </row>
    <row r="3000" spans="1:12" x14ac:dyDescent="0.3">
      <c r="A3000">
        <v>33606</v>
      </c>
      <c r="B3000" s="109" t="s">
        <v>1661</v>
      </c>
      <c r="C3000" s="109" t="s">
        <v>99</v>
      </c>
      <c r="D3000">
        <v>20</v>
      </c>
      <c r="E3000">
        <v>2</v>
      </c>
      <c r="F3000" t="s">
        <v>1599</v>
      </c>
      <c r="G3000">
        <v>3080.13</v>
      </c>
      <c r="H3000">
        <v>8</v>
      </c>
      <c r="I3000" t="s">
        <v>1789</v>
      </c>
      <c r="J3000" t="s">
        <v>1603</v>
      </c>
      <c r="K3000">
        <v>1</v>
      </c>
      <c r="L3000">
        <v>27.57</v>
      </c>
    </row>
    <row r="3001" spans="1:12" x14ac:dyDescent="0.3">
      <c r="A3001">
        <v>33646</v>
      </c>
      <c r="B3001" s="109" t="s">
        <v>1661</v>
      </c>
      <c r="C3001" s="109" t="s">
        <v>99</v>
      </c>
      <c r="D3001">
        <v>12</v>
      </c>
      <c r="E3001">
        <v>1</v>
      </c>
      <c r="F3001" t="s">
        <v>215</v>
      </c>
      <c r="G3001">
        <v>2031.76</v>
      </c>
      <c r="H3001">
        <v>8</v>
      </c>
      <c r="I3001" t="s">
        <v>1789</v>
      </c>
      <c r="J3001" t="s">
        <v>1606</v>
      </c>
      <c r="K3001">
        <v>3</v>
      </c>
      <c r="L3001">
        <v>166.98000000000002</v>
      </c>
    </row>
    <row r="3002" spans="1:12" x14ac:dyDescent="0.3">
      <c r="A3002">
        <v>33722</v>
      </c>
      <c r="B3002" s="109" t="s">
        <v>1662</v>
      </c>
      <c r="C3002" s="109" t="s">
        <v>99</v>
      </c>
      <c r="D3002">
        <v>34</v>
      </c>
      <c r="E3002">
        <v>2</v>
      </c>
      <c r="F3002" t="s">
        <v>1599</v>
      </c>
      <c r="G3002">
        <v>2657.8899999999899</v>
      </c>
      <c r="H3002">
        <v>8</v>
      </c>
      <c r="I3002" t="s">
        <v>1789</v>
      </c>
      <c r="J3002" t="s">
        <v>1601</v>
      </c>
      <c r="K3002">
        <v>4</v>
      </c>
      <c r="L3002">
        <v>179.94</v>
      </c>
    </row>
    <row r="3003" spans="1:12" x14ac:dyDescent="0.3">
      <c r="A3003">
        <v>33761</v>
      </c>
      <c r="B3003" s="109" t="s">
        <v>1662</v>
      </c>
      <c r="C3003" s="109" t="s">
        <v>99</v>
      </c>
      <c r="D3003">
        <v>20</v>
      </c>
      <c r="E3003">
        <v>2</v>
      </c>
      <c r="F3003" t="s">
        <v>1599</v>
      </c>
      <c r="G3003">
        <v>3080.13</v>
      </c>
      <c r="H3003">
        <v>8</v>
      </c>
      <c r="I3003" t="s">
        <v>1789</v>
      </c>
      <c r="J3003" t="s">
        <v>1605</v>
      </c>
      <c r="K3003">
        <v>2</v>
      </c>
      <c r="L3003">
        <v>114.96000000000001</v>
      </c>
    </row>
    <row r="3004" spans="1:12" x14ac:dyDescent="0.3">
      <c r="A3004">
        <v>33765</v>
      </c>
      <c r="B3004" s="109" t="s">
        <v>1662</v>
      </c>
      <c r="C3004" s="109" t="s">
        <v>99</v>
      </c>
      <c r="D3004">
        <v>56</v>
      </c>
      <c r="E3004">
        <v>2</v>
      </c>
      <c r="F3004" t="s">
        <v>1599</v>
      </c>
      <c r="G3004">
        <v>2542.1099999999901</v>
      </c>
      <c r="H3004">
        <v>8</v>
      </c>
      <c r="I3004" t="s">
        <v>1789</v>
      </c>
      <c r="J3004" t="s">
        <v>1623</v>
      </c>
      <c r="K3004">
        <v>5</v>
      </c>
      <c r="L3004">
        <v>226.59</v>
      </c>
    </row>
    <row r="3005" spans="1:12" x14ac:dyDescent="0.3">
      <c r="A3005">
        <v>33782</v>
      </c>
      <c r="B3005" s="109" t="s">
        <v>1662</v>
      </c>
      <c r="C3005" s="109" t="s">
        <v>99</v>
      </c>
      <c r="D3005">
        <v>130</v>
      </c>
      <c r="E3005">
        <v>2</v>
      </c>
      <c r="F3005" t="s">
        <v>1599</v>
      </c>
      <c r="G3005">
        <v>2503.4299999999998</v>
      </c>
      <c r="H3005">
        <v>8</v>
      </c>
      <c r="I3005" t="s">
        <v>1789</v>
      </c>
      <c r="J3005" t="s">
        <v>1601</v>
      </c>
      <c r="K3005">
        <v>4</v>
      </c>
      <c r="L3005">
        <v>170.9</v>
      </c>
    </row>
    <row r="3006" spans="1:12" x14ac:dyDescent="0.3">
      <c r="A3006">
        <v>33801</v>
      </c>
      <c r="B3006" s="109" t="s">
        <v>1662</v>
      </c>
      <c r="C3006" s="109" t="s">
        <v>99</v>
      </c>
      <c r="D3006">
        <v>99</v>
      </c>
      <c r="E3006">
        <v>1</v>
      </c>
      <c r="F3006" t="s">
        <v>215</v>
      </c>
      <c r="G3006">
        <v>2845.08</v>
      </c>
      <c r="H3006">
        <v>8</v>
      </c>
      <c r="I3006" t="s">
        <v>1789</v>
      </c>
      <c r="J3006" t="s">
        <v>1605</v>
      </c>
      <c r="K3006">
        <v>2</v>
      </c>
      <c r="L3006">
        <v>117.77</v>
      </c>
    </row>
    <row r="3007" spans="1:12" x14ac:dyDescent="0.3">
      <c r="A3007">
        <v>33809</v>
      </c>
      <c r="B3007" s="109" t="s">
        <v>1663</v>
      </c>
      <c r="C3007" s="109" t="s">
        <v>99</v>
      </c>
      <c r="D3007">
        <v>27</v>
      </c>
      <c r="E3007">
        <v>1</v>
      </c>
      <c r="F3007" t="s">
        <v>215</v>
      </c>
      <c r="G3007">
        <v>3029.97999999999</v>
      </c>
      <c r="H3007">
        <v>8</v>
      </c>
      <c r="I3007" t="s">
        <v>1789</v>
      </c>
      <c r="J3007" t="s">
        <v>1605</v>
      </c>
      <c r="K3007">
        <v>2</v>
      </c>
      <c r="L3007">
        <v>142.74</v>
      </c>
    </row>
    <row r="3008" spans="1:12" x14ac:dyDescent="0.3">
      <c r="A3008">
        <v>33875</v>
      </c>
      <c r="B3008" s="109" t="s">
        <v>1663</v>
      </c>
      <c r="C3008" s="109" t="s">
        <v>99</v>
      </c>
      <c r="D3008">
        <v>133</v>
      </c>
      <c r="E3008">
        <v>2</v>
      </c>
      <c r="F3008" t="s">
        <v>1599</v>
      </c>
      <c r="G3008">
        <v>2821.9199999999901</v>
      </c>
      <c r="H3008">
        <v>8</v>
      </c>
      <c r="I3008" t="s">
        <v>1789</v>
      </c>
      <c r="J3008" t="s">
        <v>1606</v>
      </c>
      <c r="K3008">
        <v>3</v>
      </c>
      <c r="L3008">
        <v>135.01</v>
      </c>
    </row>
    <row r="3009" spans="1:12" x14ac:dyDescent="0.3">
      <c r="A3009">
        <v>33958</v>
      </c>
      <c r="B3009" s="109" t="s">
        <v>1663</v>
      </c>
      <c r="C3009" s="109" t="s">
        <v>99</v>
      </c>
      <c r="D3009">
        <v>170</v>
      </c>
      <c r="E3009">
        <v>2</v>
      </c>
      <c r="F3009" t="s">
        <v>1599</v>
      </c>
      <c r="G3009">
        <v>2340.7799999999902</v>
      </c>
      <c r="H3009">
        <v>8</v>
      </c>
      <c r="I3009" t="s">
        <v>1789</v>
      </c>
      <c r="J3009" t="s">
        <v>1603</v>
      </c>
      <c r="K3009">
        <v>1</v>
      </c>
      <c r="L3009">
        <v>27.57</v>
      </c>
    </row>
    <row r="3010" spans="1:12" x14ac:dyDescent="0.3">
      <c r="A3010">
        <v>33987</v>
      </c>
      <c r="B3010" s="109" t="s">
        <v>1664</v>
      </c>
      <c r="C3010" s="109" t="s">
        <v>99</v>
      </c>
      <c r="D3010">
        <v>86</v>
      </c>
      <c r="E3010">
        <v>1</v>
      </c>
      <c r="F3010" t="s">
        <v>215</v>
      </c>
      <c r="G3010">
        <v>3622.22</v>
      </c>
      <c r="H3010">
        <v>8</v>
      </c>
      <c r="I3010" t="s">
        <v>1789</v>
      </c>
      <c r="J3010" t="s">
        <v>1606</v>
      </c>
      <c r="K3010">
        <v>3</v>
      </c>
      <c r="L3010">
        <v>110.64</v>
      </c>
    </row>
    <row r="3011" spans="1:12" x14ac:dyDescent="0.3">
      <c r="A3011">
        <v>34015</v>
      </c>
      <c r="B3011" s="109" t="s">
        <v>1664</v>
      </c>
      <c r="C3011" s="109" t="s">
        <v>99</v>
      </c>
      <c r="D3011">
        <v>155</v>
      </c>
      <c r="E3011">
        <v>1</v>
      </c>
      <c r="F3011" t="s">
        <v>215</v>
      </c>
      <c r="G3011">
        <v>2346.25</v>
      </c>
      <c r="H3011">
        <v>8</v>
      </c>
      <c r="I3011" t="s">
        <v>1789</v>
      </c>
      <c r="J3011" t="s">
        <v>1605</v>
      </c>
      <c r="K3011">
        <v>2</v>
      </c>
      <c r="L3011">
        <v>159.5</v>
      </c>
    </row>
    <row r="3012" spans="1:12" x14ac:dyDescent="0.3">
      <c r="A3012">
        <v>34036</v>
      </c>
      <c r="B3012" s="109" t="s">
        <v>1664</v>
      </c>
      <c r="C3012" s="109" t="s">
        <v>99</v>
      </c>
      <c r="D3012">
        <v>169</v>
      </c>
      <c r="E3012">
        <v>1</v>
      </c>
      <c r="F3012" t="s">
        <v>215</v>
      </c>
      <c r="G3012">
        <v>2720.42</v>
      </c>
      <c r="H3012">
        <v>8</v>
      </c>
      <c r="I3012" t="s">
        <v>1789</v>
      </c>
      <c r="J3012" t="s">
        <v>1601</v>
      </c>
      <c r="K3012">
        <v>4</v>
      </c>
      <c r="L3012">
        <v>190.14000000000001</v>
      </c>
    </row>
    <row r="3013" spans="1:12" x14ac:dyDescent="0.3">
      <c r="A3013">
        <v>34143</v>
      </c>
      <c r="B3013" s="109" t="s">
        <v>1664</v>
      </c>
      <c r="C3013" s="109" t="s">
        <v>99</v>
      </c>
      <c r="D3013">
        <v>197</v>
      </c>
      <c r="E3013">
        <v>2</v>
      </c>
      <c r="F3013" t="s">
        <v>1599</v>
      </c>
      <c r="G3013">
        <v>1744.83</v>
      </c>
      <c r="H3013">
        <v>8</v>
      </c>
      <c r="I3013" t="s">
        <v>1789</v>
      </c>
      <c r="J3013" t="s">
        <v>1603</v>
      </c>
      <c r="K3013">
        <v>1</v>
      </c>
      <c r="L3013">
        <v>80.69</v>
      </c>
    </row>
    <row r="3014" spans="1:12" x14ac:dyDescent="0.3">
      <c r="A3014">
        <v>34192</v>
      </c>
      <c r="B3014" s="109" t="s">
        <v>1664</v>
      </c>
      <c r="C3014" s="109" t="s">
        <v>99</v>
      </c>
      <c r="D3014">
        <v>85</v>
      </c>
      <c r="E3014">
        <v>2</v>
      </c>
      <c r="F3014" t="s">
        <v>1599</v>
      </c>
      <c r="G3014">
        <v>1652.82</v>
      </c>
      <c r="H3014">
        <v>8</v>
      </c>
      <c r="I3014" t="s">
        <v>1789</v>
      </c>
      <c r="J3014" t="s">
        <v>1605</v>
      </c>
      <c r="K3014">
        <v>2</v>
      </c>
      <c r="L3014">
        <v>101.97</v>
      </c>
    </row>
    <row r="3015" spans="1:12" x14ac:dyDescent="0.3">
      <c r="A3015">
        <v>34199</v>
      </c>
      <c r="B3015" s="109" t="s">
        <v>1665</v>
      </c>
      <c r="C3015" s="109" t="s">
        <v>99</v>
      </c>
      <c r="D3015">
        <v>26</v>
      </c>
      <c r="E3015">
        <v>2</v>
      </c>
      <c r="F3015" t="s">
        <v>1599</v>
      </c>
      <c r="G3015">
        <v>2606.6099999999901</v>
      </c>
      <c r="H3015">
        <v>8</v>
      </c>
      <c r="I3015" t="s">
        <v>1789</v>
      </c>
      <c r="J3015" t="s">
        <v>1603</v>
      </c>
      <c r="K3015">
        <v>1</v>
      </c>
      <c r="L3015">
        <v>78.81</v>
      </c>
    </row>
    <row r="3016" spans="1:12" x14ac:dyDescent="0.3">
      <c r="A3016">
        <v>34349</v>
      </c>
      <c r="B3016" s="109" t="s">
        <v>1665</v>
      </c>
      <c r="C3016" s="109" t="s">
        <v>99</v>
      </c>
      <c r="D3016">
        <v>68</v>
      </c>
      <c r="E3016">
        <v>1</v>
      </c>
      <c r="F3016" t="s">
        <v>215</v>
      </c>
      <c r="G3016">
        <v>2286.5299999999902</v>
      </c>
      <c r="H3016">
        <v>8</v>
      </c>
      <c r="I3016" t="s">
        <v>1789</v>
      </c>
      <c r="J3016" t="s">
        <v>1601</v>
      </c>
      <c r="K3016">
        <v>4</v>
      </c>
      <c r="L3016">
        <v>170.54</v>
      </c>
    </row>
    <row r="3017" spans="1:12" x14ac:dyDescent="0.3">
      <c r="A3017">
        <v>34351</v>
      </c>
      <c r="B3017" s="109" t="s">
        <v>1665</v>
      </c>
      <c r="C3017" s="109" t="s">
        <v>99</v>
      </c>
      <c r="D3017">
        <v>145</v>
      </c>
      <c r="E3017">
        <v>2</v>
      </c>
      <c r="F3017" t="s">
        <v>1599</v>
      </c>
      <c r="G3017">
        <v>2073.5499999999902</v>
      </c>
      <c r="H3017">
        <v>8</v>
      </c>
      <c r="I3017" t="s">
        <v>1789</v>
      </c>
      <c r="J3017" t="s">
        <v>1601</v>
      </c>
      <c r="K3017">
        <v>4</v>
      </c>
      <c r="L3017">
        <v>215.04000000000002</v>
      </c>
    </row>
    <row r="3018" spans="1:12" x14ac:dyDescent="0.3">
      <c r="A3018">
        <v>34392</v>
      </c>
      <c r="B3018" s="109" t="s">
        <v>1665</v>
      </c>
      <c r="C3018" s="109" t="s">
        <v>99</v>
      </c>
      <c r="D3018">
        <v>190</v>
      </c>
      <c r="E3018">
        <v>2</v>
      </c>
      <c r="F3018" t="s">
        <v>1599</v>
      </c>
      <c r="G3018">
        <v>3084.26999999999</v>
      </c>
      <c r="H3018">
        <v>8</v>
      </c>
      <c r="I3018" t="s">
        <v>1789</v>
      </c>
      <c r="J3018" t="s">
        <v>1603</v>
      </c>
      <c r="K3018">
        <v>1</v>
      </c>
      <c r="L3018">
        <v>27.57</v>
      </c>
    </row>
    <row r="3019" spans="1:12" x14ac:dyDescent="0.3">
      <c r="A3019">
        <v>34473</v>
      </c>
      <c r="B3019" s="109" t="s">
        <v>1665</v>
      </c>
      <c r="C3019" s="109" t="s">
        <v>99</v>
      </c>
      <c r="D3019">
        <v>137</v>
      </c>
      <c r="E3019">
        <v>1</v>
      </c>
      <c r="F3019" t="s">
        <v>215</v>
      </c>
      <c r="G3019">
        <v>3001.57</v>
      </c>
      <c r="H3019">
        <v>8</v>
      </c>
      <c r="I3019" t="s">
        <v>1789</v>
      </c>
      <c r="J3019" t="s">
        <v>1606</v>
      </c>
      <c r="K3019">
        <v>3</v>
      </c>
      <c r="L3019">
        <v>179.82</v>
      </c>
    </row>
    <row r="3020" spans="1:12" x14ac:dyDescent="0.3">
      <c r="A3020">
        <v>34490</v>
      </c>
      <c r="B3020" s="109" t="s">
        <v>1665</v>
      </c>
      <c r="C3020" s="109" t="s">
        <v>99</v>
      </c>
      <c r="D3020">
        <v>89</v>
      </c>
      <c r="E3020">
        <v>2</v>
      </c>
      <c r="F3020" t="s">
        <v>1599</v>
      </c>
      <c r="G3020">
        <v>3800.56</v>
      </c>
      <c r="H3020">
        <v>8</v>
      </c>
      <c r="I3020" t="s">
        <v>1789</v>
      </c>
      <c r="J3020" t="s">
        <v>1605</v>
      </c>
      <c r="K3020">
        <v>2</v>
      </c>
      <c r="L3020">
        <v>106.38</v>
      </c>
    </row>
    <row r="3021" spans="1:12" x14ac:dyDescent="0.3">
      <c r="A3021">
        <v>34495</v>
      </c>
      <c r="B3021" s="109" t="s">
        <v>1744</v>
      </c>
      <c r="C3021" s="109" t="s">
        <v>99</v>
      </c>
      <c r="D3021">
        <v>56</v>
      </c>
      <c r="E3021">
        <v>2</v>
      </c>
      <c r="F3021" t="s">
        <v>1599</v>
      </c>
      <c r="G3021">
        <v>2542.1099999999901</v>
      </c>
      <c r="H3021">
        <v>8</v>
      </c>
      <c r="I3021" t="s">
        <v>1789</v>
      </c>
      <c r="J3021" t="s">
        <v>1605</v>
      </c>
      <c r="K3021">
        <v>2</v>
      </c>
      <c r="L3021">
        <v>63.72</v>
      </c>
    </row>
    <row r="3022" spans="1:12" x14ac:dyDescent="0.3">
      <c r="A3022">
        <v>34617</v>
      </c>
      <c r="B3022" s="109" t="s">
        <v>1744</v>
      </c>
      <c r="C3022" s="109" t="s">
        <v>99</v>
      </c>
      <c r="D3022">
        <v>95</v>
      </c>
      <c r="E3022">
        <v>2</v>
      </c>
      <c r="F3022" t="s">
        <v>1599</v>
      </c>
      <c r="G3022">
        <v>2380.98</v>
      </c>
      <c r="H3022">
        <v>8</v>
      </c>
      <c r="I3022" t="s">
        <v>1789</v>
      </c>
      <c r="J3022" t="s">
        <v>1605</v>
      </c>
      <c r="K3022">
        <v>2</v>
      </c>
      <c r="L3022">
        <v>79.180000000000007</v>
      </c>
    </row>
    <row r="3023" spans="1:12" x14ac:dyDescent="0.3">
      <c r="A3023">
        <v>34619</v>
      </c>
      <c r="B3023" s="109" t="s">
        <v>1744</v>
      </c>
      <c r="C3023" s="109" t="s">
        <v>99</v>
      </c>
      <c r="D3023">
        <v>54</v>
      </c>
      <c r="E3023">
        <v>1</v>
      </c>
      <c r="F3023" t="s">
        <v>215</v>
      </c>
      <c r="G3023">
        <v>2839.4099999999899</v>
      </c>
      <c r="H3023">
        <v>8</v>
      </c>
      <c r="I3023" t="s">
        <v>1789</v>
      </c>
      <c r="J3023" t="s">
        <v>1605</v>
      </c>
      <c r="K3023">
        <v>2</v>
      </c>
      <c r="L3023">
        <v>143.37</v>
      </c>
    </row>
    <row r="3024" spans="1:12" x14ac:dyDescent="0.3">
      <c r="A3024">
        <v>34652</v>
      </c>
      <c r="B3024" s="109" t="s">
        <v>1744</v>
      </c>
      <c r="C3024" s="109" t="s">
        <v>99</v>
      </c>
      <c r="D3024">
        <v>171</v>
      </c>
      <c r="E3024">
        <v>2</v>
      </c>
      <c r="F3024" t="s">
        <v>1599</v>
      </c>
      <c r="G3024">
        <v>3485.06</v>
      </c>
      <c r="H3024">
        <v>8</v>
      </c>
      <c r="I3024" t="s">
        <v>1789</v>
      </c>
      <c r="J3024" t="s">
        <v>1623</v>
      </c>
      <c r="K3024">
        <v>5</v>
      </c>
      <c r="L3024">
        <v>192.63</v>
      </c>
    </row>
    <row r="3025" spans="1:12" x14ac:dyDescent="0.3">
      <c r="A3025">
        <v>34663</v>
      </c>
      <c r="B3025" s="109" t="s">
        <v>1744</v>
      </c>
      <c r="C3025" s="109" t="s">
        <v>99</v>
      </c>
      <c r="D3025">
        <v>33</v>
      </c>
      <c r="E3025">
        <v>2</v>
      </c>
      <c r="F3025" t="s">
        <v>1599</v>
      </c>
      <c r="G3025">
        <v>2041.21999999999</v>
      </c>
      <c r="H3025">
        <v>8</v>
      </c>
      <c r="I3025" t="s">
        <v>1789</v>
      </c>
      <c r="J3025" t="s">
        <v>1601</v>
      </c>
      <c r="K3025">
        <v>4</v>
      </c>
      <c r="L3025">
        <v>217.92</v>
      </c>
    </row>
    <row r="3026" spans="1:12" x14ac:dyDescent="0.3">
      <c r="A3026">
        <v>34675</v>
      </c>
      <c r="B3026" s="109" t="s">
        <v>1666</v>
      </c>
      <c r="C3026" s="109" t="s">
        <v>99</v>
      </c>
      <c r="D3026">
        <v>139</v>
      </c>
      <c r="E3026">
        <v>2</v>
      </c>
      <c r="F3026" t="s">
        <v>1599</v>
      </c>
      <c r="G3026">
        <v>1577.97</v>
      </c>
      <c r="H3026">
        <v>8</v>
      </c>
      <c r="I3026" t="s">
        <v>1789</v>
      </c>
      <c r="J3026" t="s">
        <v>1606</v>
      </c>
      <c r="K3026">
        <v>3</v>
      </c>
      <c r="L3026">
        <v>127.24000000000001</v>
      </c>
    </row>
    <row r="3027" spans="1:12" x14ac:dyDescent="0.3">
      <c r="A3027">
        <v>34786</v>
      </c>
      <c r="B3027" s="109" t="s">
        <v>1666</v>
      </c>
      <c r="C3027" s="109" t="s">
        <v>99</v>
      </c>
      <c r="D3027">
        <v>143</v>
      </c>
      <c r="E3027">
        <v>1</v>
      </c>
      <c r="F3027" t="s">
        <v>215</v>
      </c>
      <c r="G3027">
        <v>2571.33</v>
      </c>
      <c r="H3027">
        <v>8</v>
      </c>
      <c r="I3027" t="s">
        <v>1789</v>
      </c>
      <c r="J3027" t="s">
        <v>1623</v>
      </c>
      <c r="K3027">
        <v>5</v>
      </c>
      <c r="L3027">
        <v>232.95000000000002</v>
      </c>
    </row>
    <row r="3028" spans="1:12" x14ac:dyDescent="0.3">
      <c r="A3028">
        <v>34843</v>
      </c>
      <c r="B3028" s="109" t="s">
        <v>1666</v>
      </c>
      <c r="C3028" s="109" t="s">
        <v>99</v>
      </c>
      <c r="D3028">
        <v>136</v>
      </c>
      <c r="E3028">
        <v>1</v>
      </c>
      <c r="F3028" t="s">
        <v>215</v>
      </c>
      <c r="G3028">
        <v>2856.3799999999901</v>
      </c>
      <c r="H3028">
        <v>8</v>
      </c>
      <c r="I3028" t="s">
        <v>1789</v>
      </c>
      <c r="J3028" t="s">
        <v>1605</v>
      </c>
      <c r="K3028">
        <v>2</v>
      </c>
      <c r="L3028">
        <v>127.86</v>
      </c>
    </row>
    <row r="3029" spans="1:12" x14ac:dyDescent="0.3">
      <c r="A3029">
        <v>34890</v>
      </c>
      <c r="B3029" s="109" t="s">
        <v>1666</v>
      </c>
      <c r="C3029" s="109" t="s">
        <v>99</v>
      </c>
      <c r="D3029">
        <v>99</v>
      </c>
      <c r="E3029">
        <v>1</v>
      </c>
      <c r="F3029" t="s">
        <v>215</v>
      </c>
      <c r="G3029">
        <v>2845.08</v>
      </c>
      <c r="H3029">
        <v>8</v>
      </c>
      <c r="I3029" t="s">
        <v>1789</v>
      </c>
      <c r="J3029" t="s">
        <v>1601</v>
      </c>
      <c r="K3029">
        <v>4</v>
      </c>
      <c r="L3029">
        <v>250.48</v>
      </c>
    </row>
    <row r="3030" spans="1:12" x14ac:dyDescent="0.3">
      <c r="A3030">
        <v>34952</v>
      </c>
      <c r="B3030" s="109" t="s">
        <v>1666</v>
      </c>
      <c r="C3030" s="109" t="s">
        <v>99</v>
      </c>
      <c r="D3030">
        <v>144</v>
      </c>
      <c r="E3030">
        <v>1</v>
      </c>
      <c r="F3030" t="s">
        <v>215</v>
      </c>
      <c r="G3030">
        <v>2504.1999999999998</v>
      </c>
      <c r="H3030">
        <v>8</v>
      </c>
      <c r="I3030" t="s">
        <v>1789</v>
      </c>
      <c r="J3030" t="s">
        <v>1606</v>
      </c>
      <c r="K3030">
        <v>3</v>
      </c>
      <c r="L3030">
        <v>141.45000000000002</v>
      </c>
    </row>
    <row r="3031" spans="1:12" x14ac:dyDescent="0.3">
      <c r="A3031">
        <v>34958</v>
      </c>
      <c r="B3031" s="109" t="s">
        <v>1666</v>
      </c>
      <c r="C3031" s="109" t="s">
        <v>99</v>
      </c>
      <c r="D3031">
        <v>139</v>
      </c>
      <c r="E3031">
        <v>2</v>
      </c>
      <c r="F3031" t="s">
        <v>1599</v>
      </c>
      <c r="G3031">
        <v>1577.97</v>
      </c>
      <c r="H3031">
        <v>8</v>
      </c>
      <c r="I3031" t="s">
        <v>1789</v>
      </c>
      <c r="J3031" t="s">
        <v>1606</v>
      </c>
      <c r="K3031">
        <v>3</v>
      </c>
      <c r="L3031">
        <v>195.39000000000001</v>
      </c>
    </row>
    <row r="3032" spans="1:12" x14ac:dyDescent="0.3">
      <c r="A3032">
        <v>35017</v>
      </c>
      <c r="B3032" s="109" t="s">
        <v>1666</v>
      </c>
      <c r="C3032" s="109" t="s">
        <v>99</v>
      </c>
      <c r="D3032">
        <v>2</v>
      </c>
      <c r="E3032">
        <v>2</v>
      </c>
      <c r="F3032" t="s">
        <v>1599</v>
      </c>
      <c r="G3032">
        <v>3017.95</v>
      </c>
      <c r="H3032">
        <v>8</v>
      </c>
      <c r="I3032" t="s">
        <v>1789</v>
      </c>
      <c r="J3032" t="s">
        <v>1606</v>
      </c>
      <c r="K3032">
        <v>3</v>
      </c>
      <c r="L3032">
        <v>195.65</v>
      </c>
    </row>
    <row r="3033" spans="1:12" x14ac:dyDescent="0.3">
      <c r="A3033">
        <v>35019</v>
      </c>
      <c r="B3033" s="109" t="s">
        <v>1666</v>
      </c>
      <c r="C3033" s="109" t="s">
        <v>99</v>
      </c>
      <c r="D3033">
        <v>32</v>
      </c>
      <c r="E3033">
        <v>1</v>
      </c>
      <c r="F3033" t="s">
        <v>215</v>
      </c>
      <c r="G3033">
        <v>3062.03999999999</v>
      </c>
      <c r="H3033">
        <v>8</v>
      </c>
      <c r="I3033" t="s">
        <v>1789</v>
      </c>
      <c r="J3033" t="s">
        <v>1605</v>
      </c>
      <c r="K3033">
        <v>2</v>
      </c>
      <c r="L3033">
        <v>63.31</v>
      </c>
    </row>
    <row r="3034" spans="1:12" x14ac:dyDescent="0.3">
      <c r="A3034">
        <v>35037</v>
      </c>
      <c r="B3034" s="109" t="s">
        <v>1667</v>
      </c>
      <c r="C3034" s="109" t="s">
        <v>99</v>
      </c>
      <c r="D3034">
        <v>125</v>
      </c>
      <c r="E3034">
        <v>1</v>
      </c>
      <c r="F3034" t="s">
        <v>215</v>
      </c>
      <c r="G3034">
        <v>2689.59</v>
      </c>
      <c r="H3034">
        <v>8</v>
      </c>
      <c r="I3034" t="s">
        <v>1789</v>
      </c>
      <c r="J3034" t="s">
        <v>1606</v>
      </c>
      <c r="K3034">
        <v>3</v>
      </c>
      <c r="L3034">
        <v>186.66</v>
      </c>
    </row>
    <row r="3035" spans="1:12" x14ac:dyDescent="0.3">
      <c r="A3035">
        <v>35067</v>
      </c>
      <c r="B3035" s="109" t="s">
        <v>1667</v>
      </c>
      <c r="C3035" s="109" t="s">
        <v>99</v>
      </c>
      <c r="D3035">
        <v>140</v>
      </c>
      <c r="E3035">
        <v>2</v>
      </c>
      <c r="F3035" t="s">
        <v>1599</v>
      </c>
      <c r="G3035">
        <v>1907.5999999999899</v>
      </c>
      <c r="H3035">
        <v>8</v>
      </c>
      <c r="I3035" t="s">
        <v>1789</v>
      </c>
      <c r="J3035" t="s">
        <v>1603</v>
      </c>
      <c r="K3035">
        <v>1</v>
      </c>
      <c r="L3035">
        <v>80.69</v>
      </c>
    </row>
    <row r="3036" spans="1:12" x14ac:dyDescent="0.3">
      <c r="A3036">
        <v>35101</v>
      </c>
      <c r="B3036" s="109" t="s">
        <v>1667</v>
      </c>
      <c r="C3036" s="109" t="s">
        <v>99</v>
      </c>
      <c r="D3036">
        <v>199</v>
      </c>
      <c r="E3036">
        <v>1</v>
      </c>
      <c r="F3036" t="s">
        <v>215</v>
      </c>
      <c r="G3036">
        <v>2795.3799999999901</v>
      </c>
      <c r="H3036">
        <v>8</v>
      </c>
      <c r="I3036" t="s">
        <v>1789</v>
      </c>
      <c r="J3036" t="s">
        <v>1605</v>
      </c>
      <c r="K3036">
        <v>2</v>
      </c>
      <c r="L3036">
        <v>88.17</v>
      </c>
    </row>
    <row r="3037" spans="1:12" x14ac:dyDescent="0.3">
      <c r="A3037">
        <v>35112</v>
      </c>
      <c r="B3037" s="109" t="s">
        <v>1667</v>
      </c>
      <c r="C3037" s="109" t="s">
        <v>99</v>
      </c>
      <c r="D3037">
        <v>112</v>
      </c>
      <c r="E3037">
        <v>2</v>
      </c>
      <c r="F3037" t="s">
        <v>1599</v>
      </c>
      <c r="G3037">
        <v>2059.8399999999901</v>
      </c>
      <c r="H3037">
        <v>8</v>
      </c>
      <c r="I3037" t="s">
        <v>1789</v>
      </c>
      <c r="J3037" t="s">
        <v>1605</v>
      </c>
      <c r="K3037">
        <v>2</v>
      </c>
      <c r="L3037">
        <v>73.22999999999999</v>
      </c>
    </row>
    <row r="3038" spans="1:12" x14ac:dyDescent="0.3">
      <c r="A3038">
        <v>35142</v>
      </c>
      <c r="B3038" s="109" t="s">
        <v>1667</v>
      </c>
      <c r="C3038" s="109" t="s">
        <v>99</v>
      </c>
      <c r="D3038">
        <v>71</v>
      </c>
      <c r="E3038">
        <v>1</v>
      </c>
      <c r="F3038" t="s">
        <v>215</v>
      </c>
      <c r="G3038">
        <v>3426.6699999999901</v>
      </c>
      <c r="H3038">
        <v>8</v>
      </c>
      <c r="I3038" t="s">
        <v>1789</v>
      </c>
      <c r="J3038" t="s">
        <v>1603</v>
      </c>
      <c r="K3038">
        <v>1</v>
      </c>
      <c r="L3038">
        <v>37.409999999999997</v>
      </c>
    </row>
    <row r="3039" spans="1:12" x14ac:dyDescent="0.3">
      <c r="A3039">
        <v>35157</v>
      </c>
      <c r="B3039" s="109" t="s">
        <v>1667</v>
      </c>
      <c r="C3039" s="109" t="s">
        <v>99</v>
      </c>
      <c r="D3039">
        <v>168</v>
      </c>
      <c r="E3039">
        <v>2</v>
      </c>
      <c r="F3039" t="s">
        <v>1599</v>
      </c>
      <c r="G3039">
        <v>2785.79</v>
      </c>
      <c r="H3039">
        <v>8</v>
      </c>
      <c r="I3039" t="s">
        <v>1789</v>
      </c>
      <c r="J3039" t="s">
        <v>1605</v>
      </c>
      <c r="K3039">
        <v>2</v>
      </c>
      <c r="L3039">
        <v>132.71</v>
      </c>
    </row>
    <row r="3040" spans="1:12" x14ac:dyDescent="0.3">
      <c r="A3040">
        <v>35159</v>
      </c>
      <c r="B3040" s="109" t="s">
        <v>1745</v>
      </c>
      <c r="C3040" s="109" t="s">
        <v>99</v>
      </c>
      <c r="D3040">
        <v>63</v>
      </c>
      <c r="E3040">
        <v>1</v>
      </c>
      <c r="F3040" t="s">
        <v>215</v>
      </c>
      <c r="G3040">
        <v>2982.45</v>
      </c>
      <c r="H3040">
        <v>8</v>
      </c>
      <c r="I3040" t="s">
        <v>1789</v>
      </c>
      <c r="J3040" t="s">
        <v>1603</v>
      </c>
      <c r="K3040">
        <v>1</v>
      </c>
      <c r="L3040">
        <v>78.81</v>
      </c>
    </row>
    <row r="3041" spans="1:12" x14ac:dyDescent="0.3">
      <c r="A3041">
        <v>35196</v>
      </c>
      <c r="B3041" s="109" t="s">
        <v>1745</v>
      </c>
      <c r="C3041" s="109" t="s">
        <v>99</v>
      </c>
      <c r="D3041">
        <v>75</v>
      </c>
      <c r="E3041">
        <v>2</v>
      </c>
      <c r="F3041" t="s">
        <v>1599</v>
      </c>
      <c r="G3041">
        <v>2350.7999999999902</v>
      </c>
      <c r="H3041">
        <v>8</v>
      </c>
      <c r="I3041" t="s">
        <v>1789</v>
      </c>
      <c r="J3041" t="s">
        <v>1603</v>
      </c>
      <c r="K3041">
        <v>1</v>
      </c>
      <c r="L3041">
        <v>37.08</v>
      </c>
    </row>
    <row r="3042" spans="1:12" x14ac:dyDescent="0.3">
      <c r="A3042">
        <v>35220</v>
      </c>
      <c r="B3042" s="109" t="s">
        <v>1745</v>
      </c>
      <c r="C3042" s="109" t="s">
        <v>99</v>
      </c>
      <c r="D3042">
        <v>90</v>
      </c>
      <c r="E3042">
        <v>2</v>
      </c>
      <c r="F3042" t="s">
        <v>1599</v>
      </c>
      <c r="G3042">
        <v>3210.29</v>
      </c>
      <c r="H3042">
        <v>8</v>
      </c>
      <c r="I3042" t="s">
        <v>1789</v>
      </c>
      <c r="J3042" t="s">
        <v>1603</v>
      </c>
      <c r="K3042">
        <v>1</v>
      </c>
      <c r="L3042">
        <v>37.08</v>
      </c>
    </row>
    <row r="3043" spans="1:12" x14ac:dyDescent="0.3">
      <c r="A3043">
        <v>35224</v>
      </c>
      <c r="B3043" s="109" t="s">
        <v>1745</v>
      </c>
      <c r="C3043" s="109" t="s">
        <v>99</v>
      </c>
      <c r="D3043">
        <v>47</v>
      </c>
      <c r="E3043">
        <v>2</v>
      </c>
      <c r="F3043" t="s">
        <v>1599</v>
      </c>
      <c r="G3043">
        <v>1836.15</v>
      </c>
      <c r="H3043">
        <v>8</v>
      </c>
      <c r="I3043" t="s">
        <v>1789</v>
      </c>
      <c r="J3043" t="s">
        <v>1601</v>
      </c>
      <c r="K3043">
        <v>4</v>
      </c>
      <c r="L3043">
        <v>181.56</v>
      </c>
    </row>
    <row r="3044" spans="1:12" x14ac:dyDescent="0.3">
      <c r="A3044">
        <v>35231</v>
      </c>
      <c r="B3044" s="109" t="s">
        <v>1745</v>
      </c>
      <c r="C3044" s="109" t="s">
        <v>99</v>
      </c>
      <c r="D3044">
        <v>20</v>
      </c>
      <c r="E3044">
        <v>2</v>
      </c>
      <c r="F3044" t="s">
        <v>1599</v>
      </c>
      <c r="G3044">
        <v>3080.13</v>
      </c>
      <c r="H3044">
        <v>8</v>
      </c>
      <c r="I3044" t="s">
        <v>1789</v>
      </c>
      <c r="J3044" t="s">
        <v>1603</v>
      </c>
      <c r="K3044">
        <v>1</v>
      </c>
      <c r="L3044">
        <v>64.56</v>
      </c>
    </row>
    <row r="3045" spans="1:12" x14ac:dyDescent="0.3">
      <c r="A3045">
        <v>35238</v>
      </c>
      <c r="B3045" s="109" t="s">
        <v>1745</v>
      </c>
      <c r="C3045" s="109" t="s">
        <v>99</v>
      </c>
      <c r="D3045">
        <v>60</v>
      </c>
      <c r="E3045">
        <v>1</v>
      </c>
      <c r="F3045" t="s">
        <v>215</v>
      </c>
      <c r="G3045">
        <v>1042.27</v>
      </c>
      <c r="H3045">
        <v>8</v>
      </c>
      <c r="I3045" t="s">
        <v>1789</v>
      </c>
      <c r="J3045" t="s">
        <v>1605</v>
      </c>
      <c r="K3045">
        <v>2</v>
      </c>
      <c r="L3045">
        <v>100.71000000000001</v>
      </c>
    </row>
    <row r="3046" spans="1:12" x14ac:dyDescent="0.3">
      <c r="A3046">
        <v>35307</v>
      </c>
      <c r="B3046" s="109" t="s">
        <v>1745</v>
      </c>
      <c r="C3046" s="109" t="s">
        <v>99</v>
      </c>
      <c r="D3046">
        <v>130</v>
      </c>
      <c r="E3046">
        <v>2</v>
      </c>
      <c r="F3046" t="s">
        <v>1599</v>
      </c>
      <c r="G3046">
        <v>2503.4299999999998</v>
      </c>
      <c r="H3046">
        <v>8</v>
      </c>
      <c r="I3046" t="s">
        <v>1789</v>
      </c>
      <c r="J3046" t="s">
        <v>1605</v>
      </c>
      <c r="K3046">
        <v>2</v>
      </c>
      <c r="L3046">
        <v>63.31</v>
      </c>
    </row>
    <row r="3047" spans="1:12" x14ac:dyDescent="0.3">
      <c r="A3047">
        <v>35309</v>
      </c>
      <c r="B3047" s="109" t="s">
        <v>1668</v>
      </c>
      <c r="C3047" s="109" t="s">
        <v>99</v>
      </c>
      <c r="D3047">
        <v>142</v>
      </c>
      <c r="E3047">
        <v>2</v>
      </c>
      <c r="F3047" t="s">
        <v>1599</v>
      </c>
      <c r="G3047">
        <v>2866.51</v>
      </c>
      <c r="H3047">
        <v>8</v>
      </c>
      <c r="I3047" t="s">
        <v>1789</v>
      </c>
      <c r="J3047" t="s">
        <v>1605</v>
      </c>
      <c r="K3047">
        <v>2</v>
      </c>
      <c r="L3047">
        <v>101.97</v>
      </c>
    </row>
    <row r="3048" spans="1:12" x14ac:dyDescent="0.3">
      <c r="A3048">
        <v>35315</v>
      </c>
      <c r="B3048" s="109" t="s">
        <v>1668</v>
      </c>
      <c r="C3048" s="109" t="s">
        <v>99</v>
      </c>
      <c r="D3048">
        <v>99</v>
      </c>
      <c r="E3048">
        <v>1</v>
      </c>
      <c r="F3048" t="s">
        <v>215</v>
      </c>
      <c r="G3048">
        <v>2845.08</v>
      </c>
      <c r="H3048">
        <v>8</v>
      </c>
      <c r="I3048" t="s">
        <v>1789</v>
      </c>
      <c r="J3048" t="s">
        <v>1603</v>
      </c>
      <c r="K3048">
        <v>1</v>
      </c>
      <c r="L3048">
        <v>63.93</v>
      </c>
    </row>
    <row r="3049" spans="1:12" x14ac:dyDescent="0.3">
      <c r="A3049">
        <v>35394</v>
      </c>
      <c r="B3049" s="109" t="s">
        <v>1668</v>
      </c>
      <c r="C3049" s="109" t="s">
        <v>99</v>
      </c>
      <c r="D3049">
        <v>113</v>
      </c>
      <c r="E3049">
        <v>2</v>
      </c>
      <c r="F3049" t="s">
        <v>1599</v>
      </c>
      <c r="G3049">
        <v>2622.93</v>
      </c>
      <c r="H3049">
        <v>8</v>
      </c>
      <c r="I3049" t="s">
        <v>1789</v>
      </c>
      <c r="J3049" t="s">
        <v>1603</v>
      </c>
      <c r="K3049">
        <v>1</v>
      </c>
      <c r="L3049">
        <v>78.81</v>
      </c>
    </row>
    <row r="3050" spans="1:12" x14ac:dyDescent="0.3">
      <c r="A3050">
        <v>35396</v>
      </c>
      <c r="B3050" s="109" t="s">
        <v>1668</v>
      </c>
      <c r="C3050" s="109" t="s">
        <v>99</v>
      </c>
      <c r="D3050">
        <v>111</v>
      </c>
      <c r="E3050">
        <v>2</v>
      </c>
      <c r="F3050" t="s">
        <v>1599</v>
      </c>
      <c r="G3050">
        <v>1920.94999999999</v>
      </c>
      <c r="H3050">
        <v>8</v>
      </c>
      <c r="I3050" t="s">
        <v>1789</v>
      </c>
      <c r="J3050" t="s">
        <v>1603</v>
      </c>
      <c r="K3050">
        <v>1</v>
      </c>
      <c r="L3050">
        <v>63.93</v>
      </c>
    </row>
    <row r="3051" spans="1:12" x14ac:dyDescent="0.3">
      <c r="A3051">
        <v>35397</v>
      </c>
      <c r="B3051" s="109" t="s">
        <v>1668</v>
      </c>
      <c r="C3051" s="109" t="s">
        <v>99</v>
      </c>
      <c r="D3051">
        <v>124</v>
      </c>
      <c r="E3051">
        <v>2</v>
      </c>
      <c r="F3051" t="s">
        <v>1599</v>
      </c>
      <c r="G3051">
        <v>3331.35</v>
      </c>
      <c r="H3051">
        <v>8</v>
      </c>
      <c r="I3051" t="s">
        <v>1789</v>
      </c>
      <c r="J3051" t="s">
        <v>1605</v>
      </c>
      <c r="K3051">
        <v>2</v>
      </c>
      <c r="L3051">
        <v>161.38</v>
      </c>
    </row>
    <row r="3052" spans="1:12" x14ac:dyDescent="0.3">
      <c r="A3052">
        <v>35441</v>
      </c>
      <c r="B3052" s="109" t="s">
        <v>1668</v>
      </c>
      <c r="C3052" s="109" t="s">
        <v>99</v>
      </c>
      <c r="D3052">
        <v>1</v>
      </c>
      <c r="E3052">
        <v>1</v>
      </c>
      <c r="F3052" t="s">
        <v>215</v>
      </c>
      <c r="G3052">
        <v>3773.92</v>
      </c>
      <c r="H3052">
        <v>8</v>
      </c>
      <c r="I3052" t="s">
        <v>1789</v>
      </c>
      <c r="J3052" t="s">
        <v>1605</v>
      </c>
      <c r="K3052">
        <v>2</v>
      </c>
      <c r="L3052">
        <v>144.62</v>
      </c>
    </row>
    <row r="3053" spans="1:12" x14ac:dyDescent="0.3">
      <c r="A3053">
        <v>35458</v>
      </c>
      <c r="B3053" s="109" t="s">
        <v>1669</v>
      </c>
      <c r="C3053" s="109" t="s">
        <v>99</v>
      </c>
      <c r="D3053">
        <v>80</v>
      </c>
      <c r="E3053">
        <v>2</v>
      </c>
      <c r="F3053" t="s">
        <v>1599</v>
      </c>
      <c r="G3053">
        <v>3459.09</v>
      </c>
      <c r="H3053">
        <v>8</v>
      </c>
      <c r="I3053" t="s">
        <v>1789</v>
      </c>
      <c r="J3053" t="s">
        <v>1605</v>
      </c>
      <c r="K3053">
        <v>2</v>
      </c>
      <c r="L3053">
        <v>73.22999999999999</v>
      </c>
    </row>
    <row r="3054" spans="1:12" x14ac:dyDescent="0.3">
      <c r="A3054">
        <v>35477</v>
      </c>
      <c r="B3054" s="109" t="s">
        <v>1669</v>
      </c>
      <c r="C3054" s="109" t="s">
        <v>99</v>
      </c>
      <c r="D3054">
        <v>59</v>
      </c>
      <c r="E3054">
        <v>1</v>
      </c>
      <c r="F3054" t="s">
        <v>215</v>
      </c>
      <c r="G3054">
        <v>2942.33</v>
      </c>
      <c r="H3054">
        <v>8</v>
      </c>
      <c r="I3054" t="s">
        <v>1789</v>
      </c>
      <c r="J3054" t="s">
        <v>1603</v>
      </c>
      <c r="K3054">
        <v>1</v>
      </c>
      <c r="L3054">
        <v>78.81</v>
      </c>
    </row>
    <row r="3055" spans="1:12" x14ac:dyDescent="0.3">
      <c r="A3055">
        <v>35595</v>
      </c>
      <c r="B3055" s="109" t="s">
        <v>1669</v>
      </c>
      <c r="C3055" s="109" t="s">
        <v>99</v>
      </c>
      <c r="D3055">
        <v>125</v>
      </c>
      <c r="E3055">
        <v>1</v>
      </c>
      <c r="F3055" t="s">
        <v>215</v>
      </c>
      <c r="G3055">
        <v>2689.59</v>
      </c>
      <c r="H3055">
        <v>8</v>
      </c>
      <c r="I3055" t="s">
        <v>1789</v>
      </c>
      <c r="J3055" t="s">
        <v>1605</v>
      </c>
      <c r="K3055">
        <v>2</v>
      </c>
      <c r="L3055">
        <v>100.08</v>
      </c>
    </row>
    <row r="3056" spans="1:12" x14ac:dyDescent="0.3">
      <c r="A3056">
        <v>35643</v>
      </c>
      <c r="B3056" s="109" t="s">
        <v>1669</v>
      </c>
      <c r="C3056" s="109" t="s">
        <v>99</v>
      </c>
      <c r="D3056">
        <v>118</v>
      </c>
      <c r="E3056">
        <v>1</v>
      </c>
      <c r="F3056" t="s">
        <v>215</v>
      </c>
      <c r="G3056">
        <v>3299.74</v>
      </c>
      <c r="H3056">
        <v>8</v>
      </c>
      <c r="I3056" t="s">
        <v>1789</v>
      </c>
      <c r="J3056" t="s">
        <v>1605</v>
      </c>
      <c r="K3056">
        <v>2</v>
      </c>
      <c r="L3056">
        <v>100.71000000000001</v>
      </c>
    </row>
    <row r="3057" spans="1:12" x14ac:dyDescent="0.3">
      <c r="A3057">
        <v>35769</v>
      </c>
      <c r="B3057" s="109" t="s">
        <v>1670</v>
      </c>
      <c r="C3057" s="109" t="s">
        <v>100</v>
      </c>
      <c r="D3057">
        <v>118</v>
      </c>
      <c r="E3057">
        <v>1</v>
      </c>
      <c r="F3057" t="s">
        <v>215</v>
      </c>
      <c r="G3057">
        <v>3299.74</v>
      </c>
      <c r="H3057">
        <v>8</v>
      </c>
      <c r="I3057" t="s">
        <v>1789</v>
      </c>
      <c r="J3057" t="s">
        <v>1603</v>
      </c>
      <c r="K3057">
        <v>1</v>
      </c>
      <c r="L3057">
        <v>36.15</v>
      </c>
    </row>
    <row r="3058" spans="1:12" x14ac:dyDescent="0.3">
      <c r="A3058">
        <v>35804</v>
      </c>
      <c r="B3058" s="109" t="s">
        <v>1670</v>
      </c>
      <c r="C3058" s="109" t="s">
        <v>100</v>
      </c>
      <c r="D3058">
        <v>110</v>
      </c>
      <c r="E3058">
        <v>1</v>
      </c>
      <c r="F3058" t="s">
        <v>215</v>
      </c>
      <c r="G3058">
        <v>2404.04</v>
      </c>
      <c r="H3058">
        <v>8</v>
      </c>
      <c r="I3058" t="s">
        <v>1789</v>
      </c>
      <c r="J3058" t="s">
        <v>1605</v>
      </c>
      <c r="K3058">
        <v>2</v>
      </c>
      <c r="L3058">
        <v>89.43</v>
      </c>
    </row>
    <row r="3059" spans="1:12" x14ac:dyDescent="0.3">
      <c r="A3059">
        <v>35839</v>
      </c>
      <c r="B3059" s="109" t="s">
        <v>1670</v>
      </c>
      <c r="C3059" s="109" t="s">
        <v>100</v>
      </c>
      <c r="D3059">
        <v>191</v>
      </c>
      <c r="E3059">
        <v>2</v>
      </c>
      <c r="F3059" t="s">
        <v>1599</v>
      </c>
      <c r="G3059">
        <v>2873.94</v>
      </c>
      <c r="H3059">
        <v>8</v>
      </c>
      <c r="I3059" t="s">
        <v>1789</v>
      </c>
      <c r="J3059" t="s">
        <v>1603</v>
      </c>
      <c r="K3059">
        <v>1</v>
      </c>
      <c r="L3059">
        <v>64.56</v>
      </c>
    </row>
    <row r="3060" spans="1:12" x14ac:dyDescent="0.3">
      <c r="A3060">
        <v>35882</v>
      </c>
      <c r="B3060" s="109" t="s">
        <v>1670</v>
      </c>
      <c r="C3060" s="109" t="s">
        <v>100</v>
      </c>
      <c r="D3060">
        <v>92</v>
      </c>
      <c r="E3060">
        <v>2</v>
      </c>
      <c r="F3060" t="s">
        <v>1599</v>
      </c>
      <c r="G3060">
        <v>2439.3200000000002</v>
      </c>
      <c r="H3060">
        <v>8</v>
      </c>
      <c r="I3060" t="s">
        <v>1789</v>
      </c>
      <c r="J3060" t="s">
        <v>1605</v>
      </c>
      <c r="K3060">
        <v>2</v>
      </c>
      <c r="L3060">
        <v>74.819999999999993</v>
      </c>
    </row>
    <row r="3061" spans="1:12" x14ac:dyDescent="0.3">
      <c r="A3061">
        <v>35887</v>
      </c>
      <c r="B3061" s="109" t="s">
        <v>1670</v>
      </c>
      <c r="C3061" s="109" t="s">
        <v>100</v>
      </c>
      <c r="D3061">
        <v>143</v>
      </c>
      <c r="E3061">
        <v>1</v>
      </c>
      <c r="F3061" t="s">
        <v>215</v>
      </c>
      <c r="G3061">
        <v>2571.33</v>
      </c>
      <c r="H3061">
        <v>8</v>
      </c>
      <c r="I3061" t="s">
        <v>1789</v>
      </c>
      <c r="J3061" t="s">
        <v>1606</v>
      </c>
      <c r="K3061">
        <v>3</v>
      </c>
      <c r="L3061">
        <v>116.59</v>
      </c>
    </row>
    <row r="3062" spans="1:12" x14ac:dyDescent="0.3">
      <c r="A3062">
        <v>35900</v>
      </c>
      <c r="B3062" s="109" t="s">
        <v>1670</v>
      </c>
      <c r="C3062" s="109" t="s">
        <v>100</v>
      </c>
      <c r="D3062">
        <v>174</v>
      </c>
      <c r="E3062">
        <v>2</v>
      </c>
      <c r="F3062" t="s">
        <v>1599</v>
      </c>
      <c r="G3062">
        <v>3536.94</v>
      </c>
      <c r="H3062">
        <v>8</v>
      </c>
      <c r="I3062" t="s">
        <v>1789</v>
      </c>
      <c r="J3062" t="s">
        <v>1603</v>
      </c>
      <c r="K3062">
        <v>1</v>
      </c>
      <c r="L3062">
        <v>78.81</v>
      </c>
    </row>
    <row r="3063" spans="1:12" x14ac:dyDescent="0.3">
      <c r="A3063">
        <v>35944</v>
      </c>
      <c r="B3063" s="109" t="s">
        <v>1670</v>
      </c>
      <c r="C3063" s="109" t="s">
        <v>100</v>
      </c>
      <c r="D3063">
        <v>154</v>
      </c>
      <c r="E3063">
        <v>1</v>
      </c>
      <c r="F3063" t="s">
        <v>215</v>
      </c>
      <c r="G3063">
        <v>1976.4399999999901</v>
      </c>
      <c r="H3063">
        <v>8</v>
      </c>
      <c r="I3063" t="s">
        <v>1789</v>
      </c>
      <c r="J3063" t="s">
        <v>1601</v>
      </c>
      <c r="K3063">
        <v>4</v>
      </c>
      <c r="L3063">
        <v>172.82999999999998</v>
      </c>
    </row>
  </sheetData>
  <conditionalFormatting sqref="B2:C3063">
    <cfRule type="timePeriod" dxfId="12" priority="1" timePeriod="lastMonth">
      <formula>AND(MONTH(B2)=MONTH(EDATE(TODAY(),0-1)),YEAR(B2)=YEAR(EDATE(TODAY(),0-1)))</formula>
    </cfRule>
  </conditionalFormatting>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8EA54-BA3A-40B0-838F-4F0800FBC230}">
  <dimension ref="B3:G20"/>
  <sheetViews>
    <sheetView workbookViewId="0">
      <selection activeCell="I18" sqref="I18"/>
    </sheetView>
  </sheetViews>
  <sheetFormatPr defaultRowHeight="14.4" x14ac:dyDescent="0.3"/>
  <cols>
    <col min="2" max="2" width="24.44140625" customWidth="1"/>
    <col min="3" max="3" width="13.109375" customWidth="1"/>
    <col min="4" max="4" width="14.44140625" customWidth="1"/>
    <col min="5" max="5" width="29" customWidth="1"/>
    <col min="6" max="6" width="18.33203125" customWidth="1"/>
    <col min="7" max="7" width="18.5546875" customWidth="1"/>
  </cols>
  <sheetData>
    <row r="3" spans="2:7" x14ac:dyDescent="0.3">
      <c r="B3" s="189" t="s">
        <v>1577</v>
      </c>
      <c r="C3" s="190" t="s">
        <v>1578</v>
      </c>
      <c r="D3" s="190"/>
      <c r="E3" s="190"/>
      <c r="F3" s="190"/>
      <c r="G3" s="190"/>
    </row>
    <row r="4" spans="2:7" x14ac:dyDescent="0.3">
      <c r="B4" s="189"/>
      <c r="C4" s="190"/>
      <c r="D4" s="190"/>
      <c r="E4" s="190"/>
      <c r="F4" s="190"/>
      <c r="G4" s="190"/>
    </row>
    <row r="6" spans="2:7" ht="15" thickBot="1" x14ac:dyDescent="0.35">
      <c r="B6" s="58" t="s">
        <v>1579</v>
      </c>
      <c r="C6" s="58" t="s">
        <v>1580</v>
      </c>
      <c r="D6" s="58" t="s">
        <v>1581</v>
      </c>
    </row>
    <row r="7" spans="2:7" ht="15" thickTop="1" x14ac:dyDescent="0.3">
      <c r="B7" s="107">
        <v>28</v>
      </c>
      <c r="C7" s="107" t="str">
        <f>VLOOKUP(B7,'[5]Descriptive data'!A1:F3063,2,FALSE)</f>
        <v>F</v>
      </c>
      <c r="D7" s="107">
        <f>VLOOKUP(B7,'[5]Descriptive data'!A1:F3063,3,FALSE)</f>
        <v>1731.43</v>
      </c>
    </row>
    <row r="8" spans="2:7" x14ac:dyDescent="0.3">
      <c r="B8" s="107">
        <v>94</v>
      </c>
      <c r="C8" s="107" t="str">
        <f>VLOOKUP(B8,'[5]Descriptive data'!A2:F3064,2,FALSE)</f>
        <v>M</v>
      </c>
      <c r="D8" s="107">
        <f>VLOOKUP(B8,'[5]Descriptive data'!A2:F3064,3,FALSE)</f>
        <v>2209.74999999999</v>
      </c>
    </row>
    <row r="9" spans="2:7" x14ac:dyDescent="0.3">
      <c r="B9" s="107">
        <v>114</v>
      </c>
      <c r="C9" s="107" t="str">
        <f>VLOOKUP(B9,'[5]Descriptive data'!A3:F3065,2,FALSE)</f>
        <v>M</v>
      </c>
      <c r="D9" s="107">
        <f>VLOOKUP(B9,'[5]Descriptive data'!A3:F3065,3,FALSE)</f>
        <v>2891.3199999999902</v>
      </c>
    </row>
    <row r="10" spans="2:7" x14ac:dyDescent="0.3">
      <c r="B10" s="107">
        <v>200</v>
      </c>
      <c r="C10" s="107" t="str">
        <f>VLOOKUP(B10,'[5]Descriptive data'!A4:F3066,2,FALSE)</f>
        <v>F</v>
      </c>
      <c r="D10" s="107">
        <f>VLOOKUP(B10,'[5]Descriptive data'!A4:F3066,3,FALSE)</f>
        <v>3156.95</v>
      </c>
    </row>
    <row r="13" spans="2:7" x14ac:dyDescent="0.3">
      <c r="B13" s="191" t="s">
        <v>1582</v>
      </c>
      <c r="C13" s="190" t="s">
        <v>1583</v>
      </c>
      <c r="D13" s="190"/>
      <c r="E13" s="190"/>
      <c r="F13" s="190"/>
      <c r="G13" s="190"/>
    </row>
    <row r="14" spans="2:7" x14ac:dyDescent="0.3">
      <c r="B14" s="191"/>
      <c r="C14" s="190"/>
      <c r="D14" s="190"/>
      <c r="E14" s="190"/>
      <c r="F14" s="190"/>
      <c r="G14" s="190"/>
    </row>
    <row r="16" spans="2:7" ht="29.4" thickBot="1" x14ac:dyDescent="0.35">
      <c r="B16" s="108" t="s">
        <v>1579</v>
      </c>
      <c r="C16" s="108" t="s">
        <v>1584</v>
      </c>
      <c r="D16" s="108" t="s">
        <v>1585</v>
      </c>
      <c r="E16" s="108" t="s">
        <v>1586</v>
      </c>
    </row>
    <row r="17" spans="2:5" ht="15" thickTop="1" x14ac:dyDescent="0.3">
      <c r="B17" s="107">
        <v>28</v>
      </c>
      <c r="C17" s="107" t="e">
        <f>MIN(INDEX([5]DATASET!G:G,MATCH('[5]DESCRIPTIVE STATS'!F17,[5]DATASET!D:D,0)):INDEX([5]DATASET!G:G,MATCH('[5]DESCRIPTIVE STATS'!F17,[5]DATASET!D:D,1)))</f>
        <v>#REF!</v>
      </c>
      <c r="D17" s="107" t="e">
        <f>MAX(INDEX([5]DATASET!G:G,MATCH('[5]DESCRIPTIVE STATS'!F17,[5]DATASET!D:D,0)):INDEX([5]DATASET!G:G,MATCH('[5]DESCRIPTIVE STATS'!F17,[5]DATASET!D:D,1)))</f>
        <v>#REF!</v>
      </c>
      <c r="E17" s="107" t="e">
        <f>AVERAGE(INDEX([5]DATASET!G:G,MATCH('[5]DESCRIPTIVE STATS'!F17,[5]DATASET!D:D,0)):INDEX([5]DATASET!G:G,MATCH('[5]DESCRIPTIVE STATS'!F17,[5]DATASET!D:D,1)))</f>
        <v>#REF!</v>
      </c>
    </row>
    <row r="18" spans="2:5" x14ac:dyDescent="0.3">
      <c r="B18" s="107">
        <v>94</v>
      </c>
      <c r="C18" s="107" t="e">
        <f>MIN(INDEX([5]DATASET!G:G,MATCH('[5]DESCRIPTIVE STATS'!F18,[5]DATASET!D:D,0)):INDEX([5]DATASET!G:G,MATCH('[5]DESCRIPTIVE STATS'!F18,[5]DATASET!D:D,1)))</f>
        <v>#REF!</v>
      </c>
      <c r="D18" s="107" t="e">
        <f>MAX(INDEX([5]DATASET!G:G,MATCH('[5]DESCRIPTIVE STATS'!F18,[5]DATASET!D:D,0)):INDEX([5]DATASET!G:G,MATCH('[5]DESCRIPTIVE STATS'!F18,[5]DATASET!D:D,1)))</f>
        <v>#REF!</v>
      </c>
      <c r="E18" s="107" t="e">
        <f>AVERAGE(INDEX([5]DATASET!G:G,MATCH('[5]DESCRIPTIVE STATS'!F18,[5]DATASET!D:D,0)):INDEX([5]DATASET!G:G,MATCH('[5]DESCRIPTIVE STATS'!F18,[5]DATASET!D:D,1)))</f>
        <v>#REF!</v>
      </c>
    </row>
    <row r="19" spans="2:5" x14ac:dyDescent="0.3">
      <c r="B19" s="107">
        <v>114</v>
      </c>
      <c r="C19" s="107" t="e">
        <f>MIN(INDEX([5]DATASET!G:G,MATCH('[5]DESCRIPTIVE STATS'!F19,[5]DATASET!D:D,0)):INDEX([5]DATASET!G:G,MATCH('[5]DESCRIPTIVE STATS'!F19,[5]DATASET!D:D,1)))</f>
        <v>#REF!</v>
      </c>
      <c r="D19" s="107" t="e">
        <f>MAX(INDEX([5]DATASET!G:G,MATCH('[5]DESCRIPTIVE STATS'!F19,[5]DATASET!D:D,0)):INDEX([5]DATASET!G:G,MATCH('[5]DESCRIPTIVE STATS'!F19,[5]DATASET!D:D,1)))</f>
        <v>#REF!</v>
      </c>
      <c r="E19" s="107" t="e">
        <f>AVERAGE(INDEX([5]DATASET!G:G,MATCH('[5]DESCRIPTIVE STATS'!F19,[5]DATASET!D:D,0)):INDEX([5]DATASET!G:G,MATCH('[5]DESCRIPTIVE STATS'!F19,[5]DATASET!D:D,1)))</f>
        <v>#REF!</v>
      </c>
    </row>
    <row r="20" spans="2:5" x14ac:dyDescent="0.3">
      <c r="B20" s="107">
        <v>200</v>
      </c>
      <c r="C20" s="107" t="e">
        <f>MIN(INDEX([5]DATASET!G:G,MATCH('[5]DESCRIPTIVE STATS'!F20,[5]DATASET!D:D,0)):INDEX([5]DATASET!G:G,MATCH('[5]DESCRIPTIVE STATS'!F20,[5]DATASET!D:D,1)))</f>
        <v>#REF!</v>
      </c>
      <c r="D20" s="107" t="e">
        <f>MAX(INDEX([5]DATASET!G:G,MATCH('[5]DESCRIPTIVE STATS'!F20,[5]DATASET!D:D,0)):INDEX([5]DATASET!G:G,MATCH('[5]DESCRIPTIVE STATS'!F20,[5]DATASET!D:D,1)))</f>
        <v>#REF!</v>
      </c>
      <c r="E20" s="107" t="e">
        <f>AVERAGE(INDEX([5]DATASET!G:G,MATCH('[5]DESCRIPTIVE STATS'!F20,[5]DATASET!D:D,0)):INDEX([5]DATASET!G:G,MATCH('[5]DESCRIPTIVE STATS'!F20,[5]DATASET!D:D,1)))</f>
        <v>#REF!</v>
      </c>
    </row>
  </sheetData>
  <mergeCells count="4">
    <mergeCell ref="B3:B4"/>
    <mergeCell ref="C3:G4"/>
    <mergeCell ref="B13:B14"/>
    <mergeCell ref="C13:G14"/>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6C91E-08EF-4502-ABD5-3C055D069547}">
  <dimension ref="A1:S1009"/>
  <sheetViews>
    <sheetView workbookViewId="0">
      <selection activeCell="P20" sqref="P20"/>
    </sheetView>
  </sheetViews>
  <sheetFormatPr defaultRowHeight="14.4" x14ac:dyDescent="0.3"/>
  <cols>
    <col min="2" max="3" width="10.88671875" customWidth="1"/>
    <col min="4" max="4" width="4.109375" customWidth="1"/>
    <col min="6" max="6" width="21.109375" customWidth="1"/>
    <col min="7" max="7" width="15.5546875" customWidth="1"/>
    <col min="8" max="8" width="21.33203125" customWidth="1"/>
    <col min="9" max="9" width="16" customWidth="1"/>
    <col min="10" max="10" width="19.44140625" customWidth="1"/>
    <col min="13" max="13" width="11.6640625" customWidth="1"/>
  </cols>
  <sheetData>
    <row r="1" spans="1:18" x14ac:dyDescent="0.3">
      <c r="A1" s="106"/>
      <c r="B1" s="106"/>
      <c r="C1" s="106"/>
      <c r="D1" s="106"/>
    </row>
    <row r="2" spans="1:18" ht="23.4" x14ac:dyDescent="0.45">
      <c r="A2" s="193" t="s">
        <v>1790</v>
      </c>
      <c r="B2" s="193"/>
      <c r="C2" s="193"/>
      <c r="D2" s="193"/>
      <c r="F2" s="111"/>
      <c r="G2" s="111"/>
      <c r="H2" s="111"/>
      <c r="I2" s="111"/>
      <c r="J2" s="111"/>
      <c r="K2" s="111"/>
      <c r="L2" s="111"/>
      <c r="M2" s="111"/>
      <c r="N2" s="111"/>
      <c r="O2" s="111"/>
      <c r="P2" s="111"/>
      <c r="Q2" s="111"/>
      <c r="R2" s="111"/>
    </row>
    <row r="3" spans="1:18" x14ac:dyDescent="0.3">
      <c r="A3" s="106"/>
      <c r="B3" s="106"/>
      <c r="C3" s="106"/>
      <c r="D3" s="106"/>
      <c r="F3" s="194" t="s">
        <v>1791</v>
      </c>
      <c r="G3" s="195"/>
      <c r="H3" s="195"/>
      <c r="I3" s="195"/>
      <c r="J3" s="195"/>
      <c r="K3" s="196" t="s">
        <v>1792</v>
      </c>
      <c r="L3" s="197" t="s">
        <v>1793</v>
      </c>
      <c r="M3" s="197"/>
      <c r="N3" s="197"/>
      <c r="O3" s="197"/>
      <c r="P3" s="197"/>
      <c r="Q3" s="197"/>
      <c r="R3" s="197"/>
    </row>
    <row r="4" spans="1:18" x14ac:dyDescent="0.3">
      <c r="A4" s="198" t="s">
        <v>1794</v>
      </c>
      <c r="B4" s="198"/>
      <c r="C4" s="198"/>
      <c r="D4" s="106"/>
      <c r="F4" s="195"/>
      <c r="G4" s="195"/>
      <c r="H4" s="195"/>
      <c r="I4" s="195"/>
      <c r="J4" s="195"/>
      <c r="K4" s="196"/>
      <c r="L4" s="197"/>
      <c r="M4" s="197"/>
      <c r="N4" s="197"/>
      <c r="O4" s="197"/>
      <c r="P4" s="197"/>
      <c r="Q4" s="197"/>
      <c r="R4" s="197"/>
    </row>
    <row r="5" spans="1:18" x14ac:dyDescent="0.3">
      <c r="A5" s="198"/>
      <c r="B5" s="198"/>
      <c r="C5" s="198"/>
      <c r="D5" s="106"/>
      <c r="F5" s="195"/>
      <c r="G5" s="195"/>
      <c r="H5" s="195"/>
      <c r="I5" s="195"/>
      <c r="J5" s="195"/>
      <c r="K5" s="196"/>
      <c r="L5" s="197"/>
      <c r="M5" s="197"/>
      <c r="N5" s="197"/>
      <c r="O5" s="197"/>
      <c r="P5" s="197"/>
      <c r="Q5" s="197"/>
      <c r="R5" s="197"/>
    </row>
    <row r="6" spans="1:18" x14ac:dyDescent="0.3">
      <c r="A6" s="198"/>
      <c r="B6" s="198"/>
      <c r="C6" s="198"/>
      <c r="D6" s="106"/>
      <c r="F6" s="111"/>
      <c r="G6" s="111"/>
      <c r="H6" s="111"/>
      <c r="I6" s="111"/>
      <c r="J6" s="111"/>
      <c r="K6" s="111"/>
      <c r="L6" s="111"/>
      <c r="M6" s="111"/>
      <c r="N6" s="111"/>
      <c r="O6" s="111"/>
      <c r="P6" s="111"/>
      <c r="Q6" s="111"/>
      <c r="R6" s="111"/>
    </row>
    <row r="7" spans="1:18" x14ac:dyDescent="0.3">
      <c r="A7" s="198"/>
      <c r="B7" s="198"/>
      <c r="C7" s="198"/>
      <c r="D7" s="106"/>
    </row>
    <row r="8" spans="1:18" x14ac:dyDescent="0.3">
      <c r="A8" s="198"/>
      <c r="B8" s="198"/>
      <c r="C8" s="198"/>
      <c r="D8" s="106"/>
      <c r="F8" s="106"/>
      <c r="G8" s="106"/>
      <c r="H8" s="106"/>
      <c r="I8" s="106"/>
      <c r="L8" s="29" t="s">
        <v>1795</v>
      </c>
    </row>
    <row r="9" spans="1:18" ht="15.6" x14ac:dyDescent="0.3">
      <c r="A9" s="198"/>
      <c r="B9" s="198"/>
      <c r="C9" s="198"/>
      <c r="D9" s="106"/>
      <c r="G9" s="112" t="s">
        <v>1796</v>
      </c>
      <c r="H9" s="113" t="s">
        <v>1797</v>
      </c>
      <c r="L9" t="s">
        <v>1798</v>
      </c>
      <c r="M9" t="s">
        <v>1799</v>
      </c>
    </row>
    <row r="10" spans="1:18" ht="15.6" x14ac:dyDescent="0.3">
      <c r="A10" s="198"/>
      <c r="B10" s="198"/>
      <c r="C10" s="198"/>
      <c r="D10" s="106"/>
      <c r="F10" s="114" t="s">
        <v>1800</v>
      </c>
      <c r="G10" s="32">
        <v>325200</v>
      </c>
      <c r="H10" s="32">
        <v>21000</v>
      </c>
      <c r="L10">
        <v>1</v>
      </c>
      <c r="M10" s="115">
        <f ca="1">I16</f>
        <v>145828.0310376893</v>
      </c>
    </row>
    <row r="11" spans="1:18" ht="15.6" x14ac:dyDescent="0.3">
      <c r="A11" s="198"/>
      <c r="B11" s="198"/>
      <c r="C11" s="198"/>
      <c r="D11" s="106"/>
      <c r="F11" s="114" t="s">
        <v>104</v>
      </c>
      <c r="G11" s="32">
        <v>112000</v>
      </c>
      <c r="H11" s="32">
        <v>12600</v>
      </c>
      <c r="L11">
        <v>2</v>
      </c>
      <c r="M11">
        <v>144374.37225159293</v>
      </c>
    </row>
    <row r="12" spans="1:18" ht="15.6" x14ac:dyDescent="0.3">
      <c r="A12" s="198"/>
      <c r="B12" s="198"/>
      <c r="C12" s="198"/>
      <c r="D12" s="106"/>
      <c r="F12" s="114" t="s">
        <v>1801</v>
      </c>
      <c r="G12" s="32">
        <v>89253</v>
      </c>
      <c r="H12" s="32">
        <v>17300</v>
      </c>
      <c r="L12">
        <v>3</v>
      </c>
      <c r="M12">
        <v>99157.365849332797</v>
      </c>
    </row>
    <row r="13" spans="1:18" x14ac:dyDescent="0.3">
      <c r="A13" s="198"/>
      <c r="B13" s="198"/>
      <c r="C13" s="198"/>
      <c r="D13" s="106"/>
      <c r="L13">
        <v>4</v>
      </c>
      <c r="M13">
        <v>168983.85499306349</v>
      </c>
    </row>
    <row r="14" spans="1:18" ht="15.6" x14ac:dyDescent="0.3">
      <c r="A14" s="198"/>
      <c r="B14" s="198"/>
      <c r="C14" s="198"/>
      <c r="D14" s="106"/>
      <c r="F14" s="114" t="s">
        <v>1802</v>
      </c>
      <c r="L14">
        <v>5</v>
      </c>
      <c r="M14">
        <v>168361.01939514041</v>
      </c>
    </row>
    <row r="15" spans="1:18" ht="15.6" x14ac:dyDescent="0.3">
      <c r="A15" s="198"/>
      <c r="B15" s="198"/>
      <c r="C15" s="198"/>
      <c r="D15" s="106"/>
      <c r="F15" s="116" t="s">
        <v>1800</v>
      </c>
      <c r="G15" s="116" t="s">
        <v>104</v>
      </c>
      <c r="H15" s="116" t="s">
        <v>1801</v>
      </c>
      <c r="I15" s="116" t="s">
        <v>1799</v>
      </c>
      <c r="L15">
        <v>6</v>
      </c>
      <c r="M15">
        <v>140454.23630329187</v>
      </c>
      <c r="P15" t="s">
        <v>1803</v>
      </c>
    </row>
    <row r="16" spans="1:18" x14ac:dyDescent="0.3">
      <c r="A16" s="106"/>
      <c r="B16" s="106"/>
      <c r="C16" s="106"/>
      <c r="D16" s="106"/>
      <c r="F16" s="31">
        <f ca="1">_xlfn.NORM.INV(RAND(),G10,H10)</f>
        <v>349483.27360412548</v>
      </c>
      <c r="G16" s="31">
        <f ca="1">_xlfn.NORM.INV(RAND(),G11,H11)</f>
        <v>108377.26196245816</v>
      </c>
      <c r="H16" s="31">
        <f ca="1">_xlfn.NORM.INV(RAND(),G12,H12)</f>
        <v>95277.980603978023</v>
      </c>
      <c r="I16" s="117">
        <f ca="1">F16-(G16+H16)</f>
        <v>145828.0310376893</v>
      </c>
      <c r="L16">
        <v>7</v>
      </c>
      <c r="M16">
        <v>144907.85795737672</v>
      </c>
    </row>
    <row r="17" spans="1:19" x14ac:dyDescent="0.3">
      <c r="A17" s="106"/>
      <c r="B17" s="106"/>
      <c r="C17" s="106"/>
      <c r="D17" s="106"/>
      <c r="L17">
        <v>8</v>
      </c>
      <c r="M17">
        <v>136462.43869624802</v>
      </c>
    </row>
    <row r="18" spans="1:19" x14ac:dyDescent="0.3">
      <c r="A18" s="106"/>
      <c r="B18" s="106"/>
      <c r="C18" s="106"/>
      <c r="D18" s="106"/>
      <c r="F18" s="106"/>
      <c r="G18" s="106"/>
      <c r="H18" s="106"/>
      <c r="I18" s="106"/>
      <c r="L18">
        <v>9</v>
      </c>
      <c r="M18">
        <v>105535.51294596077</v>
      </c>
    </row>
    <row r="19" spans="1:19" x14ac:dyDescent="0.3">
      <c r="A19" s="106"/>
      <c r="B19" s="106"/>
      <c r="C19" s="106"/>
      <c r="D19" s="106"/>
      <c r="F19" s="29" t="s">
        <v>1804</v>
      </c>
      <c r="L19">
        <v>10</v>
      </c>
      <c r="M19">
        <v>113367.01863155086</v>
      </c>
    </row>
    <row r="20" spans="1:19" x14ac:dyDescent="0.3">
      <c r="A20" s="106"/>
      <c r="B20" s="106"/>
      <c r="C20" s="106"/>
      <c r="D20" s="106"/>
      <c r="L20">
        <v>11</v>
      </c>
      <c r="M20">
        <v>141198.92365120328</v>
      </c>
    </row>
    <row r="21" spans="1:19" x14ac:dyDescent="0.3">
      <c r="A21" s="106"/>
      <c r="B21" s="106"/>
      <c r="C21" s="106"/>
      <c r="D21" s="106"/>
      <c r="F21" s="29" t="s">
        <v>1805</v>
      </c>
      <c r="G21" s="117">
        <f ca="1">AVERAGE(M10:M1009)</f>
        <v>125641.77211186946</v>
      </c>
      <c r="L21">
        <v>12</v>
      </c>
      <c r="M21">
        <v>130821.93103063025</v>
      </c>
    </row>
    <row r="22" spans="1:19" x14ac:dyDescent="0.3">
      <c r="A22" s="106"/>
      <c r="B22" s="106"/>
      <c r="C22" s="106"/>
      <c r="D22" s="106"/>
      <c r="F22" s="29" t="s">
        <v>1797</v>
      </c>
      <c r="G22" s="117">
        <f ca="1">_xlfn.STDEV.P(M10:M1009)</f>
        <v>29641.966029359559</v>
      </c>
      <c r="L22">
        <v>13</v>
      </c>
      <c r="M22">
        <v>147240.02158843688</v>
      </c>
    </row>
    <row r="23" spans="1:19" x14ac:dyDescent="0.3">
      <c r="A23" s="106"/>
      <c r="B23" s="106"/>
      <c r="C23" s="106"/>
      <c r="D23" s="106"/>
      <c r="F23" s="29" t="s">
        <v>1806</v>
      </c>
      <c r="G23" s="117">
        <f ca="1">MIN(M10:M1009)</f>
        <v>39049.677998794534</v>
      </c>
      <c r="L23">
        <v>14</v>
      </c>
      <c r="M23">
        <v>138649.47230548045</v>
      </c>
    </row>
    <row r="24" spans="1:19" x14ac:dyDescent="0.3">
      <c r="A24" s="106"/>
      <c r="B24" s="106"/>
      <c r="C24" s="106"/>
      <c r="D24" s="106"/>
      <c r="F24" s="29" t="s">
        <v>1807</v>
      </c>
      <c r="G24" s="117">
        <f ca="1">MAX(M10:M1009)</f>
        <v>198346.57933682518</v>
      </c>
      <c r="L24">
        <v>15</v>
      </c>
      <c r="M24">
        <v>157567.22967955202</v>
      </c>
    </row>
    <row r="25" spans="1:19" x14ac:dyDescent="0.3">
      <c r="A25" s="106"/>
      <c r="B25" s="106"/>
      <c r="C25" s="106"/>
      <c r="D25" s="106"/>
      <c r="F25" s="29"/>
      <c r="L25">
        <v>16</v>
      </c>
      <c r="M25">
        <v>140079.29055060918</v>
      </c>
    </row>
    <row r="26" spans="1:19" ht="18" x14ac:dyDescent="0.35">
      <c r="A26" s="106"/>
      <c r="B26" s="106"/>
      <c r="C26" s="106"/>
      <c r="D26" s="106"/>
      <c r="F26" s="118" t="s">
        <v>1808</v>
      </c>
      <c r="G26" s="119">
        <f ca="1">COUNTIF(M10:M1009,"&lt;0")/1000</f>
        <v>0</v>
      </c>
      <c r="H26" s="199"/>
      <c r="I26" s="199"/>
      <c r="L26">
        <v>17</v>
      </c>
      <c r="M26">
        <v>121532.28154814892</v>
      </c>
    </row>
    <row r="27" spans="1:19" x14ac:dyDescent="0.3">
      <c r="A27" s="106"/>
      <c r="B27" s="106"/>
      <c r="C27" s="106"/>
      <c r="D27" s="106"/>
      <c r="L27">
        <v>18</v>
      </c>
      <c r="M27">
        <v>113737.54302180427</v>
      </c>
    </row>
    <row r="28" spans="1:19" ht="18" x14ac:dyDescent="0.35">
      <c r="A28" s="106"/>
      <c r="B28" s="106"/>
      <c r="C28" s="106"/>
      <c r="D28" s="106"/>
      <c r="F28" s="120" t="s">
        <v>1809</v>
      </c>
      <c r="G28" s="120"/>
      <c r="H28" s="120"/>
      <c r="I28" s="120"/>
      <c r="J28" s="34"/>
      <c r="K28" s="34"/>
      <c r="L28">
        <v>19</v>
      </c>
      <c r="M28" s="34">
        <v>111887.96641854741</v>
      </c>
      <c r="N28" s="34"/>
      <c r="O28" s="34"/>
      <c r="P28" s="34"/>
      <c r="Q28" s="34"/>
      <c r="R28" s="34"/>
      <c r="S28" s="34"/>
    </row>
    <row r="29" spans="1:19" x14ac:dyDescent="0.3">
      <c r="A29" s="106"/>
      <c r="B29" s="106"/>
      <c r="C29" s="106"/>
      <c r="D29" s="106"/>
      <c r="F29" s="192"/>
      <c r="G29" s="192"/>
      <c r="H29" s="192"/>
      <c r="I29" s="192"/>
      <c r="L29">
        <v>20</v>
      </c>
      <c r="M29">
        <v>156521.90840961534</v>
      </c>
    </row>
    <row r="30" spans="1:19" x14ac:dyDescent="0.3">
      <c r="A30" s="106"/>
      <c r="B30" s="106"/>
      <c r="C30" s="106"/>
      <c r="D30" s="106"/>
      <c r="F30" s="192"/>
      <c r="G30" s="192"/>
      <c r="H30" s="192"/>
      <c r="I30" s="192"/>
      <c r="L30">
        <v>21</v>
      </c>
      <c r="M30">
        <v>98097.852059050696</v>
      </c>
    </row>
    <row r="31" spans="1:19" x14ac:dyDescent="0.3">
      <c r="A31" s="106"/>
      <c r="B31" s="106"/>
      <c r="C31" s="106"/>
      <c r="D31" s="106"/>
      <c r="F31" s="192"/>
      <c r="G31" s="192"/>
      <c r="H31" s="192"/>
      <c r="I31" s="192"/>
      <c r="L31">
        <v>22</v>
      </c>
      <c r="M31">
        <v>105242.29292783997</v>
      </c>
    </row>
    <row r="32" spans="1:19" x14ac:dyDescent="0.3">
      <c r="A32" s="106"/>
      <c r="B32" s="106"/>
      <c r="C32" s="106"/>
      <c r="D32" s="106"/>
      <c r="F32" s="192"/>
      <c r="G32" s="192"/>
      <c r="H32" s="192"/>
      <c r="I32" s="192"/>
      <c r="L32">
        <v>23</v>
      </c>
      <c r="M32">
        <v>75263.153167961165</v>
      </c>
    </row>
    <row r="33" spans="1:13" x14ac:dyDescent="0.3">
      <c r="A33" s="106"/>
      <c r="B33" s="106"/>
      <c r="C33" s="106"/>
      <c r="D33" s="106"/>
      <c r="F33" s="192"/>
      <c r="G33" s="192"/>
      <c r="H33" s="192"/>
      <c r="I33" s="192"/>
      <c r="L33">
        <v>24</v>
      </c>
      <c r="M33">
        <v>126184.87351379497</v>
      </c>
    </row>
    <row r="34" spans="1:13" x14ac:dyDescent="0.3">
      <c r="L34">
        <v>25</v>
      </c>
      <c r="M34">
        <v>96033.582889106357</v>
      </c>
    </row>
    <row r="35" spans="1:13" x14ac:dyDescent="0.3">
      <c r="L35">
        <v>26</v>
      </c>
      <c r="M35">
        <v>99523.275632935867</v>
      </c>
    </row>
    <row r="36" spans="1:13" x14ac:dyDescent="0.3">
      <c r="L36">
        <v>27</v>
      </c>
      <c r="M36">
        <v>134137.32929727266</v>
      </c>
    </row>
    <row r="37" spans="1:13" x14ac:dyDescent="0.3">
      <c r="L37">
        <v>28</v>
      </c>
      <c r="M37">
        <v>100529.64191954437</v>
      </c>
    </row>
    <row r="38" spans="1:13" x14ac:dyDescent="0.3">
      <c r="L38">
        <v>29</v>
      </c>
      <c r="M38">
        <v>130367.62931385194</v>
      </c>
    </row>
    <row r="39" spans="1:13" x14ac:dyDescent="0.3">
      <c r="L39">
        <v>30</v>
      </c>
      <c r="M39">
        <v>110720.44958782892</v>
      </c>
    </row>
    <row r="40" spans="1:13" x14ac:dyDescent="0.3">
      <c r="L40">
        <v>31</v>
      </c>
      <c r="M40">
        <v>171263.29606304929</v>
      </c>
    </row>
    <row r="41" spans="1:13" x14ac:dyDescent="0.3">
      <c r="L41">
        <v>32</v>
      </c>
      <c r="M41">
        <v>83366.82404554091</v>
      </c>
    </row>
    <row r="42" spans="1:13" x14ac:dyDescent="0.3">
      <c r="L42">
        <v>33</v>
      </c>
      <c r="M42">
        <v>151563.96602333424</v>
      </c>
    </row>
    <row r="43" spans="1:13" x14ac:dyDescent="0.3">
      <c r="L43">
        <v>34</v>
      </c>
      <c r="M43">
        <v>81511.238627519604</v>
      </c>
    </row>
    <row r="44" spans="1:13" x14ac:dyDescent="0.3">
      <c r="L44">
        <v>35</v>
      </c>
      <c r="M44">
        <v>160936.65470892785</v>
      </c>
    </row>
    <row r="45" spans="1:13" x14ac:dyDescent="0.3">
      <c r="L45">
        <v>36</v>
      </c>
      <c r="M45">
        <v>142455.36713521468</v>
      </c>
    </row>
    <row r="46" spans="1:13" x14ac:dyDescent="0.3">
      <c r="L46">
        <v>37</v>
      </c>
      <c r="M46">
        <v>125494.58375570609</v>
      </c>
    </row>
    <row r="47" spans="1:13" x14ac:dyDescent="0.3">
      <c r="L47">
        <v>38</v>
      </c>
      <c r="M47">
        <v>149775.53448596835</v>
      </c>
    </row>
    <row r="48" spans="1:13" x14ac:dyDescent="0.3">
      <c r="L48">
        <v>39</v>
      </c>
      <c r="M48">
        <v>184856.17776113999</v>
      </c>
    </row>
    <row r="49" spans="12:13" x14ac:dyDescent="0.3">
      <c r="L49">
        <v>40</v>
      </c>
      <c r="M49">
        <v>142977.53454609076</v>
      </c>
    </row>
    <row r="50" spans="12:13" x14ac:dyDescent="0.3">
      <c r="L50">
        <v>41</v>
      </c>
      <c r="M50">
        <v>122892.8148596207</v>
      </c>
    </row>
    <row r="51" spans="12:13" x14ac:dyDescent="0.3">
      <c r="L51">
        <v>42</v>
      </c>
      <c r="M51">
        <v>83242.745454649325</v>
      </c>
    </row>
    <row r="52" spans="12:13" x14ac:dyDescent="0.3">
      <c r="L52">
        <v>43</v>
      </c>
      <c r="M52">
        <v>93028.741130284441</v>
      </c>
    </row>
    <row r="53" spans="12:13" x14ac:dyDescent="0.3">
      <c r="L53">
        <v>44</v>
      </c>
      <c r="M53">
        <v>118803.36687947952</v>
      </c>
    </row>
    <row r="54" spans="12:13" x14ac:dyDescent="0.3">
      <c r="L54">
        <v>45</v>
      </c>
      <c r="M54">
        <v>147603.45450757502</v>
      </c>
    </row>
    <row r="55" spans="12:13" x14ac:dyDescent="0.3">
      <c r="L55">
        <v>46</v>
      </c>
      <c r="M55">
        <v>128581.34269490861</v>
      </c>
    </row>
    <row r="56" spans="12:13" x14ac:dyDescent="0.3">
      <c r="L56">
        <v>47</v>
      </c>
      <c r="M56">
        <v>103964.68637969141</v>
      </c>
    </row>
    <row r="57" spans="12:13" x14ac:dyDescent="0.3">
      <c r="L57">
        <v>48</v>
      </c>
      <c r="M57">
        <v>76754.480716314458</v>
      </c>
    </row>
    <row r="58" spans="12:13" x14ac:dyDescent="0.3">
      <c r="L58">
        <v>49</v>
      </c>
      <c r="M58">
        <v>95301.351222315221</v>
      </c>
    </row>
    <row r="59" spans="12:13" x14ac:dyDescent="0.3">
      <c r="L59">
        <v>50</v>
      </c>
      <c r="M59">
        <v>85029.274233259988</v>
      </c>
    </row>
    <row r="60" spans="12:13" x14ac:dyDescent="0.3">
      <c r="L60">
        <v>51</v>
      </c>
      <c r="M60">
        <v>134570.90481301385</v>
      </c>
    </row>
    <row r="61" spans="12:13" x14ac:dyDescent="0.3">
      <c r="L61">
        <v>52</v>
      </c>
      <c r="M61">
        <v>138171.22678605281</v>
      </c>
    </row>
    <row r="62" spans="12:13" x14ac:dyDescent="0.3">
      <c r="L62">
        <v>53</v>
      </c>
      <c r="M62">
        <v>153980.14456129097</v>
      </c>
    </row>
    <row r="63" spans="12:13" x14ac:dyDescent="0.3">
      <c r="L63">
        <v>54</v>
      </c>
      <c r="M63">
        <v>111056.08843181503</v>
      </c>
    </row>
    <row r="64" spans="12:13" x14ac:dyDescent="0.3">
      <c r="L64">
        <v>55</v>
      </c>
      <c r="M64">
        <v>133795.98194450734</v>
      </c>
    </row>
    <row r="65" spans="12:13" x14ac:dyDescent="0.3">
      <c r="L65">
        <v>56</v>
      </c>
      <c r="M65">
        <v>82399.144742990407</v>
      </c>
    </row>
    <row r="66" spans="12:13" x14ac:dyDescent="0.3">
      <c r="L66">
        <v>57</v>
      </c>
      <c r="M66">
        <v>81804.118291731458</v>
      </c>
    </row>
    <row r="67" spans="12:13" x14ac:dyDescent="0.3">
      <c r="L67">
        <v>58</v>
      </c>
      <c r="M67">
        <v>99685.617127991805</v>
      </c>
    </row>
    <row r="68" spans="12:13" x14ac:dyDescent="0.3">
      <c r="L68">
        <v>59</v>
      </c>
      <c r="M68">
        <v>128420.48068892502</v>
      </c>
    </row>
    <row r="69" spans="12:13" x14ac:dyDescent="0.3">
      <c r="L69">
        <v>60</v>
      </c>
      <c r="M69">
        <v>115773.20121376845</v>
      </c>
    </row>
    <row r="70" spans="12:13" x14ac:dyDescent="0.3">
      <c r="L70">
        <v>61</v>
      </c>
      <c r="M70">
        <v>118807.90309995835</v>
      </c>
    </row>
    <row r="71" spans="12:13" x14ac:dyDescent="0.3">
      <c r="L71">
        <v>62</v>
      </c>
      <c r="M71">
        <v>133072.32020796259</v>
      </c>
    </row>
    <row r="72" spans="12:13" x14ac:dyDescent="0.3">
      <c r="L72">
        <v>63</v>
      </c>
      <c r="M72">
        <v>90111.272378724098</v>
      </c>
    </row>
    <row r="73" spans="12:13" x14ac:dyDescent="0.3">
      <c r="L73">
        <v>64</v>
      </c>
      <c r="M73">
        <v>186734.50337858233</v>
      </c>
    </row>
    <row r="74" spans="12:13" x14ac:dyDescent="0.3">
      <c r="L74">
        <v>65</v>
      </c>
      <c r="M74">
        <v>150322.78781352143</v>
      </c>
    </row>
    <row r="75" spans="12:13" x14ac:dyDescent="0.3">
      <c r="L75">
        <v>66</v>
      </c>
      <c r="M75">
        <v>100453.535974611</v>
      </c>
    </row>
    <row r="76" spans="12:13" x14ac:dyDescent="0.3">
      <c r="L76">
        <v>67</v>
      </c>
      <c r="M76">
        <v>141658.8934431721</v>
      </c>
    </row>
    <row r="77" spans="12:13" x14ac:dyDescent="0.3">
      <c r="L77">
        <v>68</v>
      </c>
      <c r="M77">
        <v>106763.00475781833</v>
      </c>
    </row>
    <row r="78" spans="12:13" x14ac:dyDescent="0.3">
      <c r="L78">
        <v>69</v>
      </c>
      <c r="M78">
        <v>118133.00660680662</v>
      </c>
    </row>
    <row r="79" spans="12:13" x14ac:dyDescent="0.3">
      <c r="L79">
        <v>70</v>
      </c>
      <c r="M79">
        <v>134406.57464942819</v>
      </c>
    </row>
    <row r="80" spans="12:13" x14ac:dyDescent="0.3">
      <c r="L80">
        <v>71</v>
      </c>
      <c r="M80">
        <v>131373.83833298448</v>
      </c>
    </row>
    <row r="81" spans="12:13" x14ac:dyDescent="0.3">
      <c r="L81">
        <v>72</v>
      </c>
      <c r="M81">
        <v>148741.38604757609</v>
      </c>
    </row>
    <row r="82" spans="12:13" x14ac:dyDescent="0.3">
      <c r="L82">
        <v>73</v>
      </c>
      <c r="M82">
        <v>81279.67014258774</v>
      </c>
    </row>
    <row r="83" spans="12:13" x14ac:dyDescent="0.3">
      <c r="L83">
        <v>74</v>
      </c>
      <c r="M83">
        <v>116534.41636516043</v>
      </c>
    </row>
    <row r="84" spans="12:13" x14ac:dyDescent="0.3">
      <c r="L84">
        <v>75</v>
      </c>
      <c r="M84">
        <v>98437.369428455568</v>
      </c>
    </row>
    <row r="85" spans="12:13" x14ac:dyDescent="0.3">
      <c r="L85">
        <v>76</v>
      </c>
      <c r="M85">
        <v>119076.28776192904</v>
      </c>
    </row>
    <row r="86" spans="12:13" x14ac:dyDescent="0.3">
      <c r="L86">
        <v>77</v>
      </c>
      <c r="M86">
        <v>167303.6029095244</v>
      </c>
    </row>
    <row r="87" spans="12:13" x14ac:dyDescent="0.3">
      <c r="L87">
        <v>78</v>
      </c>
      <c r="M87">
        <v>95089.065297713911</v>
      </c>
    </row>
    <row r="88" spans="12:13" x14ac:dyDescent="0.3">
      <c r="L88">
        <v>79</v>
      </c>
      <c r="M88">
        <v>155180.19236081932</v>
      </c>
    </row>
    <row r="89" spans="12:13" x14ac:dyDescent="0.3">
      <c r="L89">
        <v>80</v>
      </c>
      <c r="M89">
        <v>166780.86904582207</v>
      </c>
    </row>
    <row r="90" spans="12:13" x14ac:dyDescent="0.3">
      <c r="L90">
        <v>81</v>
      </c>
      <c r="M90">
        <v>109842.37584902204</v>
      </c>
    </row>
    <row r="91" spans="12:13" x14ac:dyDescent="0.3">
      <c r="L91">
        <v>82</v>
      </c>
      <c r="M91">
        <v>119250.16439784825</v>
      </c>
    </row>
    <row r="92" spans="12:13" x14ac:dyDescent="0.3">
      <c r="L92">
        <v>83</v>
      </c>
      <c r="M92">
        <v>119722.88319534948</v>
      </c>
    </row>
    <row r="93" spans="12:13" x14ac:dyDescent="0.3">
      <c r="L93">
        <v>84</v>
      </c>
      <c r="M93">
        <v>157334.24355004242</v>
      </c>
    </row>
    <row r="94" spans="12:13" x14ac:dyDescent="0.3">
      <c r="L94">
        <v>85</v>
      </c>
      <c r="M94">
        <v>138057.84830161097</v>
      </c>
    </row>
    <row r="95" spans="12:13" x14ac:dyDescent="0.3">
      <c r="L95">
        <v>86</v>
      </c>
      <c r="M95">
        <v>145842.20702858618</v>
      </c>
    </row>
    <row r="96" spans="12:13" x14ac:dyDescent="0.3">
      <c r="L96">
        <v>87</v>
      </c>
      <c r="M96">
        <v>121778.90111348612</v>
      </c>
    </row>
    <row r="97" spans="12:13" x14ac:dyDescent="0.3">
      <c r="L97">
        <v>88</v>
      </c>
      <c r="M97">
        <v>155134.16719964496</v>
      </c>
    </row>
    <row r="98" spans="12:13" x14ac:dyDescent="0.3">
      <c r="L98">
        <v>89</v>
      </c>
      <c r="M98">
        <v>91913.942897334695</v>
      </c>
    </row>
    <row r="99" spans="12:13" x14ac:dyDescent="0.3">
      <c r="L99">
        <v>90</v>
      </c>
      <c r="M99">
        <v>114467.93529890236</v>
      </c>
    </row>
    <row r="100" spans="12:13" x14ac:dyDescent="0.3">
      <c r="L100">
        <v>91</v>
      </c>
      <c r="M100">
        <v>116664.79505126894</v>
      </c>
    </row>
    <row r="101" spans="12:13" x14ac:dyDescent="0.3">
      <c r="L101">
        <v>92</v>
      </c>
      <c r="M101">
        <v>140723.24903483788</v>
      </c>
    </row>
    <row r="102" spans="12:13" x14ac:dyDescent="0.3">
      <c r="L102">
        <v>93</v>
      </c>
      <c r="M102">
        <v>134835.3431425741</v>
      </c>
    </row>
    <row r="103" spans="12:13" x14ac:dyDescent="0.3">
      <c r="L103">
        <v>94</v>
      </c>
      <c r="M103">
        <v>162088.38476669922</v>
      </c>
    </row>
    <row r="104" spans="12:13" x14ac:dyDescent="0.3">
      <c r="L104">
        <v>95</v>
      </c>
      <c r="M104">
        <v>71079.236030541128</v>
      </c>
    </row>
    <row r="105" spans="12:13" x14ac:dyDescent="0.3">
      <c r="L105">
        <v>96</v>
      </c>
      <c r="M105">
        <v>136957.96334017563</v>
      </c>
    </row>
    <row r="106" spans="12:13" x14ac:dyDescent="0.3">
      <c r="L106">
        <v>97</v>
      </c>
      <c r="M106">
        <v>127436.391859064</v>
      </c>
    </row>
    <row r="107" spans="12:13" x14ac:dyDescent="0.3">
      <c r="L107">
        <v>98</v>
      </c>
      <c r="M107">
        <v>112503.19979007472</v>
      </c>
    </row>
    <row r="108" spans="12:13" x14ac:dyDescent="0.3">
      <c r="L108">
        <v>99</v>
      </c>
      <c r="M108">
        <v>96147.612304141978</v>
      </c>
    </row>
    <row r="109" spans="12:13" x14ac:dyDescent="0.3">
      <c r="L109">
        <v>100</v>
      </c>
      <c r="M109">
        <v>149950.35385857048</v>
      </c>
    </row>
    <row r="110" spans="12:13" x14ac:dyDescent="0.3">
      <c r="L110">
        <v>101</v>
      </c>
      <c r="M110">
        <v>120619.76193272945</v>
      </c>
    </row>
    <row r="111" spans="12:13" x14ac:dyDescent="0.3">
      <c r="L111">
        <v>102</v>
      </c>
      <c r="M111">
        <v>139973.40622716048</v>
      </c>
    </row>
    <row r="112" spans="12:13" x14ac:dyDescent="0.3">
      <c r="L112">
        <v>103</v>
      </c>
      <c r="M112">
        <v>77448.126265236206</v>
      </c>
    </row>
    <row r="113" spans="12:13" x14ac:dyDescent="0.3">
      <c r="L113">
        <v>104</v>
      </c>
      <c r="M113">
        <v>138914.58392558285</v>
      </c>
    </row>
    <row r="114" spans="12:13" x14ac:dyDescent="0.3">
      <c r="L114">
        <v>105</v>
      </c>
      <c r="M114">
        <v>107690.01914878318</v>
      </c>
    </row>
    <row r="115" spans="12:13" x14ac:dyDescent="0.3">
      <c r="L115">
        <v>106</v>
      </c>
      <c r="M115">
        <v>126087.79202681157</v>
      </c>
    </row>
    <row r="116" spans="12:13" x14ac:dyDescent="0.3">
      <c r="L116">
        <v>107</v>
      </c>
      <c r="M116">
        <v>138955.40860818757</v>
      </c>
    </row>
    <row r="117" spans="12:13" x14ac:dyDescent="0.3">
      <c r="L117">
        <v>108</v>
      </c>
      <c r="M117">
        <v>109717.70412660559</v>
      </c>
    </row>
    <row r="118" spans="12:13" x14ac:dyDescent="0.3">
      <c r="L118">
        <v>109</v>
      </c>
      <c r="M118">
        <v>87483.78039579856</v>
      </c>
    </row>
    <row r="119" spans="12:13" x14ac:dyDescent="0.3">
      <c r="L119">
        <v>110</v>
      </c>
      <c r="M119">
        <v>147320.86934278597</v>
      </c>
    </row>
    <row r="120" spans="12:13" x14ac:dyDescent="0.3">
      <c r="L120">
        <v>111</v>
      </c>
      <c r="M120">
        <v>160897.74023218633</v>
      </c>
    </row>
    <row r="121" spans="12:13" x14ac:dyDescent="0.3">
      <c r="L121">
        <v>112</v>
      </c>
      <c r="M121">
        <v>138493.70336392295</v>
      </c>
    </row>
    <row r="122" spans="12:13" x14ac:dyDescent="0.3">
      <c r="L122">
        <v>113</v>
      </c>
      <c r="M122">
        <v>129905.33570482241</v>
      </c>
    </row>
    <row r="123" spans="12:13" x14ac:dyDescent="0.3">
      <c r="L123">
        <v>114</v>
      </c>
      <c r="M123">
        <v>142732.40003192623</v>
      </c>
    </row>
    <row r="124" spans="12:13" x14ac:dyDescent="0.3">
      <c r="L124">
        <v>115</v>
      </c>
      <c r="M124">
        <v>102821.97818066808</v>
      </c>
    </row>
    <row r="125" spans="12:13" x14ac:dyDescent="0.3">
      <c r="L125">
        <v>116</v>
      </c>
      <c r="M125">
        <v>113914.00508417119</v>
      </c>
    </row>
    <row r="126" spans="12:13" x14ac:dyDescent="0.3">
      <c r="L126">
        <v>117</v>
      </c>
      <c r="M126">
        <v>139828.69340786501</v>
      </c>
    </row>
    <row r="127" spans="12:13" x14ac:dyDescent="0.3">
      <c r="L127">
        <v>118</v>
      </c>
      <c r="M127">
        <v>94235.49251054693</v>
      </c>
    </row>
    <row r="128" spans="12:13" x14ac:dyDescent="0.3">
      <c r="L128">
        <v>119</v>
      </c>
      <c r="M128">
        <v>84701.925662399968</v>
      </c>
    </row>
    <row r="129" spans="12:13" x14ac:dyDescent="0.3">
      <c r="L129">
        <v>120</v>
      </c>
      <c r="M129">
        <v>100016.70222979423</v>
      </c>
    </row>
    <row r="130" spans="12:13" x14ac:dyDescent="0.3">
      <c r="L130">
        <v>121</v>
      </c>
      <c r="M130">
        <v>86551.75419637197</v>
      </c>
    </row>
    <row r="131" spans="12:13" x14ac:dyDescent="0.3">
      <c r="L131">
        <v>122</v>
      </c>
      <c r="M131">
        <v>169859.67470395926</v>
      </c>
    </row>
    <row r="132" spans="12:13" x14ac:dyDescent="0.3">
      <c r="L132">
        <v>123</v>
      </c>
      <c r="M132">
        <v>142605.9324145524</v>
      </c>
    </row>
    <row r="133" spans="12:13" x14ac:dyDescent="0.3">
      <c r="L133">
        <v>124</v>
      </c>
      <c r="M133">
        <v>127450.65943218849</v>
      </c>
    </row>
    <row r="134" spans="12:13" x14ac:dyDescent="0.3">
      <c r="L134">
        <v>125</v>
      </c>
      <c r="M134">
        <v>170031.01466602093</v>
      </c>
    </row>
    <row r="135" spans="12:13" x14ac:dyDescent="0.3">
      <c r="L135">
        <v>126</v>
      </c>
      <c r="M135">
        <v>111793.51446963911</v>
      </c>
    </row>
    <row r="136" spans="12:13" x14ac:dyDescent="0.3">
      <c r="L136">
        <v>127</v>
      </c>
      <c r="M136">
        <v>131911.53726190244</v>
      </c>
    </row>
    <row r="137" spans="12:13" x14ac:dyDescent="0.3">
      <c r="L137">
        <v>128</v>
      </c>
      <c r="M137">
        <v>155466.46574604709</v>
      </c>
    </row>
    <row r="138" spans="12:13" x14ac:dyDescent="0.3">
      <c r="L138">
        <v>129</v>
      </c>
      <c r="M138">
        <v>134472.57970195671</v>
      </c>
    </row>
    <row r="139" spans="12:13" x14ac:dyDescent="0.3">
      <c r="L139">
        <v>130</v>
      </c>
      <c r="M139">
        <v>153104.1261590863</v>
      </c>
    </row>
    <row r="140" spans="12:13" x14ac:dyDescent="0.3">
      <c r="L140">
        <v>131</v>
      </c>
      <c r="M140">
        <v>151690.13106928795</v>
      </c>
    </row>
    <row r="141" spans="12:13" x14ac:dyDescent="0.3">
      <c r="L141">
        <v>132</v>
      </c>
      <c r="M141">
        <v>73306.833888461464</v>
      </c>
    </row>
    <row r="142" spans="12:13" x14ac:dyDescent="0.3">
      <c r="L142">
        <v>133</v>
      </c>
      <c r="M142">
        <v>141812.64622388131</v>
      </c>
    </row>
    <row r="143" spans="12:13" x14ac:dyDescent="0.3">
      <c r="L143">
        <v>134</v>
      </c>
      <c r="M143">
        <v>165978.48045068205</v>
      </c>
    </row>
    <row r="144" spans="12:13" x14ac:dyDescent="0.3">
      <c r="L144">
        <v>135</v>
      </c>
      <c r="M144">
        <v>117295.01522339153</v>
      </c>
    </row>
    <row r="145" spans="12:13" x14ac:dyDescent="0.3">
      <c r="L145">
        <v>136</v>
      </c>
      <c r="M145">
        <v>181823.43135081304</v>
      </c>
    </row>
    <row r="146" spans="12:13" x14ac:dyDescent="0.3">
      <c r="L146">
        <v>137</v>
      </c>
      <c r="M146">
        <v>168520.50409059098</v>
      </c>
    </row>
    <row r="147" spans="12:13" x14ac:dyDescent="0.3">
      <c r="L147">
        <v>138</v>
      </c>
      <c r="M147">
        <v>94507.014959870401</v>
      </c>
    </row>
    <row r="148" spans="12:13" x14ac:dyDescent="0.3">
      <c r="L148">
        <v>139</v>
      </c>
      <c r="M148">
        <v>64740.211879782059</v>
      </c>
    </row>
    <row r="149" spans="12:13" x14ac:dyDescent="0.3">
      <c r="L149">
        <v>140</v>
      </c>
      <c r="M149">
        <v>102155.26978217813</v>
      </c>
    </row>
    <row r="150" spans="12:13" x14ac:dyDescent="0.3">
      <c r="L150">
        <v>141</v>
      </c>
      <c r="M150">
        <v>78025.698469262774</v>
      </c>
    </row>
    <row r="151" spans="12:13" x14ac:dyDescent="0.3">
      <c r="L151">
        <v>142</v>
      </c>
      <c r="M151">
        <v>172533.62243152078</v>
      </c>
    </row>
    <row r="152" spans="12:13" x14ac:dyDescent="0.3">
      <c r="L152">
        <v>143</v>
      </c>
      <c r="M152">
        <v>153243.52940273011</v>
      </c>
    </row>
    <row r="153" spans="12:13" x14ac:dyDescent="0.3">
      <c r="L153">
        <v>144</v>
      </c>
      <c r="M153">
        <v>111242.17376286638</v>
      </c>
    </row>
    <row r="154" spans="12:13" x14ac:dyDescent="0.3">
      <c r="L154">
        <v>145</v>
      </c>
      <c r="M154">
        <v>118630.51478923217</v>
      </c>
    </row>
    <row r="155" spans="12:13" x14ac:dyDescent="0.3">
      <c r="L155">
        <v>146</v>
      </c>
      <c r="M155">
        <v>148484.57234196403</v>
      </c>
    </row>
    <row r="156" spans="12:13" x14ac:dyDescent="0.3">
      <c r="L156">
        <v>147</v>
      </c>
      <c r="M156">
        <v>124311.61040663405</v>
      </c>
    </row>
    <row r="157" spans="12:13" x14ac:dyDescent="0.3">
      <c r="L157">
        <v>148</v>
      </c>
      <c r="M157">
        <v>187946.96037972166</v>
      </c>
    </row>
    <row r="158" spans="12:13" x14ac:dyDescent="0.3">
      <c r="L158">
        <v>149</v>
      </c>
      <c r="M158">
        <v>130854.95984929038</v>
      </c>
    </row>
    <row r="159" spans="12:13" x14ac:dyDescent="0.3">
      <c r="L159">
        <v>150</v>
      </c>
      <c r="M159">
        <v>129596.14690463588</v>
      </c>
    </row>
    <row r="160" spans="12:13" x14ac:dyDescent="0.3">
      <c r="L160">
        <v>151</v>
      </c>
      <c r="M160">
        <v>140548.5438156618</v>
      </c>
    </row>
    <row r="161" spans="12:13" x14ac:dyDescent="0.3">
      <c r="L161">
        <v>152</v>
      </c>
      <c r="M161">
        <v>138094.54562186493</v>
      </c>
    </row>
    <row r="162" spans="12:13" x14ac:dyDescent="0.3">
      <c r="L162">
        <v>153</v>
      </c>
      <c r="M162">
        <v>94414.915100855927</v>
      </c>
    </row>
    <row r="163" spans="12:13" x14ac:dyDescent="0.3">
      <c r="L163">
        <v>154</v>
      </c>
      <c r="M163">
        <v>92438.428616559802</v>
      </c>
    </row>
    <row r="164" spans="12:13" x14ac:dyDescent="0.3">
      <c r="L164">
        <v>155</v>
      </c>
      <c r="M164">
        <v>91074.85513611199</v>
      </c>
    </row>
    <row r="165" spans="12:13" x14ac:dyDescent="0.3">
      <c r="L165">
        <v>156</v>
      </c>
      <c r="M165">
        <v>87388.908574756904</v>
      </c>
    </row>
    <row r="166" spans="12:13" x14ac:dyDescent="0.3">
      <c r="L166">
        <v>157</v>
      </c>
      <c r="M166">
        <v>114683.21399293398</v>
      </c>
    </row>
    <row r="167" spans="12:13" x14ac:dyDescent="0.3">
      <c r="L167">
        <v>158</v>
      </c>
      <c r="M167">
        <v>96980.429211539973</v>
      </c>
    </row>
    <row r="168" spans="12:13" x14ac:dyDescent="0.3">
      <c r="L168">
        <v>159</v>
      </c>
      <c r="M168">
        <v>132469.96287725208</v>
      </c>
    </row>
    <row r="169" spans="12:13" x14ac:dyDescent="0.3">
      <c r="L169">
        <v>160</v>
      </c>
      <c r="M169">
        <v>137039.94651665981</v>
      </c>
    </row>
    <row r="170" spans="12:13" x14ac:dyDescent="0.3">
      <c r="L170">
        <v>161</v>
      </c>
      <c r="M170">
        <v>170054.39965741505</v>
      </c>
    </row>
    <row r="171" spans="12:13" x14ac:dyDescent="0.3">
      <c r="L171">
        <v>162</v>
      </c>
      <c r="M171">
        <v>56172.623153117544</v>
      </c>
    </row>
    <row r="172" spans="12:13" x14ac:dyDescent="0.3">
      <c r="L172">
        <v>163</v>
      </c>
      <c r="M172">
        <v>122424.85289869644</v>
      </c>
    </row>
    <row r="173" spans="12:13" x14ac:dyDescent="0.3">
      <c r="L173">
        <v>164</v>
      </c>
      <c r="M173">
        <v>170484.75675891858</v>
      </c>
    </row>
    <row r="174" spans="12:13" x14ac:dyDescent="0.3">
      <c r="L174">
        <v>165</v>
      </c>
      <c r="M174">
        <v>114258.57378220858</v>
      </c>
    </row>
    <row r="175" spans="12:13" x14ac:dyDescent="0.3">
      <c r="L175">
        <v>166</v>
      </c>
      <c r="M175">
        <v>187325.76926691676</v>
      </c>
    </row>
    <row r="176" spans="12:13" x14ac:dyDescent="0.3">
      <c r="L176">
        <v>167</v>
      </c>
      <c r="M176">
        <v>185275.15208377011</v>
      </c>
    </row>
    <row r="177" spans="12:13" x14ac:dyDescent="0.3">
      <c r="L177">
        <v>168</v>
      </c>
      <c r="M177">
        <v>116643.74687232217</v>
      </c>
    </row>
    <row r="178" spans="12:13" x14ac:dyDescent="0.3">
      <c r="L178">
        <v>169</v>
      </c>
      <c r="M178">
        <v>128395.1756200566</v>
      </c>
    </row>
    <row r="179" spans="12:13" x14ac:dyDescent="0.3">
      <c r="L179">
        <v>170</v>
      </c>
      <c r="M179">
        <v>113731.87062874826</v>
      </c>
    </row>
    <row r="180" spans="12:13" x14ac:dyDescent="0.3">
      <c r="L180">
        <v>171</v>
      </c>
      <c r="M180">
        <v>155751.32265210315</v>
      </c>
    </row>
    <row r="181" spans="12:13" x14ac:dyDescent="0.3">
      <c r="L181">
        <v>172</v>
      </c>
      <c r="M181">
        <v>172873.40289054194</v>
      </c>
    </row>
    <row r="182" spans="12:13" x14ac:dyDescent="0.3">
      <c r="L182">
        <v>173</v>
      </c>
      <c r="M182">
        <v>93155.400414750446</v>
      </c>
    </row>
    <row r="183" spans="12:13" x14ac:dyDescent="0.3">
      <c r="L183">
        <v>174</v>
      </c>
      <c r="M183">
        <v>127202.30358885828</v>
      </c>
    </row>
    <row r="184" spans="12:13" x14ac:dyDescent="0.3">
      <c r="L184">
        <v>175</v>
      </c>
      <c r="M184">
        <v>139002.34760859073</v>
      </c>
    </row>
    <row r="185" spans="12:13" x14ac:dyDescent="0.3">
      <c r="L185">
        <v>176</v>
      </c>
      <c r="M185">
        <v>149778.81622960549</v>
      </c>
    </row>
    <row r="186" spans="12:13" x14ac:dyDescent="0.3">
      <c r="L186">
        <v>177</v>
      </c>
      <c r="M186">
        <v>122896.04415256903</v>
      </c>
    </row>
    <row r="187" spans="12:13" x14ac:dyDescent="0.3">
      <c r="L187">
        <v>178</v>
      </c>
      <c r="M187">
        <v>114099.09578178689</v>
      </c>
    </row>
    <row r="188" spans="12:13" x14ac:dyDescent="0.3">
      <c r="L188">
        <v>179</v>
      </c>
      <c r="M188">
        <v>155291.65478433878</v>
      </c>
    </row>
    <row r="189" spans="12:13" x14ac:dyDescent="0.3">
      <c r="L189">
        <v>180</v>
      </c>
      <c r="M189">
        <v>130100.75146692945</v>
      </c>
    </row>
    <row r="190" spans="12:13" x14ac:dyDescent="0.3">
      <c r="L190">
        <v>181</v>
      </c>
      <c r="M190">
        <v>121939.44348126254</v>
      </c>
    </row>
    <row r="191" spans="12:13" x14ac:dyDescent="0.3">
      <c r="L191">
        <v>182</v>
      </c>
      <c r="M191">
        <v>145879.26653989643</v>
      </c>
    </row>
    <row r="192" spans="12:13" x14ac:dyDescent="0.3">
      <c r="L192">
        <v>183</v>
      </c>
      <c r="M192">
        <v>73173.393481642823</v>
      </c>
    </row>
    <row r="193" spans="12:13" x14ac:dyDescent="0.3">
      <c r="L193">
        <v>184</v>
      </c>
      <c r="M193">
        <v>98913.781856831745</v>
      </c>
    </row>
    <row r="194" spans="12:13" x14ac:dyDescent="0.3">
      <c r="L194">
        <v>185</v>
      </c>
      <c r="M194">
        <v>157586.83780598501</v>
      </c>
    </row>
    <row r="195" spans="12:13" x14ac:dyDescent="0.3">
      <c r="L195">
        <v>186</v>
      </c>
      <c r="M195">
        <v>127835.08901516622</v>
      </c>
    </row>
    <row r="196" spans="12:13" x14ac:dyDescent="0.3">
      <c r="L196">
        <v>187</v>
      </c>
      <c r="M196">
        <v>113099.40337665944</v>
      </c>
    </row>
    <row r="197" spans="12:13" x14ac:dyDescent="0.3">
      <c r="L197">
        <v>188</v>
      </c>
      <c r="M197">
        <v>112253.83945447271</v>
      </c>
    </row>
    <row r="198" spans="12:13" x14ac:dyDescent="0.3">
      <c r="L198">
        <v>189</v>
      </c>
      <c r="M198">
        <v>140554.25954826333</v>
      </c>
    </row>
    <row r="199" spans="12:13" x14ac:dyDescent="0.3">
      <c r="L199">
        <v>190</v>
      </c>
      <c r="M199">
        <v>128235.17558989956</v>
      </c>
    </row>
    <row r="200" spans="12:13" x14ac:dyDescent="0.3">
      <c r="L200">
        <v>191</v>
      </c>
      <c r="M200">
        <v>126867.27166843935</v>
      </c>
    </row>
    <row r="201" spans="12:13" x14ac:dyDescent="0.3">
      <c r="L201">
        <v>192</v>
      </c>
      <c r="M201">
        <v>153685.72825763962</v>
      </c>
    </row>
    <row r="202" spans="12:13" x14ac:dyDescent="0.3">
      <c r="L202">
        <v>193</v>
      </c>
      <c r="M202">
        <v>177168.51153466175</v>
      </c>
    </row>
    <row r="203" spans="12:13" x14ac:dyDescent="0.3">
      <c r="L203">
        <v>194</v>
      </c>
      <c r="M203">
        <v>127780.08620064717</v>
      </c>
    </row>
    <row r="204" spans="12:13" x14ac:dyDescent="0.3">
      <c r="L204">
        <v>195</v>
      </c>
      <c r="M204">
        <v>138997.73218173243</v>
      </c>
    </row>
    <row r="205" spans="12:13" x14ac:dyDescent="0.3">
      <c r="L205">
        <v>196</v>
      </c>
      <c r="M205">
        <v>192054.63963918894</v>
      </c>
    </row>
    <row r="206" spans="12:13" x14ac:dyDescent="0.3">
      <c r="L206">
        <v>197</v>
      </c>
      <c r="M206">
        <v>143441.44629785273</v>
      </c>
    </row>
    <row r="207" spans="12:13" x14ac:dyDescent="0.3">
      <c r="L207">
        <v>198</v>
      </c>
      <c r="M207">
        <v>121307.7115330532</v>
      </c>
    </row>
    <row r="208" spans="12:13" x14ac:dyDescent="0.3">
      <c r="L208">
        <v>199</v>
      </c>
      <c r="M208">
        <v>101492.61860101589</v>
      </c>
    </row>
    <row r="209" spans="12:13" x14ac:dyDescent="0.3">
      <c r="L209">
        <v>200</v>
      </c>
      <c r="M209">
        <v>129654.27757941588</v>
      </c>
    </row>
    <row r="210" spans="12:13" x14ac:dyDescent="0.3">
      <c r="L210">
        <v>201</v>
      </c>
      <c r="M210">
        <v>79238.944672671932</v>
      </c>
    </row>
    <row r="211" spans="12:13" x14ac:dyDescent="0.3">
      <c r="L211">
        <v>202</v>
      </c>
      <c r="M211">
        <v>134740.1322393812</v>
      </c>
    </row>
    <row r="212" spans="12:13" x14ac:dyDescent="0.3">
      <c r="L212">
        <v>203</v>
      </c>
      <c r="M212">
        <v>163200.17422073073</v>
      </c>
    </row>
    <row r="213" spans="12:13" x14ac:dyDescent="0.3">
      <c r="L213">
        <v>204</v>
      </c>
      <c r="M213">
        <v>88012.376575253176</v>
      </c>
    </row>
    <row r="214" spans="12:13" x14ac:dyDescent="0.3">
      <c r="L214">
        <v>205</v>
      </c>
      <c r="M214">
        <v>119657.33953939448</v>
      </c>
    </row>
    <row r="215" spans="12:13" x14ac:dyDescent="0.3">
      <c r="L215">
        <v>206</v>
      </c>
      <c r="M215">
        <v>117575.91255856014</v>
      </c>
    </row>
    <row r="216" spans="12:13" x14ac:dyDescent="0.3">
      <c r="L216">
        <v>207</v>
      </c>
      <c r="M216">
        <v>106809.90679322032</v>
      </c>
    </row>
    <row r="217" spans="12:13" x14ac:dyDescent="0.3">
      <c r="L217">
        <v>208</v>
      </c>
      <c r="M217">
        <v>139463.76822745037</v>
      </c>
    </row>
    <row r="218" spans="12:13" x14ac:dyDescent="0.3">
      <c r="L218">
        <v>209</v>
      </c>
      <c r="M218">
        <v>127026.99788713834</v>
      </c>
    </row>
    <row r="219" spans="12:13" x14ac:dyDescent="0.3">
      <c r="L219">
        <v>210</v>
      </c>
      <c r="M219">
        <v>112005.41829130836</v>
      </c>
    </row>
    <row r="220" spans="12:13" x14ac:dyDescent="0.3">
      <c r="L220">
        <v>211</v>
      </c>
      <c r="M220">
        <v>144274.67454869248</v>
      </c>
    </row>
    <row r="221" spans="12:13" x14ac:dyDescent="0.3">
      <c r="L221">
        <v>212</v>
      </c>
      <c r="M221">
        <v>65499.385889481171</v>
      </c>
    </row>
    <row r="222" spans="12:13" x14ac:dyDescent="0.3">
      <c r="L222">
        <v>213</v>
      </c>
      <c r="M222">
        <v>158380.01809794203</v>
      </c>
    </row>
    <row r="223" spans="12:13" x14ac:dyDescent="0.3">
      <c r="L223">
        <v>214</v>
      </c>
      <c r="M223">
        <v>137132.17697365812</v>
      </c>
    </row>
    <row r="224" spans="12:13" x14ac:dyDescent="0.3">
      <c r="L224">
        <v>215</v>
      </c>
      <c r="M224">
        <v>154109.10982532275</v>
      </c>
    </row>
    <row r="225" spans="12:13" x14ac:dyDescent="0.3">
      <c r="L225">
        <v>216</v>
      </c>
      <c r="M225">
        <v>138499.37327301156</v>
      </c>
    </row>
    <row r="226" spans="12:13" x14ac:dyDescent="0.3">
      <c r="L226">
        <v>217</v>
      </c>
      <c r="M226">
        <v>104255.04524828616</v>
      </c>
    </row>
    <row r="227" spans="12:13" x14ac:dyDescent="0.3">
      <c r="L227">
        <v>218</v>
      </c>
      <c r="M227">
        <v>191701.70528621966</v>
      </c>
    </row>
    <row r="228" spans="12:13" x14ac:dyDescent="0.3">
      <c r="L228">
        <v>219</v>
      </c>
      <c r="M228">
        <v>85003.911773311673</v>
      </c>
    </row>
    <row r="229" spans="12:13" x14ac:dyDescent="0.3">
      <c r="L229">
        <v>220</v>
      </c>
      <c r="M229">
        <v>171726.89659977169</v>
      </c>
    </row>
    <row r="230" spans="12:13" x14ac:dyDescent="0.3">
      <c r="L230">
        <v>221</v>
      </c>
      <c r="M230">
        <v>98496.439103226439</v>
      </c>
    </row>
    <row r="231" spans="12:13" x14ac:dyDescent="0.3">
      <c r="L231">
        <v>222</v>
      </c>
      <c r="M231">
        <v>122369.65648251068</v>
      </c>
    </row>
    <row r="232" spans="12:13" x14ac:dyDescent="0.3">
      <c r="L232">
        <v>223</v>
      </c>
      <c r="M232">
        <v>95243.398057024169</v>
      </c>
    </row>
    <row r="233" spans="12:13" x14ac:dyDescent="0.3">
      <c r="L233">
        <v>224</v>
      </c>
      <c r="M233">
        <v>175513.16254185722</v>
      </c>
    </row>
    <row r="234" spans="12:13" x14ac:dyDescent="0.3">
      <c r="L234">
        <v>225</v>
      </c>
      <c r="M234">
        <v>159204.49504992613</v>
      </c>
    </row>
    <row r="235" spans="12:13" x14ac:dyDescent="0.3">
      <c r="L235">
        <v>226</v>
      </c>
      <c r="M235">
        <v>94397.086562036537</v>
      </c>
    </row>
    <row r="236" spans="12:13" x14ac:dyDescent="0.3">
      <c r="L236">
        <v>227</v>
      </c>
      <c r="M236">
        <v>164454.19412760937</v>
      </c>
    </row>
    <row r="237" spans="12:13" x14ac:dyDescent="0.3">
      <c r="L237">
        <v>228</v>
      </c>
      <c r="M237">
        <v>135034.60063301324</v>
      </c>
    </row>
    <row r="238" spans="12:13" x14ac:dyDescent="0.3">
      <c r="L238">
        <v>229</v>
      </c>
      <c r="M238">
        <v>154685.11334496501</v>
      </c>
    </row>
    <row r="239" spans="12:13" x14ac:dyDescent="0.3">
      <c r="L239">
        <v>230</v>
      </c>
      <c r="M239">
        <v>129254.1830823457</v>
      </c>
    </row>
    <row r="240" spans="12:13" x14ac:dyDescent="0.3">
      <c r="L240">
        <v>231</v>
      </c>
      <c r="M240">
        <v>44642.89922386955</v>
      </c>
    </row>
    <row r="241" spans="12:13" x14ac:dyDescent="0.3">
      <c r="L241">
        <v>232</v>
      </c>
      <c r="M241">
        <v>141749.8022659111</v>
      </c>
    </row>
    <row r="242" spans="12:13" x14ac:dyDescent="0.3">
      <c r="L242">
        <v>233</v>
      </c>
      <c r="M242">
        <v>121664.84020620299</v>
      </c>
    </row>
    <row r="243" spans="12:13" x14ac:dyDescent="0.3">
      <c r="L243">
        <v>234</v>
      </c>
      <c r="M243">
        <v>92911.379077173013</v>
      </c>
    </row>
    <row r="244" spans="12:13" x14ac:dyDescent="0.3">
      <c r="L244">
        <v>235</v>
      </c>
      <c r="M244">
        <v>90455.435114770313</v>
      </c>
    </row>
    <row r="245" spans="12:13" x14ac:dyDescent="0.3">
      <c r="L245">
        <v>236</v>
      </c>
      <c r="M245">
        <v>84278.066130243475</v>
      </c>
    </row>
    <row r="246" spans="12:13" x14ac:dyDescent="0.3">
      <c r="L246">
        <v>237</v>
      </c>
      <c r="M246">
        <v>100484.02557562193</v>
      </c>
    </row>
    <row r="247" spans="12:13" x14ac:dyDescent="0.3">
      <c r="L247">
        <v>238</v>
      </c>
      <c r="M247">
        <v>104160.53332137494</v>
      </c>
    </row>
    <row r="248" spans="12:13" x14ac:dyDescent="0.3">
      <c r="L248">
        <v>239</v>
      </c>
      <c r="M248">
        <v>93567.720085996465</v>
      </c>
    </row>
    <row r="249" spans="12:13" x14ac:dyDescent="0.3">
      <c r="L249">
        <v>240</v>
      </c>
      <c r="M249">
        <v>147230.42412419809</v>
      </c>
    </row>
    <row r="250" spans="12:13" x14ac:dyDescent="0.3">
      <c r="L250">
        <v>241</v>
      </c>
      <c r="M250">
        <v>107936.35403028538</v>
      </c>
    </row>
    <row r="251" spans="12:13" x14ac:dyDescent="0.3">
      <c r="L251">
        <v>242</v>
      </c>
      <c r="M251">
        <v>94166.847792513494</v>
      </c>
    </row>
    <row r="252" spans="12:13" x14ac:dyDescent="0.3">
      <c r="L252">
        <v>243</v>
      </c>
      <c r="M252">
        <v>122751.59395850229</v>
      </c>
    </row>
    <row r="253" spans="12:13" x14ac:dyDescent="0.3">
      <c r="L253">
        <v>244</v>
      </c>
      <c r="M253">
        <v>125187.97038834036</v>
      </c>
    </row>
    <row r="254" spans="12:13" x14ac:dyDescent="0.3">
      <c r="L254">
        <v>245</v>
      </c>
      <c r="M254">
        <v>122489.31631144101</v>
      </c>
    </row>
    <row r="255" spans="12:13" x14ac:dyDescent="0.3">
      <c r="L255">
        <v>246</v>
      </c>
      <c r="M255">
        <v>135231.18976903579</v>
      </c>
    </row>
    <row r="256" spans="12:13" x14ac:dyDescent="0.3">
      <c r="L256">
        <v>247</v>
      </c>
      <c r="M256">
        <v>98411.068372239533</v>
      </c>
    </row>
    <row r="257" spans="12:13" x14ac:dyDescent="0.3">
      <c r="L257">
        <v>248</v>
      </c>
      <c r="M257">
        <v>98813.106021252112</v>
      </c>
    </row>
    <row r="258" spans="12:13" x14ac:dyDescent="0.3">
      <c r="L258">
        <v>249</v>
      </c>
      <c r="M258">
        <v>121082.20678477071</v>
      </c>
    </row>
    <row r="259" spans="12:13" x14ac:dyDescent="0.3">
      <c r="L259">
        <v>250</v>
      </c>
      <c r="M259">
        <v>152957.23878085072</v>
      </c>
    </row>
    <row r="260" spans="12:13" x14ac:dyDescent="0.3">
      <c r="L260">
        <v>251</v>
      </c>
      <c r="M260">
        <v>85547.481602840649</v>
      </c>
    </row>
    <row r="261" spans="12:13" x14ac:dyDescent="0.3">
      <c r="L261">
        <v>252</v>
      </c>
      <c r="M261">
        <v>107118.39406812045</v>
      </c>
    </row>
    <row r="262" spans="12:13" x14ac:dyDescent="0.3">
      <c r="L262">
        <v>253</v>
      </c>
      <c r="M262">
        <v>112533.54362080334</v>
      </c>
    </row>
    <row r="263" spans="12:13" x14ac:dyDescent="0.3">
      <c r="L263">
        <v>254</v>
      </c>
      <c r="M263">
        <v>91510.754418154887</v>
      </c>
    </row>
    <row r="264" spans="12:13" x14ac:dyDescent="0.3">
      <c r="L264">
        <v>255</v>
      </c>
      <c r="M264">
        <v>140156.88966423212</v>
      </c>
    </row>
    <row r="265" spans="12:13" x14ac:dyDescent="0.3">
      <c r="L265">
        <v>256</v>
      </c>
      <c r="M265">
        <v>84505.726457006065</v>
      </c>
    </row>
    <row r="266" spans="12:13" x14ac:dyDescent="0.3">
      <c r="L266">
        <v>257</v>
      </c>
      <c r="M266">
        <v>165875.32540184527</v>
      </c>
    </row>
    <row r="267" spans="12:13" x14ac:dyDescent="0.3">
      <c r="L267">
        <v>258</v>
      </c>
      <c r="M267">
        <v>163729.84758693661</v>
      </c>
    </row>
    <row r="268" spans="12:13" x14ac:dyDescent="0.3">
      <c r="L268">
        <v>259</v>
      </c>
      <c r="M268">
        <v>191240.91172392422</v>
      </c>
    </row>
    <row r="269" spans="12:13" x14ac:dyDescent="0.3">
      <c r="L269">
        <v>260</v>
      </c>
      <c r="M269">
        <v>138603.98960448196</v>
      </c>
    </row>
    <row r="270" spans="12:13" x14ac:dyDescent="0.3">
      <c r="L270">
        <v>261</v>
      </c>
      <c r="M270">
        <v>72023.782664560131</v>
      </c>
    </row>
    <row r="271" spans="12:13" x14ac:dyDescent="0.3">
      <c r="L271">
        <v>262</v>
      </c>
      <c r="M271">
        <v>140811.40332004282</v>
      </c>
    </row>
    <row r="272" spans="12:13" x14ac:dyDescent="0.3">
      <c r="L272">
        <v>263</v>
      </c>
      <c r="M272">
        <v>120557.98995997204</v>
      </c>
    </row>
    <row r="273" spans="12:13" x14ac:dyDescent="0.3">
      <c r="L273">
        <v>264</v>
      </c>
      <c r="M273">
        <v>105586.18812969496</v>
      </c>
    </row>
    <row r="274" spans="12:13" x14ac:dyDescent="0.3">
      <c r="L274">
        <v>265</v>
      </c>
      <c r="M274">
        <v>120939.41918348352</v>
      </c>
    </row>
    <row r="275" spans="12:13" x14ac:dyDescent="0.3">
      <c r="L275">
        <v>266</v>
      </c>
      <c r="M275">
        <v>174390.17170555974</v>
      </c>
    </row>
    <row r="276" spans="12:13" x14ac:dyDescent="0.3">
      <c r="L276">
        <v>267</v>
      </c>
      <c r="M276">
        <v>118100.84020784672</v>
      </c>
    </row>
    <row r="277" spans="12:13" x14ac:dyDescent="0.3">
      <c r="L277">
        <v>268</v>
      </c>
      <c r="M277">
        <v>141180.90897921685</v>
      </c>
    </row>
    <row r="278" spans="12:13" x14ac:dyDescent="0.3">
      <c r="L278">
        <v>269</v>
      </c>
      <c r="M278">
        <v>132525.84835365787</v>
      </c>
    </row>
    <row r="279" spans="12:13" x14ac:dyDescent="0.3">
      <c r="L279">
        <v>270</v>
      </c>
      <c r="M279">
        <v>80358.284325199027</v>
      </c>
    </row>
    <row r="280" spans="12:13" x14ac:dyDescent="0.3">
      <c r="L280">
        <v>271</v>
      </c>
      <c r="M280">
        <v>96650.691121672164</v>
      </c>
    </row>
    <row r="281" spans="12:13" x14ac:dyDescent="0.3">
      <c r="L281">
        <v>272</v>
      </c>
      <c r="M281">
        <v>94791.543793919438</v>
      </c>
    </row>
    <row r="282" spans="12:13" x14ac:dyDescent="0.3">
      <c r="L282">
        <v>273</v>
      </c>
      <c r="M282">
        <v>117995.24309396121</v>
      </c>
    </row>
    <row r="283" spans="12:13" x14ac:dyDescent="0.3">
      <c r="L283">
        <v>274</v>
      </c>
      <c r="M283">
        <v>150448.31662944719</v>
      </c>
    </row>
    <row r="284" spans="12:13" x14ac:dyDescent="0.3">
      <c r="L284">
        <v>275</v>
      </c>
      <c r="M284">
        <v>119340.40357566377</v>
      </c>
    </row>
    <row r="285" spans="12:13" x14ac:dyDescent="0.3">
      <c r="L285">
        <v>276</v>
      </c>
      <c r="M285">
        <v>69227.870493350696</v>
      </c>
    </row>
    <row r="286" spans="12:13" x14ac:dyDescent="0.3">
      <c r="L286">
        <v>277</v>
      </c>
      <c r="M286">
        <v>141081.4634066154</v>
      </c>
    </row>
    <row r="287" spans="12:13" x14ac:dyDescent="0.3">
      <c r="L287">
        <v>278</v>
      </c>
      <c r="M287">
        <v>122245.16670443423</v>
      </c>
    </row>
    <row r="288" spans="12:13" x14ac:dyDescent="0.3">
      <c r="L288">
        <v>279</v>
      </c>
      <c r="M288">
        <v>113863.02136320225</v>
      </c>
    </row>
    <row r="289" spans="12:13" x14ac:dyDescent="0.3">
      <c r="L289">
        <v>280</v>
      </c>
      <c r="M289">
        <v>107915.93099426036</v>
      </c>
    </row>
    <row r="290" spans="12:13" x14ac:dyDescent="0.3">
      <c r="L290">
        <v>281</v>
      </c>
      <c r="M290">
        <v>124793.82599520317</v>
      </c>
    </row>
    <row r="291" spans="12:13" x14ac:dyDescent="0.3">
      <c r="L291">
        <v>282</v>
      </c>
      <c r="M291">
        <v>78491.663767203107</v>
      </c>
    </row>
    <row r="292" spans="12:13" x14ac:dyDescent="0.3">
      <c r="L292">
        <v>283</v>
      </c>
      <c r="M292">
        <v>133396.30544988421</v>
      </c>
    </row>
    <row r="293" spans="12:13" x14ac:dyDescent="0.3">
      <c r="L293">
        <v>284</v>
      </c>
      <c r="M293">
        <v>160695.37032722449</v>
      </c>
    </row>
    <row r="294" spans="12:13" x14ac:dyDescent="0.3">
      <c r="L294">
        <v>285</v>
      </c>
      <c r="M294">
        <v>82596.491414576303</v>
      </c>
    </row>
    <row r="295" spans="12:13" x14ac:dyDescent="0.3">
      <c r="L295">
        <v>286</v>
      </c>
      <c r="M295">
        <v>149260.33175730926</v>
      </c>
    </row>
    <row r="296" spans="12:13" x14ac:dyDescent="0.3">
      <c r="L296">
        <v>287</v>
      </c>
      <c r="M296">
        <v>116399.89145450044</v>
      </c>
    </row>
    <row r="297" spans="12:13" x14ac:dyDescent="0.3">
      <c r="L297">
        <v>288</v>
      </c>
      <c r="M297">
        <v>131340.7271250356</v>
      </c>
    </row>
    <row r="298" spans="12:13" x14ac:dyDescent="0.3">
      <c r="L298">
        <v>289</v>
      </c>
      <c r="M298">
        <v>130308.11716198933</v>
      </c>
    </row>
    <row r="299" spans="12:13" x14ac:dyDescent="0.3">
      <c r="L299">
        <v>290</v>
      </c>
      <c r="M299">
        <v>141041.48388748622</v>
      </c>
    </row>
    <row r="300" spans="12:13" x14ac:dyDescent="0.3">
      <c r="L300">
        <v>291</v>
      </c>
      <c r="M300">
        <v>126203.48230181413</v>
      </c>
    </row>
    <row r="301" spans="12:13" x14ac:dyDescent="0.3">
      <c r="L301">
        <v>292</v>
      </c>
      <c r="M301">
        <v>122919.87224539681</v>
      </c>
    </row>
    <row r="302" spans="12:13" x14ac:dyDescent="0.3">
      <c r="L302">
        <v>293</v>
      </c>
      <c r="M302">
        <v>116911.48536882835</v>
      </c>
    </row>
    <row r="303" spans="12:13" x14ac:dyDescent="0.3">
      <c r="L303">
        <v>294</v>
      </c>
      <c r="M303">
        <v>76588.387375404389</v>
      </c>
    </row>
    <row r="304" spans="12:13" x14ac:dyDescent="0.3">
      <c r="L304">
        <v>295</v>
      </c>
      <c r="M304">
        <v>134383.65767476067</v>
      </c>
    </row>
    <row r="305" spans="12:13" x14ac:dyDescent="0.3">
      <c r="L305">
        <v>296</v>
      </c>
      <c r="M305">
        <v>115316.48545686447</v>
      </c>
    </row>
    <row r="306" spans="12:13" x14ac:dyDescent="0.3">
      <c r="L306">
        <v>297</v>
      </c>
      <c r="M306">
        <v>165308.41572029321</v>
      </c>
    </row>
    <row r="307" spans="12:13" x14ac:dyDescent="0.3">
      <c r="L307">
        <v>298</v>
      </c>
      <c r="M307">
        <v>160254.72039621611</v>
      </c>
    </row>
    <row r="308" spans="12:13" x14ac:dyDescent="0.3">
      <c r="L308">
        <v>299</v>
      </c>
      <c r="M308">
        <v>141271.39453532963</v>
      </c>
    </row>
    <row r="309" spans="12:13" x14ac:dyDescent="0.3">
      <c r="L309">
        <v>300</v>
      </c>
      <c r="M309">
        <v>85685.401451536425</v>
      </c>
    </row>
    <row r="310" spans="12:13" x14ac:dyDescent="0.3">
      <c r="L310">
        <v>301</v>
      </c>
      <c r="M310">
        <v>159210.00345352379</v>
      </c>
    </row>
    <row r="311" spans="12:13" x14ac:dyDescent="0.3">
      <c r="L311">
        <v>302</v>
      </c>
      <c r="M311">
        <v>147621.97173640921</v>
      </c>
    </row>
    <row r="312" spans="12:13" x14ac:dyDescent="0.3">
      <c r="L312">
        <v>303</v>
      </c>
      <c r="M312">
        <v>158777.73630096694</v>
      </c>
    </row>
    <row r="313" spans="12:13" x14ac:dyDescent="0.3">
      <c r="L313">
        <v>304</v>
      </c>
      <c r="M313">
        <v>85900.875294000027</v>
      </c>
    </row>
    <row r="314" spans="12:13" x14ac:dyDescent="0.3">
      <c r="L314">
        <v>305</v>
      </c>
      <c r="M314">
        <v>193738.98149272089</v>
      </c>
    </row>
    <row r="315" spans="12:13" x14ac:dyDescent="0.3">
      <c r="L315">
        <v>306</v>
      </c>
      <c r="M315">
        <v>136087.02541360649</v>
      </c>
    </row>
    <row r="316" spans="12:13" x14ac:dyDescent="0.3">
      <c r="L316">
        <v>307</v>
      </c>
      <c r="M316">
        <v>64171.689229438634</v>
      </c>
    </row>
    <row r="317" spans="12:13" x14ac:dyDescent="0.3">
      <c r="L317">
        <v>308</v>
      </c>
      <c r="M317">
        <v>85986.050047814846</v>
      </c>
    </row>
    <row r="318" spans="12:13" x14ac:dyDescent="0.3">
      <c r="L318">
        <v>309</v>
      </c>
      <c r="M318">
        <v>120547.04642009689</v>
      </c>
    </row>
    <row r="319" spans="12:13" x14ac:dyDescent="0.3">
      <c r="L319">
        <v>310</v>
      </c>
      <c r="M319">
        <v>133983.0763731834</v>
      </c>
    </row>
    <row r="320" spans="12:13" x14ac:dyDescent="0.3">
      <c r="L320">
        <v>311</v>
      </c>
      <c r="M320">
        <v>147377.18108982252</v>
      </c>
    </row>
    <row r="321" spans="12:13" x14ac:dyDescent="0.3">
      <c r="L321">
        <v>312</v>
      </c>
      <c r="M321">
        <v>164760.01459976242</v>
      </c>
    </row>
    <row r="322" spans="12:13" x14ac:dyDescent="0.3">
      <c r="L322">
        <v>313</v>
      </c>
      <c r="M322">
        <v>124976.14091261599</v>
      </c>
    </row>
    <row r="323" spans="12:13" x14ac:dyDescent="0.3">
      <c r="L323">
        <v>314</v>
      </c>
      <c r="M323">
        <v>138974.64004295744</v>
      </c>
    </row>
    <row r="324" spans="12:13" x14ac:dyDescent="0.3">
      <c r="L324">
        <v>315</v>
      </c>
      <c r="M324">
        <v>176607.30623867278</v>
      </c>
    </row>
    <row r="325" spans="12:13" x14ac:dyDescent="0.3">
      <c r="L325">
        <v>316</v>
      </c>
      <c r="M325">
        <v>127688.87361001514</v>
      </c>
    </row>
    <row r="326" spans="12:13" x14ac:dyDescent="0.3">
      <c r="L326">
        <v>317</v>
      </c>
      <c r="M326">
        <v>141002.01298033362</v>
      </c>
    </row>
    <row r="327" spans="12:13" x14ac:dyDescent="0.3">
      <c r="L327">
        <v>318</v>
      </c>
      <c r="M327">
        <v>108086.94503543928</v>
      </c>
    </row>
    <row r="328" spans="12:13" x14ac:dyDescent="0.3">
      <c r="L328">
        <v>319</v>
      </c>
      <c r="M328">
        <v>106061.41604603064</v>
      </c>
    </row>
    <row r="329" spans="12:13" x14ac:dyDescent="0.3">
      <c r="L329">
        <v>320</v>
      </c>
      <c r="M329">
        <v>126555.25261456391</v>
      </c>
    </row>
    <row r="330" spans="12:13" x14ac:dyDescent="0.3">
      <c r="L330">
        <v>321</v>
      </c>
      <c r="M330">
        <v>163498.67903012253</v>
      </c>
    </row>
    <row r="331" spans="12:13" x14ac:dyDescent="0.3">
      <c r="L331">
        <v>322</v>
      </c>
      <c r="M331">
        <v>69931.281750190363</v>
      </c>
    </row>
    <row r="332" spans="12:13" x14ac:dyDescent="0.3">
      <c r="L332">
        <v>323</v>
      </c>
      <c r="M332">
        <v>91850.6566181659</v>
      </c>
    </row>
    <row r="333" spans="12:13" x14ac:dyDescent="0.3">
      <c r="L333">
        <v>324</v>
      </c>
      <c r="M333">
        <v>124528.14390741003</v>
      </c>
    </row>
    <row r="334" spans="12:13" x14ac:dyDescent="0.3">
      <c r="L334">
        <v>325</v>
      </c>
      <c r="M334">
        <v>127608.09623255895</v>
      </c>
    </row>
    <row r="335" spans="12:13" x14ac:dyDescent="0.3">
      <c r="L335">
        <v>326</v>
      </c>
      <c r="M335">
        <v>158669.7227043818</v>
      </c>
    </row>
    <row r="336" spans="12:13" x14ac:dyDescent="0.3">
      <c r="L336">
        <v>327</v>
      </c>
      <c r="M336">
        <v>122530.14346541718</v>
      </c>
    </row>
    <row r="337" spans="12:13" x14ac:dyDescent="0.3">
      <c r="L337">
        <v>328</v>
      </c>
      <c r="M337">
        <v>39049.677998794534</v>
      </c>
    </row>
    <row r="338" spans="12:13" x14ac:dyDescent="0.3">
      <c r="L338">
        <v>329</v>
      </c>
      <c r="M338">
        <v>136559.56647512782</v>
      </c>
    </row>
    <row r="339" spans="12:13" x14ac:dyDescent="0.3">
      <c r="L339">
        <v>330</v>
      </c>
      <c r="M339">
        <v>167160.27937463921</v>
      </c>
    </row>
    <row r="340" spans="12:13" x14ac:dyDescent="0.3">
      <c r="L340">
        <v>331</v>
      </c>
      <c r="M340">
        <v>101626.660397092</v>
      </c>
    </row>
    <row r="341" spans="12:13" x14ac:dyDescent="0.3">
      <c r="L341">
        <v>332</v>
      </c>
      <c r="M341">
        <v>141998.10999777081</v>
      </c>
    </row>
    <row r="342" spans="12:13" x14ac:dyDescent="0.3">
      <c r="L342">
        <v>333</v>
      </c>
      <c r="M342">
        <v>126923.97500025592</v>
      </c>
    </row>
    <row r="343" spans="12:13" x14ac:dyDescent="0.3">
      <c r="L343">
        <v>334</v>
      </c>
      <c r="M343">
        <v>117201.07065538378</v>
      </c>
    </row>
    <row r="344" spans="12:13" x14ac:dyDescent="0.3">
      <c r="L344">
        <v>335</v>
      </c>
      <c r="M344">
        <v>84964.706272940384</v>
      </c>
    </row>
    <row r="345" spans="12:13" x14ac:dyDescent="0.3">
      <c r="L345">
        <v>336</v>
      </c>
      <c r="M345">
        <v>80170.46477744804</v>
      </c>
    </row>
    <row r="346" spans="12:13" x14ac:dyDescent="0.3">
      <c r="L346">
        <v>337</v>
      </c>
      <c r="M346">
        <v>112586.39866877376</v>
      </c>
    </row>
    <row r="347" spans="12:13" x14ac:dyDescent="0.3">
      <c r="L347">
        <v>338</v>
      </c>
      <c r="M347">
        <v>174232.19546093215</v>
      </c>
    </row>
    <row r="348" spans="12:13" x14ac:dyDescent="0.3">
      <c r="L348">
        <v>339</v>
      </c>
      <c r="M348">
        <v>126882.60994877346</v>
      </c>
    </row>
    <row r="349" spans="12:13" x14ac:dyDescent="0.3">
      <c r="L349">
        <v>340</v>
      </c>
      <c r="M349">
        <v>160388.11405196349</v>
      </c>
    </row>
    <row r="350" spans="12:13" x14ac:dyDescent="0.3">
      <c r="L350">
        <v>341</v>
      </c>
      <c r="M350">
        <v>69528.816412149667</v>
      </c>
    </row>
    <row r="351" spans="12:13" x14ac:dyDescent="0.3">
      <c r="L351">
        <v>342</v>
      </c>
      <c r="M351">
        <v>176597.11768443749</v>
      </c>
    </row>
    <row r="352" spans="12:13" x14ac:dyDescent="0.3">
      <c r="L352">
        <v>343</v>
      </c>
      <c r="M352">
        <v>154242.58569111273</v>
      </c>
    </row>
    <row r="353" spans="12:13" x14ac:dyDescent="0.3">
      <c r="L353">
        <v>344</v>
      </c>
      <c r="M353">
        <v>87153.500204348587</v>
      </c>
    </row>
    <row r="354" spans="12:13" x14ac:dyDescent="0.3">
      <c r="L354">
        <v>345</v>
      </c>
      <c r="M354">
        <v>132213.90882742777</v>
      </c>
    </row>
    <row r="355" spans="12:13" x14ac:dyDescent="0.3">
      <c r="L355">
        <v>346</v>
      </c>
      <c r="M355">
        <v>50178.502838528482</v>
      </c>
    </row>
    <row r="356" spans="12:13" x14ac:dyDescent="0.3">
      <c r="L356">
        <v>347</v>
      </c>
      <c r="M356">
        <v>86665.692772972601</v>
      </c>
    </row>
    <row r="357" spans="12:13" x14ac:dyDescent="0.3">
      <c r="L357">
        <v>348</v>
      </c>
      <c r="M357">
        <v>107378.75727610872</v>
      </c>
    </row>
    <row r="358" spans="12:13" x14ac:dyDescent="0.3">
      <c r="L358">
        <v>349</v>
      </c>
      <c r="M358">
        <v>153960.42771120515</v>
      </c>
    </row>
    <row r="359" spans="12:13" x14ac:dyDescent="0.3">
      <c r="L359">
        <v>350</v>
      </c>
      <c r="M359">
        <v>78726.959461029823</v>
      </c>
    </row>
    <row r="360" spans="12:13" x14ac:dyDescent="0.3">
      <c r="L360">
        <v>351</v>
      </c>
      <c r="M360">
        <v>136151.24406529986</v>
      </c>
    </row>
    <row r="361" spans="12:13" x14ac:dyDescent="0.3">
      <c r="L361">
        <v>352</v>
      </c>
      <c r="M361">
        <v>147611.79541988135</v>
      </c>
    </row>
    <row r="362" spans="12:13" x14ac:dyDescent="0.3">
      <c r="L362">
        <v>353</v>
      </c>
      <c r="M362">
        <v>120681.70091832228</v>
      </c>
    </row>
    <row r="363" spans="12:13" x14ac:dyDescent="0.3">
      <c r="L363">
        <v>354</v>
      </c>
      <c r="M363">
        <v>118261.64977510902</v>
      </c>
    </row>
    <row r="364" spans="12:13" x14ac:dyDescent="0.3">
      <c r="L364">
        <v>355</v>
      </c>
      <c r="M364">
        <v>95642.031973200792</v>
      </c>
    </row>
    <row r="365" spans="12:13" x14ac:dyDescent="0.3">
      <c r="L365">
        <v>356</v>
      </c>
      <c r="M365">
        <v>109485.83388656954</v>
      </c>
    </row>
    <row r="366" spans="12:13" x14ac:dyDescent="0.3">
      <c r="L366">
        <v>357</v>
      </c>
      <c r="M366">
        <v>183730.30063176283</v>
      </c>
    </row>
    <row r="367" spans="12:13" x14ac:dyDescent="0.3">
      <c r="L367">
        <v>358</v>
      </c>
      <c r="M367">
        <v>91954.151980153896</v>
      </c>
    </row>
    <row r="368" spans="12:13" x14ac:dyDescent="0.3">
      <c r="L368">
        <v>359</v>
      </c>
      <c r="M368">
        <v>140537.45389674569</v>
      </c>
    </row>
    <row r="369" spans="12:13" x14ac:dyDescent="0.3">
      <c r="L369">
        <v>360</v>
      </c>
      <c r="M369">
        <v>161115.17540739171</v>
      </c>
    </row>
    <row r="370" spans="12:13" x14ac:dyDescent="0.3">
      <c r="L370">
        <v>361</v>
      </c>
      <c r="M370">
        <v>95700.824814190215</v>
      </c>
    </row>
    <row r="371" spans="12:13" x14ac:dyDescent="0.3">
      <c r="L371">
        <v>362</v>
      </c>
      <c r="M371">
        <v>100654.72617635276</v>
      </c>
    </row>
    <row r="372" spans="12:13" x14ac:dyDescent="0.3">
      <c r="L372">
        <v>363</v>
      </c>
      <c r="M372">
        <v>103314.18582171795</v>
      </c>
    </row>
    <row r="373" spans="12:13" x14ac:dyDescent="0.3">
      <c r="L373">
        <v>364</v>
      </c>
      <c r="M373">
        <v>118074.39387571794</v>
      </c>
    </row>
    <row r="374" spans="12:13" x14ac:dyDescent="0.3">
      <c r="L374">
        <v>365</v>
      </c>
      <c r="M374">
        <v>116659.99388877465</v>
      </c>
    </row>
    <row r="375" spans="12:13" x14ac:dyDescent="0.3">
      <c r="L375">
        <v>366</v>
      </c>
      <c r="M375">
        <v>141742.42811482633</v>
      </c>
    </row>
    <row r="376" spans="12:13" x14ac:dyDescent="0.3">
      <c r="L376">
        <v>367</v>
      </c>
      <c r="M376">
        <v>132697.18774691853</v>
      </c>
    </row>
    <row r="377" spans="12:13" x14ac:dyDescent="0.3">
      <c r="L377">
        <v>368</v>
      </c>
      <c r="M377">
        <v>110892.58327514888</v>
      </c>
    </row>
    <row r="378" spans="12:13" x14ac:dyDescent="0.3">
      <c r="L378">
        <v>369</v>
      </c>
      <c r="M378">
        <v>133927.46340698964</v>
      </c>
    </row>
    <row r="379" spans="12:13" x14ac:dyDescent="0.3">
      <c r="L379">
        <v>370</v>
      </c>
      <c r="M379">
        <v>128685.02181899801</v>
      </c>
    </row>
    <row r="380" spans="12:13" x14ac:dyDescent="0.3">
      <c r="L380">
        <v>371</v>
      </c>
      <c r="M380">
        <v>146921.06400005933</v>
      </c>
    </row>
    <row r="381" spans="12:13" x14ac:dyDescent="0.3">
      <c r="L381">
        <v>372</v>
      </c>
      <c r="M381">
        <v>117426.94925071846</v>
      </c>
    </row>
    <row r="382" spans="12:13" x14ac:dyDescent="0.3">
      <c r="L382">
        <v>373</v>
      </c>
      <c r="M382">
        <v>77830.863800461957</v>
      </c>
    </row>
    <row r="383" spans="12:13" x14ac:dyDescent="0.3">
      <c r="L383">
        <v>374</v>
      </c>
      <c r="M383">
        <v>137039.67153117663</v>
      </c>
    </row>
    <row r="384" spans="12:13" x14ac:dyDescent="0.3">
      <c r="L384">
        <v>375</v>
      </c>
      <c r="M384">
        <v>153380.22376649128</v>
      </c>
    </row>
    <row r="385" spans="12:13" x14ac:dyDescent="0.3">
      <c r="L385">
        <v>376</v>
      </c>
      <c r="M385">
        <v>161503.85295576887</v>
      </c>
    </row>
    <row r="386" spans="12:13" x14ac:dyDescent="0.3">
      <c r="L386">
        <v>377</v>
      </c>
      <c r="M386">
        <v>193913.78820048005</v>
      </c>
    </row>
    <row r="387" spans="12:13" x14ac:dyDescent="0.3">
      <c r="L387">
        <v>378</v>
      </c>
      <c r="M387">
        <v>52258.913669268542</v>
      </c>
    </row>
    <row r="388" spans="12:13" x14ac:dyDescent="0.3">
      <c r="L388">
        <v>379</v>
      </c>
      <c r="M388">
        <v>144170.44758930238</v>
      </c>
    </row>
    <row r="389" spans="12:13" x14ac:dyDescent="0.3">
      <c r="L389">
        <v>380</v>
      </c>
      <c r="M389">
        <v>105568.76356024938</v>
      </c>
    </row>
    <row r="390" spans="12:13" x14ac:dyDescent="0.3">
      <c r="L390">
        <v>381</v>
      </c>
      <c r="M390">
        <v>149826.21610406938</v>
      </c>
    </row>
    <row r="391" spans="12:13" x14ac:dyDescent="0.3">
      <c r="L391">
        <v>382</v>
      </c>
      <c r="M391">
        <v>94011.361887017178</v>
      </c>
    </row>
    <row r="392" spans="12:13" x14ac:dyDescent="0.3">
      <c r="L392">
        <v>383</v>
      </c>
      <c r="M392">
        <v>144587.8189480846</v>
      </c>
    </row>
    <row r="393" spans="12:13" x14ac:dyDescent="0.3">
      <c r="L393">
        <v>384</v>
      </c>
      <c r="M393">
        <v>67358.763391315064</v>
      </c>
    </row>
    <row r="394" spans="12:13" x14ac:dyDescent="0.3">
      <c r="L394">
        <v>385</v>
      </c>
      <c r="M394">
        <v>111664.39274150712</v>
      </c>
    </row>
    <row r="395" spans="12:13" x14ac:dyDescent="0.3">
      <c r="L395">
        <v>386</v>
      </c>
      <c r="M395">
        <v>127731.16355918636</v>
      </c>
    </row>
    <row r="396" spans="12:13" x14ac:dyDescent="0.3">
      <c r="L396">
        <v>387</v>
      </c>
      <c r="M396">
        <v>69940.395198656915</v>
      </c>
    </row>
    <row r="397" spans="12:13" x14ac:dyDescent="0.3">
      <c r="L397">
        <v>388</v>
      </c>
      <c r="M397">
        <v>79730.209511562687</v>
      </c>
    </row>
    <row r="398" spans="12:13" x14ac:dyDescent="0.3">
      <c r="L398">
        <v>389</v>
      </c>
      <c r="M398">
        <v>107951.08741366718</v>
      </c>
    </row>
    <row r="399" spans="12:13" x14ac:dyDescent="0.3">
      <c r="L399">
        <v>390</v>
      </c>
      <c r="M399">
        <v>129778.42519985954</v>
      </c>
    </row>
    <row r="400" spans="12:13" x14ac:dyDescent="0.3">
      <c r="L400">
        <v>391</v>
      </c>
      <c r="M400">
        <v>125381.2508224184</v>
      </c>
    </row>
    <row r="401" spans="12:13" x14ac:dyDescent="0.3">
      <c r="L401">
        <v>392</v>
      </c>
      <c r="M401">
        <v>122123.27058044935</v>
      </c>
    </row>
    <row r="402" spans="12:13" x14ac:dyDescent="0.3">
      <c r="L402">
        <v>393</v>
      </c>
      <c r="M402">
        <v>66511.070580319589</v>
      </c>
    </row>
    <row r="403" spans="12:13" x14ac:dyDescent="0.3">
      <c r="L403">
        <v>394</v>
      </c>
      <c r="M403">
        <v>153783.39386444565</v>
      </c>
    </row>
    <row r="404" spans="12:13" x14ac:dyDescent="0.3">
      <c r="L404">
        <v>395</v>
      </c>
      <c r="M404">
        <v>163331.53368138609</v>
      </c>
    </row>
    <row r="405" spans="12:13" x14ac:dyDescent="0.3">
      <c r="L405">
        <v>396</v>
      </c>
      <c r="M405">
        <v>90204.923700155574</v>
      </c>
    </row>
    <row r="406" spans="12:13" x14ac:dyDescent="0.3">
      <c r="L406">
        <v>397</v>
      </c>
      <c r="M406">
        <v>72398.289648000093</v>
      </c>
    </row>
    <row r="407" spans="12:13" x14ac:dyDescent="0.3">
      <c r="L407">
        <v>398</v>
      </c>
      <c r="M407">
        <v>111847.24757791651</v>
      </c>
    </row>
    <row r="408" spans="12:13" x14ac:dyDescent="0.3">
      <c r="L408">
        <v>399</v>
      </c>
      <c r="M408">
        <v>125692.64663593064</v>
      </c>
    </row>
    <row r="409" spans="12:13" x14ac:dyDescent="0.3">
      <c r="L409">
        <v>400</v>
      </c>
      <c r="M409">
        <v>133815.94602487702</v>
      </c>
    </row>
    <row r="410" spans="12:13" x14ac:dyDescent="0.3">
      <c r="L410">
        <v>401</v>
      </c>
      <c r="M410">
        <v>139287.30743015301</v>
      </c>
    </row>
    <row r="411" spans="12:13" x14ac:dyDescent="0.3">
      <c r="L411">
        <v>402</v>
      </c>
      <c r="M411">
        <v>130431.59579199229</v>
      </c>
    </row>
    <row r="412" spans="12:13" x14ac:dyDescent="0.3">
      <c r="L412">
        <v>403</v>
      </c>
      <c r="M412">
        <v>69925.412774805562</v>
      </c>
    </row>
    <row r="413" spans="12:13" x14ac:dyDescent="0.3">
      <c r="L413">
        <v>404</v>
      </c>
      <c r="M413">
        <v>122705.81840045558</v>
      </c>
    </row>
    <row r="414" spans="12:13" x14ac:dyDescent="0.3">
      <c r="L414">
        <v>405</v>
      </c>
      <c r="M414">
        <v>144929.03348578437</v>
      </c>
    </row>
    <row r="415" spans="12:13" x14ac:dyDescent="0.3">
      <c r="L415">
        <v>406</v>
      </c>
      <c r="M415">
        <v>121478.33247458184</v>
      </c>
    </row>
    <row r="416" spans="12:13" x14ac:dyDescent="0.3">
      <c r="L416">
        <v>407</v>
      </c>
      <c r="M416">
        <v>107467.89294042956</v>
      </c>
    </row>
    <row r="417" spans="12:13" x14ac:dyDescent="0.3">
      <c r="L417">
        <v>408</v>
      </c>
      <c r="M417">
        <v>177115.95800273085</v>
      </c>
    </row>
    <row r="418" spans="12:13" x14ac:dyDescent="0.3">
      <c r="L418">
        <v>409</v>
      </c>
      <c r="M418">
        <v>144100.54548986774</v>
      </c>
    </row>
    <row r="419" spans="12:13" x14ac:dyDescent="0.3">
      <c r="L419">
        <v>410</v>
      </c>
      <c r="M419">
        <v>188311.03525025898</v>
      </c>
    </row>
    <row r="420" spans="12:13" x14ac:dyDescent="0.3">
      <c r="L420">
        <v>411</v>
      </c>
      <c r="M420">
        <v>150101.40204370097</v>
      </c>
    </row>
    <row r="421" spans="12:13" x14ac:dyDescent="0.3">
      <c r="L421">
        <v>412</v>
      </c>
      <c r="M421">
        <v>90270.785090008372</v>
      </c>
    </row>
    <row r="422" spans="12:13" x14ac:dyDescent="0.3">
      <c r="L422">
        <v>413</v>
      </c>
      <c r="M422">
        <v>135137.56375254842</v>
      </c>
    </row>
    <row r="423" spans="12:13" x14ac:dyDescent="0.3">
      <c r="L423">
        <v>414</v>
      </c>
      <c r="M423">
        <v>117081.84528156975</v>
      </c>
    </row>
    <row r="424" spans="12:13" x14ac:dyDescent="0.3">
      <c r="L424">
        <v>415</v>
      </c>
      <c r="M424">
        <v>101201.32091275608</v>
      </c>
    </row>
    <row r="425" spans="12:13" x14ac:dyDescent="0.3">
      <c r="L425">
        <v>416</v>
      </c>
      <c r="M425">
        <v>98945.14722713182</v>
      </c>
    </row>
    <row r="426" spans="12:13" x14ac:dyDescent="0.3">
      <c r="L426">
        <v>417</v>
      </c>
      <c r="M426">
        <v>91925.801028996939</v>
      </c>
    </row>
    <row r="427" spans="12:13" x14ac:dyDescent="0.3">
      <c r="L427">
        <v>418</v>
      </c>
      <c r="M427">
        <v>175588.4659303925</v>
      </c>
    </row>
    <row r="428" spans="12:13" x14ac:dyDescent="0.3">
      <c r="L428">
        <v>419</v>
      </c>
      <c r="M428">
        <v>128144.93153531608</v>
      </c>
    </row>
    <row r="429" spans="12:13" x14ac:dyDescent="0.3">
      <c r="L429">
        <v>420</v>
      </c>
      <c r="M429">
        <v>139321.0165890783</v>
      </c>
    </row>
    <row r="430" spans="12:13" x14ac:dyDescent="0.3">
      <c r="L430">
        <v>421</v>
      </c>
      <c r="M430">
        <v>155344.82098154607</v>
      </c>
    </row>
    <row r="431" spans="12:13" x14ac:dyDescent="0.3">
      <c r="L431">
        <v>422</v>
      </c>
      <c r="M431">
        <v>91517.784367821412</v>
      </c>
    </row>
    <row r="432" spans="12:13" x14ac:dyDescent="0.3">
      <c r="L432">
        <v>423</v>
      </c>
      <c r="M432">
        <v>172762.97229658638</v>
      </c>
    </row>
    <row r="433" spans="12:13" x14ac:dyDescent="0.3">
      <c r="L433">
        <v>424</v>
      </c>
      <c r="M433">
        <v>109962.77669290468</v>
      </c>
    </row>
    <row r="434" spans="12:13" x14ac:dyDescent="0.3">
      <c r="L434">
        <v>425</v>
      </c>
      <c r="M434">
        <v>117553.67740839327</v>
      </c>
    </row>
    <row r="435" spans="12:13" x14ac:dyDescent="0.3">
      <c r="L435">
        <v>426</v>
      </c>
      <c r="M435">
        <v>175554.07312972203</v>
      </c>
    </row>
    <row r="436" spans="12:13" x14ac:dyDescent="0.3">
      <c r="L436">
        <v>427</v>
      </c>
      <c r="M436">
        <v>128656.71056361109</v>
      </c>
    </row>
    <row r="437" spans="12:13" x14ac:dyDescent="0.3">
      <c r="L437">
        <v>428</v>
      </c>
      <c r="M437">
        <v>131874.31941802159</v>
      </c>
    </row>
    <row r="438" spans="12:13" x14ac:dyDescent="0.3">
      <c r="L438">
        <v>429</v>
      </c>
      <c r="M438">
        <v>107048.87160910375</v>
      </c>
    </row>
    <row r="439" spans="12:13" x14ac:dyDescent="0.3">
      <c r="L439">
        <v>430</v>
      </c>
      <c r="M439">
        <v>125645.72272336768</v>
      </c>
    </row>
    <row r="440" spans="12:13" x14ac:dyDescent="0.3">
      <c r="L440">
        <v>431</v>
      </c>
      <c r="M440">
        <v>99166.050166692003</v>
      </c>
    </row>
    <row r="441" spans="12:13" x14ac:dyDescent="0.3">
      <c r="L441">
        <v>432</v>
      </c>
      <c r="M441">
        <v>51966.703436793847</v>
      </c>
    </row>
    <row r="442" spans="12:13" x14ac:dyDescent="0.3">
      <c r="L442">
        <v>433</v>
      </c>
      <c r="M442">
        <v>147335.76994829514</v>
      </c>
    </row>
    <row r="443" spans="12:13" x14ac:dyDescent="0.3">
      <c r="L443">
        <v>434</v>
      </c>
      <c r="M443">
        <v>188102.73962365443</v>
      </c>
    </row>
    <row r="444" spans="12:13" x14ac:dyDescent="0.3">
      <c r="L444">
        <v>435</v>
      </c>
      <c r="M444">
        <v>74398.318877742568</v>
      </c>
    </row>
    <row r="445" spans="12:13" x14ac:dyDescent="0.3">
      <c r="L445">
        <v>436</v>
      </c>
      <c r="M445">
        <v>102864.04972234741</v>
      </c>
    </row>
    <row r="446" spans="12:13" x14ac:dyDescent="0.3">
      <c r="L446">
        <v>437</v>
      </c>
      <c r="M446">
        <v>176126.50378106261</v>
      </c>
    </row>
    <row r="447" spans="12:13" x14ac:dyDescent="0.3">
      <c r="L447">
        <v>438</v>
      </c>
      <c r="M447">
        <v>154674.01316775364</v>
      </c>
    </row>
    <row r="448" spans="12:13" x14ac:dyDescent="0.3">
      <c r="L448">
        <v>439</v>
      </c>
      <c r="M448">
        <v>112388.65422666987</v>
      </c>
    </row>
    <row r="449" spans="12:13" x14ac:dyDescent="0.3">
      <c r="L449">
        <v>440</v>
      </c>
      <c r="M449">
        <v>100549.15082476416</v>
      </c>
    </row>
    <row r="450" spans="12:13" x14ac:dyDescent="0.3">
      <c r="L450">
        <v>441</v>
      </c>
      <c r="M450">
        <v>117062.51193920095</v>
      </c>
    </row>
    <row r="451" spans="12:13" x14ac:dyDescent="0.3">
      <c r="L451">
        <v>442</v>
      </c>
      <c r="M451">
        <v>147431.53322212631</v>
      </c>
    </row>
    <row r="452" spans="12:13" x14ac:dyDescent="0.3">
      <c r="L452">
        <v>443</v>
      </c>
      <c r="M452">
        <v>143387.09185450024</v>
      </c>
    </row>
    <row r="453" spans="12:13" x14ac:dyDescent="0.3">
      <c r="L453">
        <v>444</v>
      </c>
      <c r="M453">
        <v>168047.71858404545</v>
      </c>
    </row>
    <row r="454" spans="12:13" x14ac:dyDescent="0.3">
      <c r="L454">
        <v>445</v>
      </c>
      <c r="M454">
        <v>124882.97592856531</v>
      </c>
    </row>
    <row r="455" spans="12:13" x14ac:dyDescent="0.3">
      <c r="L455">
        <v>446</v>
      </c>
      <c r="M455">
        <v>120495.0593634095</v>
      </c>
    </row>
    <row r="456" spans="12:13" x14ac:dyDescent="0.3">
      <c r="L456">
        <v>447</v>
      </c>
      <c r="M456">
        <v>122415.66617137438</v>
      </c>
    </row>
    <row r="457" spans="12:13" x14ac:dyDescent="0.3">
      <c r="L457">
        <v>448</v>
      </c>
      <c r="M457">
        <v>151731.7814865477</v>
      </c>
    </row>
    <row r="458" spans="12:13" x14ac:dyDescent="0.3">
      <c r="L458">
        <v>449</v>
      </c>
      <c r="M458">
        <v>106285.11988518038</v>
      </c>
    </row>
    <row r="459" spans="12:13" x14ac:dyDescent="0.3">
      <c r="L459">
        <v>450</v>
      </c>
      <c r="M459">
        <v>135455.02433667489</v>
      </c>
    </row>
    <row r="460" spans="12:13" x14ac:dyDescent="0.3">
      <c r="L460">
        <v>451</v>
      </c>
      <c r="M460">
        <v>166315.28407868231</v>
      </c>
    </row>
    <row r="461" spans="12:13" x14ac:dyDescent="0.3">
      <c r="L461">
        <v>452</v>
      </c>
      <c r="M461">
        <v>131305.26094305582</v>
      </c>
    </row>
    <row r="462" spans="12:13" x14ac:dyDescent="0.3">
      <c r="L462">
        <v>453</v>
      </c>
      <c r="M462">
        <v>159279.71557859675</v>
      </c>
    </row>
    <row r="463" spans="12:13" x14ac:dyDescent="0.3">
      <c r="L463">
        <v>454</v>
      </c>
      <c r="M463">
        <v>182859.87773224217</v>
      </c>
    </row>
    <row r="464" spans="12:13" x14ac:dyDescent="0.3">
      <c r="L464">
        <v>455</v>
      </c>
      <c r="M464">
        <v>131371.43167305697</v>
      </c>
    </row>
    <row r="465" spans="12:13" x14ac:dyDescent="0.3">
      <c r="L465">
        <v>456</v>
      </c>
      <c r="M465">
        <v>156447.87594950525</v>
      </c>
    </row>
    <row r="466" spans="12:13" x14ac:dyDescent="0.3">
      <c r="L466">
        <v>457</v>
      </c>
      <c r="M466">
        <v>107615.91224138602</v>
      </c>
    </row>
    <row r="467" spans="12:13" x14ac:dyDescent="0.3">
      <c r="L467">
        <v>458</v>
      </c>
      <c r="M467">
        <v>148936.97002217523</v>
      </c>
    </row>
    <row r="468" spans="12:13" x14ac:dyDescent="0.3">
      <c r="L468">
        <v>459</v>
      </c>
      <c r="M468">
        <v>145019.81072475447</v>
      </c>
    </row>
    <row r="469" spans="12:13" x14ac:dyDescent="0.3">
      <c r="L469">
        <v>460</v>
      </c>
      <c r="M469">
        <v>198346.57933682518</v>
      </c>
    </row>
    <row r="470" spans="12:13" x14ac:dyDescent="0.3">
      <c r="L470">
        <v>461</v>
      </c>
      <c r="M470">
        <v>122984.46357007197</v>
      </c>
    </row>
    <row r="471" spans="12:13" x14ac:dyDescent="0.3">
      <c r="L471">
        <v>462</v>
      </c>
      <c r="M471">
        <v>97373.089979634096</v>
      </c>
    </row>
    <row r="472" spans="12:13" x14ac:dyDescent="0.3">
      <c r="L472">
        <v>463</v>
      </c>
      <c r="M472">
        <v>109369.8020286879</v>
      </c>
    </row>
    <row r="473" spans="12:13" x14ac:dyDescent="0.3">
      <c r="L473">
        <v>464</v>
      </c>
      <c r="M473">
        <v>154658.164516185</v>
      </c>
    </row>
    <row r="474" spans="12:13" x14ac:dyDescent="0.3">
      <c r="L474">
        <v>465</v>
      </c>
      <c r="M474">
        <v>127389.83141948748</v>
      </c>
    </row>
    <row r="475" spans="12:13" x14ac:dyDescent="0.3">
      <c r="L475">
        <v>466</v>
      </c>
      <c r="M475">
        <v>144932.00371536647</v>
      </c>
    </row>
    <row r="476" spans="12:13" x14ac:dyDescent="0.3">
      <c r="L476">
        <v>467</v>
      </c>
      <c r="M476">
        <v>131267.62178493632</v>
      </c>
    </row>
    <row r="477" spans="12:13" x14ac:dyDescent="0.3">
      <c r="L477">
        <v>468</v>
      </c>
      <c r="M477">
        <v>104560.74737133365</v>
      </c>
    </row>
    <row r="478" spans="12:13" x14ac:dyDescent="0.3">
      <c r="L478">
        <v>469</v>
      </c>
      <c r="M478">
        <v>119584.99507239589</v>
      </c>
    </row>
    <row r="479" spans="12:13" x14ac:dyDescent="0.3">
      <c r="L479">
        <v>470</v>
      </c>
      <c r="M479">
        <v>131381.60960444511</v>
      </c>
    </row>
    <row r="480" spans="12:13" x14ac:dyDescent="0.3">
      <c r="L480">
        <v>471</v>
      </c>
      <c r="M480">
        <v>126157.18663068494</v>
      </c>
    </row>
    <row r="481" spans="12:13" x14ac:dyDescent="0.3">
      <c r="L481">
        <v>472</v>
      </c>
      <c r="M481">
        <v>64707.273475852591</v>
      </c>
    </row>
    <row r="482" spans="12:13" x14ac:dyDescent="0.3">
      <c r="L482">
        <v>473</v>
      </c>
      <c r="M482">
        <v>75751.40230019248</v>
      </c>
    </row>
    <row r="483" spans="12:13" x14ac:dyDescent="0.3">
      <c r="L483">
        <v>474</v>
      </c>
      <c r="M483">
        <v>120154.73951533728</v>
      </c>
    </row>
    <row r="484" spans="12:13" x14ac:dyDescent="0.3">
      <c r="L484">
        <v>475</v>
      </c>
      <c r="M484">
        <v>144380.07230706414</v>
      </c>
    </row>
    <row r="485" spans="12:13" x14ac:dyDescent="0.3">
      <c r="L485">
        <v>476</v>
      </c>
      <c r="M485">
        <v>133166.85824378615</v>
      </c>
    </row>
    <row r="486" spans="12:13" x14ac:dyDescent="0.3">
      <c r="L486">
        <v>477</v>
      </c>
      <c r="M486">
        <v>72614.505471212411</v>
      </c>
    </row>
    <row r="487" spans="12:13" x14ac:dyDescent="0.3">
      <c r="L487">
        <v>478</v>
      </c>
      <c r="M487">
        <v>97266.171314299456</v>
      </c>
    </row>
    <row r="488" spans="12:13" x14ac:dyDescent="0.3">
      <c r="L488">
        <v>479</v>
      </c>
      <c r="M488">
        <v>133935.91643122485</v>
      </c>
    </row>
    <row r="489" spans="12:13" x14ac:dyDescent="0.3">
      <c r="L489">
        <v>480</v>
      </c>
      <c r="M489">
        <v>110923.82324133912</v>
      </c>
    </row>
    <row r="490" spans="12:13" x14ac:dyDescent="0.3">
      <c r="L490">
        <v>481</v>
      </c>
      <c r="M490">
        <v>112434.9649680416</v>
      </c>
    </row>
    <row r="491" spans="12:13" x14ac:dyDescent="0.3">
      <c r="L491">
        <v>482</v>
      </c>
      <c r="M491">
        <v>177714.69422865499</v>
      </c>
    </row>
    <row r="492" spans="12:13" x14ac:dyDescent="0.3">
      <c r="L492">
        <v>483</v>
      </c>
      <c r="M492">
        <v>87517.743325839576</v>
      </c>
    </row>
    <row r="493" spans="12:13" x14ac:dyDescent="0.3">
      <c r="L493">
        <v>484</v>
      </c>
      <c r="M493">
        <v>121404.10884162982</v>
      </c>
    </row>
    <row r="494" spans="12:13" x14ac:dyDescent="0.3">
      <c r="L494">
        <v>485</v>
      </c>
      <c r="M494">
        <v>147591.05312120053</v>
      </c>
    </row>
    <row r="495" spans="12:13" x14ac:dyDescent="0.3">
      <c r="L495">
        <v>486</v>
      </c>
      <c r="M495">
        <v>170838.04062675324</v>
      </c>
    </row>
    <row r="496" spans="12:13" x14ac:dyDescent="0.3">
      <c r="L496">
        <v>487</v>
      </c>
      <c r="M496">
        <v>136212.90605129243</v>
      </c>
    </row>
    <row r="497" spans="12:13" x14ac:dyDescent="0.3">
      <c r="L497">
        <v>488</v>
      </c>
      <c r="M497">
        <v>71058.965891700529</v>
      </c>
    </row>
    <row r="498" spans="12:13" x14ac:dyDescent="0.3">
      <c r="L498">
        <v>489</v>
      </c>
      <c r="M498">
        <v>124954.20059567833</v>
      </c>
    </row>
    <row r="499" spans="12:13" x14ac:dyDescent="0.3">
      <c r="L499">
        <v>490</v>
      </c>
      <c r="M499">
        <v>119417.74655558623</v>
      </c>
    </row>
    <row r="500" spans="12:13" x14ac:dyDescent="0.3">
      <c r="L500">
        <v>491</v>
      </c>
      <c r="M500">
        <v>84159.579619163967</v>
      </c>
    </row>
    <row r="501" spans="12:13" x14ac:dyDescent="0.3">
      <c r="L501">
        <v>492</v>
      </c>
      <c r="M501">
        <v>103582.91179920407</v>
      </c>
    </row>
    <row r="502" spans="12:13" x14ac:dyDescent="0.3">
      <c r="L502">
        <v>493</v>
      </c>
      <c r="M502">
        <v>133211.36221338942</v>
      </c>
    </row>
    <row r="503" spans="12:13" x14ac:dyDescent="0.3">
      <c r="L503">
        <v>494</v>
      </c>
      <c r="M503">
        <v>78674.929229804664</v>
      </c>
    </row>
    <row r="504" spans="12:13" x14ac:dyDescent="0.3">
      <c r="L504">
        <v>495</v>
      </c>
      <c r="M504">
        <v>116930.54689312572</v>
      </c>
    </row>
    <row r="505" spans="12:13" x14ac:dyDescent="0.3">
      <c r="L505">
        <v>496</v>
      </c>
      <c r="M505">
        <v>174076.58308760979</v>
      </c>
    </row>
    <row r="506" spans="12:13" x14ac:dyDescent="0.3">
      <c r="L506">
        <v>497</v>
      </c>
      <c r="M506">
        <v>98397.151761030836</v>
      </c>
    </row>
    <row r="507" spans="12:13" x14ac:dyDescent="0.3">
      <c r="L507">
        <v>498</v>
      </c>
      <c r="M507">
        <v>158562.21669768565</v>
      </c>
    </row>
    <row r="508" spans="12:13" x14ac:dyDescent="0.3">
      <c r="L508">
        <v>499</v>
      </c>
      <c r="M508">
        <v>128538.09777005477</v>
      </c>
    </row>
    <row r="509" spans="12:13" x14ac:dyDescent="0.3">
      <c r="L509">
        <v>500</v>
      </c>
      <c r="M509">
        <v>132518.99548247998</v>
      </c>
    </row>
    <row r="510" spans="12:13" x14ac:dyDescent="0.3">
      <c r="L510">
        <v>501</v>
      </c>
      <c r="M510">
        <v>162922.80993821635</v>
      </c>
    </row>
    <row r="511" spans="12:13" x14ac:dyDescent="0.3">
      <c r="L511">
        <v>502</v>
      </c>
      <c r="M511">
        <v>137330.21804136614</v>
      </c>
    </row>
    <row r="512" spans="12:13" x14ac:dyDescent="0.3">
      <c r="L512">
        <v>503</v>
      </c>
      <c r="M512">
        <v>113239.45484232588</v>
      </c>
    </row>
    <row r="513" spans="12:13" x14ac:dyDescent="0.3">
      <c r="L513">
        <v>504</v>
      </c>
      <c r="M513">
        <v>119059.71545625292</v>
      </c>
    </row>
    <row r="514" spans="12:13" x14ac:dyDescent="0.3">
      <c r="L514">
        <v>505</v>
      </c>
      <c r="M514">
        <v>154951.71168484859</v>
      </c>
    </row>
    <row r="515" spans="12:13" x14ac:dyDescent="0.3">
      <c r="L515">
        <v>506</v>
      </c>
      <c r="M515">
        <v>160808.27133931138</v>
      </c>
    </row>
    <row r="516" spans="12:13" x14ac:dyDescent="0.3">
      <c r="L516">
        <v>507</v>
      </c>
      <c r="M516">
        <v>104348.48780053371</v>
      </c>
    </row>
    <row r="517" spans="12:13" x14ac:dyDescent="0.3">
      <c r="L517">
        <v>508</v>
      </c>
      <c r="M517">
        <v>116781.34900741559</v>
      </c>
    </row>
    <row r="518" spans="12:13" x14ac:dyDescent="0.3">
      <c r="L518">
        <v>509</v>
      </c>
      <c r="M518">
        <v>117319.84234622749</v>
      </c>
    </row>
    <row r="519" spans="12:13" x14ac:dyDescent="0.3">
      <c r="L519">
        <v>510</v>
      </c>
      <c r="M519">
        <v>109346.92362461757</v>
      </c>
    </row>
    <row r="520" spans="12:13" x14ac:dyDescent="0.3">
      <c r="L520">
        <v>511</v>
      </c>
      <c r="M520">
        <v>111352.41055172862</v>
      </c>
    </row>
    <row r="521" spans="12:13" x14ac:dyDescent="0.3">
      <c r="L521">
        <v>512</v>
      </c>
      <c r="M521">
        <v>142749.25272437581</v>
      </c>
    </row>
    <row r="522" spans="12:13" x14ac:dyDescent="0.3">
      <c r="L522">
        <v>513</v>
      </c>
      <c r="M522">
        <v>79251.615104776924</v>
      </c>
    </row>
    <row r="523" spans="12:13" x14ac:dyDescent="0.3">
      <c r="L523">
        <v>514</v>
      </c>
      <c r="M523">
        <v>87992.502231424616</v>
      </c>
    </row>
    <row r="524" spans="12:13" x14ac:dyDescent="0.3">
      <c r="L524">
        <v>515</v>
      </c>
      <c r="M524">
        <v>139017.57525643945</v>
      </c>
    </row>
    <row r="525" spans="12:13" x14ac:dyDescent="0.3">
      <c r="L525">
        <v>516</v>
      </c>
      <c r="M525">
        <v>98583.224434476113</v>
      </c>
    </row>
    <row r="526" spans="12:13" x14ac:dyDescent="0.3">
      <c r="L526">
        <v>517</v>
      </c>
      <c r="M526">
        <v>93550.853669499716</v>
      </c>
    </row>
    <row r="527" spans="12:13" x14ac:dyDescent="0.3">
      <c r="L527">
        <v>518</v>
      </c>
      <c r="M527">
        <v>99897.63350570784</v>
      </c>
    </row>
    <row r="528" spans="12:13" x14ac:dyDescent="0.3">
      <c r="L528">
        <v>519</v>
      </c>
      <c r="M528">
        <v>115695.39796010905</v>
      </c>
    </row>
    <row r="529" spans="12:13" x14ac:dyDescent="0.3">
      <c r="L529">
        <v>520</v>
      </c>
      <c r="M529">
        <v>103153.57047769881</v>
      </c>
    </row>
    <row r="530" spans="12:13" x14ac:dyDescent="0.3">
      <c r="L530">
        <v>521</v>
      </c>
      <c r="M530">
        <v>142219.68583079148</v>
      </c>
    </row>
    <row r="531" spans="12:13" x14ac:dyDescent="0.3">
      <c r="L531">
        <v>522</v>
      </c>
      <c r="M531">
        <v>100326.85418090312</v>
      </c>
    </row>
    <row r="532" spans="12:13" x14ac:dyDescent="0.3">
      <c r="L532">
        <v>523</v>
      </c>
      <c r="M532">
        <v>149084.9989875583</v>
      </c>
    </row>
    <row r="533" spans="12:13" x14ac:dyDescent="0.3">
      <c r="L533">
        <v>524</v>
      </c>
      <c r="M533">
        <v>129378.23317996145</v>
      </c>
    </row>
    <row r="534" spans="12:13" x14ac:dyDescent="0.3">
      <c r="L534">
        <v>525</v>
      </c>
      <c r="M534">
        <v>147576.10253196713</v>
      </c>
    </row>
    <row r="535" spans="12:13" x14ac:dyDescent="0.3">
      <c r="L535">
        <v>526</v>
      </c>
      <c r="M535">
        <v>140315.80860272225</v>
      </c>
    </row>
    <row r="536" spans="12:13" x14ac:dyDescent="0.3">
      <c r="L536">
        <v>527</v>
      </c>
      <c r="M536">
        <v>121503.36330335325</v>
      </c>
    </row>
    <row r="537" spans="12:13" x14ac:dyDescent="0.3">
      <c r="L537">
        <v>528</v>
      </c>
      <c r="M537">
        <v>110641.94285998718</v>
      </c>
    </row>
    <row r="538" spans="12:13" x14ac:dyDescent="0.3">
      <c r="L538">
        <v>529</v>
      </c>
      <c r="M538">
        <v>132355.07498128671</v>
      </c>
    </row>
    <row r="539" spans="12:13" x14ac:dyDescent="0.3">
      <c r="L539">
        <v>530</v>
      </c>
      <c r="M539">
        <v>113489.6645402663</v>
      </c>
    </row>
    <row r="540" spans="12:13" x14ac:dyDescent="0.3">
      <c r="L540">
        <v>531</v>
      </c>
      <c r="M540">
        <v>142370.77089649835</v>
      </c>
    </row>
    <row r="541" spans="12:13" x14ac:dyDescent="0.3">
      <c r="L541">
        <v>532</v>
      </c>
      <c r="M541">
        <v>105846.09799076314</v>
      </c>
    </row>
    <row r="542" spans="12:13" x14ac:dyDescent="0.3">
      <c r="L542">
        <v>533</v>
      </c>
      <c r="M542">
        <v>114843.74701991078</v>
      </c>
    </row>
    <row r="543" spans="12:13" x14ac:dyDescent="0.3">
      <c r="L543">
        <v>534</v>
      </c>
      <c r="M543">
        <v>110514.12111331261</v>
      </c>
    </row>
    <row r="544" spans="12:13" x14ac:dyDescent="0.3">
      <c r="L544">
        <v>535</v>
      </c>
      <c r="M544">
        <v>81869.851153048454</v>
      </c>
    </row>
    <row r="545" spans="12:13" x14ac:dyDescent="0.3">
      <c r="L545">
        <v>536</v>
      </c>
      <c r="M545">
        <v>162671.47969233891</v>
      </c>
    </row>
    <row r="546" spans="12:13" x14ac:dyDescent="0.3">
      <c r="L546">
        <v>537</v>
      </c>
      <c r="M546">
        <v>128313.95900813671</v>
      </c>
    </row>
    <row r="547" spans="12:13" x14ac:dyDescent="0.3">
      <c r="L547">
        <v>538</v>
      </c>
      <c r="M547">
        <v>137493.59379751794</v>
      </c>
    </row>
    <row r="548" spans="12:13" x14ac:dyDescent="0.3">
      <c r="L548">
        <v>539</v>
      </c>
      <c r="M548">
        <v>84619.733803940209</v>
      </c>
    </row>
    <row r="549" spans="12:13" x14ac:dyDescent="0.3">
      <c r="L549">
        <v>540</v>
      </c>
      <c r="M549">
        <v>123291.36639496629</v>
      </c>
    </row>
    <row r="550" spans="12:13" x14ac:dyDescent="0.3">
      <c r="L550">
        <v>541</v>
      </c>
      <c r="M550">
        <v>185499.48773122617</v>
      </c>
    </row>
    <row r="551" spans="12:13" x14ac:dyDescent="0.3">
      <c r="L551">
        <v>542</v>
      </c>
      <c r="M551">
        <v>108616.41516605736</v>
      </c>
    </row>
    <row r="552" spans="12:13" x14ac:dyDescent="0.3">
      <c r="L552">
        <v>543</v>
      </c>
      <c r="M552">
        <v>113634.68876123073</v>
      </c>
    </row>
    <row r="553" spans="12:13" x14ac:dyDescent="0.3">
      <c r="L553">
        <v>544</v>
      </c>
      <c r="M553">
        <v>60725.552346352342</v>
      </c>
    </row>
    <row r="554" spans="12:13" x14ac:dyDescent="0.3">
      <c r="L554">
        <v>545</v>
      </c>
      <c r="M554">
        <v>142638.71929287104</v>
      </c>
    </row>
    <row r="555" spans="12:13" x14ac:dyDescent="0.3">
      <c r="L555">
        <v>546</v>
      </c>
      <c r="M555">
        <v>152434.86897123267</v>
      </c>
    </row>
    <row r="556" spans="12:13" x14ac:dyDescent="0.3">
      <c r="L556">
        <v>547</v>
      </c>
      <c r="M556">
        <v>141112.47640818532</v>
      </c>
    </row>
    <row r="557" spans="12:13" x14ac:dyDescent="0.3">
      <c r="L557">
        <v>548</v>
      </c>
      <c r="M557">
        <v>144642.98509112064</v>
      </c>
    </row>
    <row r="558" spans="12:13" x14ac:dyDescent="0.3">
      <c r="L558">
        <v>549</v>
      </c>
      <c r="M558">
        <v>120872.93128013005</v>
      </c>
    </row>
    <row r="559" spans="12:13" x14ac:dyDescent="0.3">
      <c r="L559">
        <v>550</v>
      </c>
      <c r="M559">
        <v>134276.64948991151</v>
      </c>
    </row>
    <row r="560" spans="12:13" x14ac:dyDescent="0.3">
      <c r="L560">
        <v>551</v>
      </c>
      <c r="M560">
        <v>134678.87455795234</v>
      </c>
    </row>
    <row r="561" spans="12:13" x14ac:dyDescent="0.3">
      <c r="L561">
        <v>552</v>
      </c>
      <c r="M561">
        <v>94408.776445979311</v>
      </c>
    </row>
    <row r="562" spans="12:13" x14ac:dyDescent="0.3">
      <c r="L562">
        <v>553</v>
      </c>
      <c r="M562">
        <v>123145.46516627286</v>
      </c>
    </row>
    <row r="563" spans="12:13" x14ac:dyDescent="0.3">
      <c r="L563">
        <v>554</v>
      </c>
      <c r="M563">
        <v>124598.12398236018</v>
      </c>
    </row>
    <row r="564" spans="12:13" x14ac:dyDescent="0.3">
      <c r="L564">
        <v>555</v>
      </c>
      <c r="M564">
        <v>171843.13363769438</v>
      </c>
    </row>
    <row r="565" spans="12:13" x14ac:dyDescent="0.3">
      <c r="L565">
        <v>556</v>
      </c>
      <c r="M565">
        <v>101868.97011883388</v>
      </c>
    </row>
    <row r="566" spans="12:13" x14ac:dyDescent="0.3">
      <c r="L566">
        <v>557</v>
      </c>
      <c r="M566">
        <v>145124.68684276519</v>
      </c>
    </row>
    <row r="567" spans="12:13" x14ac:dyDescent="0.3">
      <c r="L567">
        <v>558</v>
      </c>
      <c r="M567">
        <v>76414.712913613243</v>
      </c>
    </row>
    <row r="568" spans="12:13" x14ac:dyDescent="0.3">
      <c r="L568">
        <v>559</v>
      </c>
      <c r="M568">
        <v>138697.88480874442</v>
      </c>
    </row>
    <row r="569" spans="12:13" x14ac:dyDescent="0.3">
      <c r="L569">
        <v>560</v>
      </c>
      <c r="M569">
        <v>129818.26203588824</v>
      </c>
    </row>
    <row r="570" spans="12:13" x14ac:dyDescent="0.3">
      <c r="L570">
        <v>561</v>
      </c>
      <c r="M570">
        <v>118411.77158809069</v>
      </c>
    </row>
    <row r="571" spans="12:13" x14ac:dyDescent="0.3">
      <c r="L571">
        <v>562</v>
      </c>
      <c r="M571">
        <v>155110.96282102121</v>
      </c>
    </row>
    <row r="572" spans="12:13" x14ac:dyDescent="0.3">
      <c r="L572">
        <v>563</v>
      </c>
      <c r="M572">
        <v>178038.72454043495</v>
      </c>
    </row>
    <row r="573" spans="12:13" x14ac:dyDescent="0.3">
      <c r="L573">
        <v>564</v>
      </c>
      <c r="M573">
        <v>137649.8608501493</v>
      </c>
    </row>
    <row r="574" spans="12:13" x14ac:dyDescent="0.3">
      <c r="L574">
        <v>565</v>
      </c>
      <c r="M574">
        <v>159628.29198825581</v>
      </c>
    </row>
    <row r="575" spans="12:13" x14ac:dyDescent="0.3">
      <c r="L575">
        <v>566</v>
      </c>
      <c r="M575">
        <v>141845.72737443866</v>
      </c>
    </row>
    <row r="576" spans="12:13" x14ac:dyDescent="0.3">
      <c r="L576">
        <v>567</v>
      </c>
      <c r="M576">
        <v>96964.37492858601</v>
      </c>
    </row>
    <row r="577" spans="12:13" x14ac:dyDescent="0.3">
      <c r="L577">
        <v>568</v>
      </c>
      <c r="M577">
        <v>132266.28665846575</v>
      </c>
    </row>
    <row r="578" spans="12:13" x14ac:dyDescent="0.3">
      <c r="L578">
        <v>569</v>
      </c>
      <c r="M578">
        <v>128296.56056443398</v>
      </c>
    </row>
    <row r="579" spans="12:13" x14ac:dyDescent="0.3">
      <c r="L579">
        <v>570</v>
      </c>
      <c r="M579">
        <v>145531.77660770976</v>
      </c>
    </row>
    <row r="580" spans="12:13" x14ac:dyDescent="0.3">
      <c r="L580">
        <v>571</v>
      </c>
      <c r="M580">
        <v>172952.38668486202</v>
      </c>
    </row>
    <row r="581" spans="12:13" x14ac:dyDescent="0.3">
      <c r="L581">
        <v>572</v>
      </c>
      <c r="M581">
        <v>121904.23966800535</v>
      </c>
    </row>
    <row r="582" spans="12:13" x14ac:dyDescent="0.3">
      <c r="L582">
        <v>573</v>
      </c>
      <c r="M582">
        <v>123377.3597637779</v>
      </c>
    </row>
    <row r="583" spans="12:13" x14ac:dyDescent="0.3">
      <c r="L583">
        <v>574</v>
      </c>
      <c r="M583">
        <v>152815.18554222526</v>
      </c>
    </row>
    <row r="584" spans="12:13" x14ac:dyDescent="0.3">
      <c r="L584">
        <v>575</v>
      </c>
      <c r="M584">
        <v>87980.23937562175</v>
      </c>
    </row>
    <row r="585" spans="12:13" x14ac:dyDescent="0.3">
      <c r="L585">
        <v>576</v>
      </c>
      <c r="M585">
        <v>160498.56097825724</v>
      </c>
    </row>
    <row r="586" spans="12:13" x14ac:dyDescent="0.3">
      <c r="L586">
        <v>577</v>
      </c>
      <c r="M586">
        <v>67084.51648054723</v>
      </c>
    </row>
    <row r="587" spans="12:13" x14ac:dyDescent="0.3">
      <c r="L587">
        <v>578</v>
      </c>
      <c r="M587">
        <v>120656.5106044049</v>
      </c>
    </row>
    <row r="588" spans="12:13" x14ac:dyDescent="0.3">
      <c r="L588">
        <v>579</v>
      </c>
      <c r="M588">
        <v>54021.07218167081</v>
      </c>
    </row>
    <row r="589" spans="12:13" x14ac:dyDescent="0.3">
      <c r="L589">
        <v>580</v>
      </c>
      <c r="M589">
        <v>124498.58950655244</v>
      </c>
    </row>
    <row r="590" spans="12:13" x14ac:dyDescent="0.3">
      <c r="L590">
        <v>581</v>
      </c>
      <c r="M590">
        <v>107924.57567494048</v>
      </c>
    </row>
    <row r="591" spans="12:13" x14ac:dyDescent="0.3">
      <c r="L591">
        <v>582</v>
      </c>
      <c r="M591">
        <v>152341.07007640839</v>
      </c>
    </row>
    <row r="592" spans="12:13" x14ac:dyDescent="0.3">
      <c r="L592">
        <v>583</v>
      </c>
      <c r="M592">
        <v>123189.10132244136</v>
      </c>
    </row>
    <row r="593" spans="12:13" x14ac:dyDescent="0.3">
      <c r="L593">
        <v>584</v>
      </c>
      <c r="M593">
        <v>164773.01077673398</v>
      </c>
    </row>
    <row r="594" spans="12:13" x14ac:dyDescent="0.3">
      <c r="L594">
        <v>585</v>
      </c>
      <c r="M594">
        <v>111155.04547886227</v>
      </c>
    </row>
    <row r="595" spans="12:13" x14ac:dyDescent="0.3">
      <c r="L595">
        <v>586</v>
      </c>
      <c r="M595">
        <v>144512.68183882319</v>
      </c>
    </row>
    <row r="596" spans="12:13" x14ac:dyDescent="0.3">
      <c r="L596">
        <v>587</v>
      </c>
      <c r="M596">
        <v>147226.38125482586</v>
      </c>
    </row>
    <row r="597" spans="12:13" x14ac:dyDescent="0.3">
      <c r="L597">
        <v>588</v>
      </c>
      <c r="M597">
        <v>99733.142265000322</v>
      </c>
    </row>
    <row r="598" spans="12:13" x14ac:dyDescent="0.3">
      <c r="L598">
        <v>589</v>
      </c>
      <c r="M598">
        <v>133676.94648474635</v>
      </c>
    </row>
    <row r="599" spans="12:13" x14ac:dyDescent="0.3">
      <c r="L599">
        <v>590</v>
      </c>
      <c r="M599">
        <v>131501.66028133326</v>
      </c>
    </row>
    <row r="600" spans="12:13" x14ac:dyDescent="0.3">
      <c r="L600">
        <v>591</v>
      </c>
      <c r="M600">
        <v>56167.073287921899</v>
      </c>
    </row>
    <row r="601" spans="12:13" x14ac:dyDescent="0.3">
      <c r="L601">
        <v>592</v>
      </c>
      <c r="M601">
        <v>129131.62392788636</v>
      </c>
    </row>
    <row r="602" spans="12:13" x14ac:dyDescent="0.3">
      <c r="L602">
        <v>593</v>
      </c>
      <c r="M602">
        <v>73131.350999345857</v>
      </c>
    </row>
    <row r="603" spans="12:13" x14ac:dyDescent="0.3">
      <c r="L603">
        <v>594</v>
      </c>
      <c r="M603">
        <v>104308.02606046118</v>
      </c>
    </row>
    <row r="604" spans="12:13" x14ac:dyDescent="0.3">
      <c r="L604">
        <v>595</v>
      </c>
      <c r="M604">
        <v>134891.49658890086</v>
      </c>
    </row>
    <row r="605" spans="12:13" x14ac:dyDescent="0.3">
      <c r="L605">
        <v>596</v>
      </c>
      <c r="M605">
        <v>153497.69266027966</v>
      </c>
    </row>
    <row r="606" spans="12:13" x14ac:dyDescent="0.3">
      <c r="L606">
        <v>597</v>
      </c>
      <c r="M606">
        <v>152892.31881389735</v>
      </c>
    </row>
    <row r="607" spans="12:13" x14ac:dyDescent="0.3">
      <c r="L607">
        <v>598</v>
      </c>
      <c r="M607">
        <v>139205.71593566408</v>
      </c>
    </row>
    <row r="608" spans="12:13" x14ac:dyDescent="0.3">
      <c r="L608">
        <v>599</v>
      </c>
      <c r="M608">
        <v>181139.71355655868</v>
      </c>
    </row>
    <row r="609" spans="12:13" x14ac:dyDescent="0.3">
      <c r="L609">
        <v>600</v>
      </c>
      <c r="M609">
        <v>147301.73739917527</v>
      </c>
    </row>
    <row r="610" spans="12:13" x14ac:dyDescent="0.3">
      <c r="L610">
        <v>601</v>
      </c>
      <c r="M610">
        <v>137260.14513158414</v>
      </c>
    </row>
    <row r="611" spans="12:13" x14ac:dyDescent="0.3">
      <c r="L611">
        <v>602</v>
      </c>
      <c r="M611">
        <v>129817.75621690589</v>
      </c>
    </row>
    <row r="612" spans="12:13" x14ac:dyDescent="0.3">
      <c r="L612">
        <v>603</v>
      </c>
      <c r="M612">
        <v>110288.1279648107</v>
      </c>
    </row>
    <row r="613" spans="12:13" x14ac:dyDescent="0.3">
      <c r="L613">
        <v>604</v>
      </c>
      <c r="M613">
        <v>144305.89868583583</v>
      </c>
    </row>
    <row r="614" spans="12:13" x14ac:dyDescent="0.3">
      <c r="L614">
        <v>605</v>
      </c>
      <c r="M614">
        <v>133067.19879504037</v>
      </c>
    </row>
    <row r="615" spans="12:13" x14ac:dyDescent="0.3">
      <c r="L615">
        <v>606</v>
      </c>
      <c r="M615">
        <v>149729.27373004757</v>
      </c>
    </row>
    <row r="616" spans="12:13" x14ac:dyDescent="0.3">
      <c r="L616">
        <v>607</v>
      </c>
      <c r="M616">
        <v>136633.09576312755</v>
      </c>
    </row>
    <row r="617" spans="12:13" x14ac:dyDescent="0.3">
      <c r="L617">
        <v>608</v>
      </c>
      <c r="M617">
        <v>91547.765210583108</v>
      </c>
    </row>
    <row r="618" spans="12:13" x14ac:dyDescent="0.3">
      <c r="L618">
        <v>609</v>
      </c>
      <c r="M618">
        <v>127253.42424647667</v>
      </c>
    </row>
    <row r="619" spans="12:13" x14ac:dyDescent="0.3">
      <c r="L619">
        <v>610</v>
      </c>
      <c r="M619">
        <v>119023.67667497299</v>
      </c>
    </row>
    <row r="620" spans="12:13" x14ac:dyDescent="0.3">
      <c r="L620">
        <v>611</v>
      </c>
      <c r="M620">
        <v>130947.97649237828</v>
      </c>
    </row>
    <row r="621" spans="12:13" x14ac:dyDescent="0.3">
      <c r="L621">
        <v>612</v>
      </c>
      <c r="M621">
        <v>110964.15469298963</v>
      </c>
    </row>
    <row r="622" spans="12:13" x14ac:dyDescent="0.3">
      <c r="L622">
        <v>613</v>
      </c>
      <c r="M622">
        <v>126464.46034146374</v>
      </c>
    </row>
    <row r="623" spans="12:13" x14ac:dyDescent="0.3">
      <c r="L623">
        <v>614</v>
      </c>
      <c r="M623">
        <v>42593.641429931624</v>
      </c>
    </row>
    <row r="624" spans="12:13" x14ac:dyDescent="0.3">
      <c r="L624">
        <v>615</v>
      </c>
      <c r="M624">
        <v>119683.04754031711</v>
      </c>
    </row>
    <row r="625" spans="12:13" x14ac:dyDescent="0.3">
      <c r="L625">
        <v>616</v>
      </c>
      <c r="M625">
        <v>149203.49023415532</v>
      </c>
    </row>
    <row r="626" spans="12:13" x14ac:dyDescent="0.3">
      <c r="L626">
        <v>617</v>
      </c>
      <c r="M626">
        <v>133840.15288180282</v>
      </c>
    </row>
    <row r="627" spans="12:13" x14ac:dyDescent="0.3">
      <c r="L627">
        <v>618</v>
      </c>
      <c r="M627">
        <v>107685.74329314369</v>
      </c>
    </row>
    <row r="628" spans="12:13" x14ac:dyDescent="0.3">
      <c r="L628">
        <v>619</v>
      </c>
      <c r="M628">
        <v>137295.80290028971</v>
      </c>
    </row>
    <row r="629" spans="12:13" x14ac:dyDescent="0.3">
      <c r="L629">
        <v>620</v>
      </c>
      <c r="M629">
        <v>136194.59784775076</v>
      </c>
    </row>
    <row r="630" spans="12:13" x14ac:dyDescent="0.3">
      <c r="L630">
        <v>621</v>
      </c>
      <c r="M630">
        <v>159257.11955309991</v>
      </c>
    </row>
    <row r="631" spans="12:13" x14ac:dyDescent="0.3">
      <c r="L631">
        <v>622</v>
      </c>
      <c r="M631">
        <v>191001.93976782047</v>
      </c>
    </row>
    <row r="632" spans="12:13" x14ac:dyDescent="0.3">
      <c r="L632">
        <v>623</v>
      </c>
      <c r="M632">
        <v>173086.12508921331</v>
      </c>
    </row>
    <row r="633" spans="12:13" x14ac:dyDescent="0.3">
      <c r="L633">
        <v>624</v>
      </c>
      <c r="M633">
        <v>135836.20748689704</v>
      </c>
    </row>
    <row r="634" spans="12:13" x14ac:dyDescent="0.3">
      <c r="L634">
        <v>625</v>
      </c>
      <c r="M634">
        <v>168164.74718795222</v>
      </c>
    </row>
    <row r="635" spans="12:13" x14ac:dyDescent="0.3">
      <c r="L635">
        <v>626</v>
      </c>
      <c r="M635">
        <v>132377.08024326185</v>
      </c>
    </row>
    <row r="636" spans="12:13" x14ac:dyDescent="0.3">
      <c r="L636">
        <v>627</v>
      </c>
      <c r="M636">
        <v>164776.53076389153</v>
      </c>
    </row>
    <row r="637" spans="12:13" x14ac:dyDescent="0.3">
      <c r="L637">
        <v>628</v>
      </c>
      <c r="M637">
        <v>119016.59524607204</v>
      </c>
    </row>
    <row r="638" spans="12:13" x14ac:dyDescent="0.3">
      <c r="L638">
        <v>629</v>
      </c>
      <c r="M638">
        <v>121036.04291226304</v>
      </c>
    </row>
    <row r="639" spans="12:13" x14ac:dyDescent="0.3">
      <c r="L639">
        <v>630</v>
      </c>
      <c r="M639">
        <v>130065.77786258206</v>
      </c>
    </row>
    <row r="640" spans="12:13" x14ac:dyDescent="0.3">
      <c r="L640">
        <v>631</v>
      </c>
      <c r="M640">
        <v>178099.26430520584</v>
      </c>
    </row>
    <row r="641" spans="12:13" x14ac:dyDescent="0.3">
      <c r="L641">
        <v>632</v>
      </c>
      <c r="M641">
        <v>92606.93474005739</v>
      </c>
    </row>
    <row r="642" spans="12:13" x14ac:dyDescent="0.3">
      <c r="L642">
        <v>633</v>
      </c>
      <c r="M642">
        <v>141543.22856357612</v>
      </c>
    </row>
    <row r="643" spans="12:13" x14ac:dyDescent="0.3">
      <c r="L643">
        <v>634</v>
      </c>
      <c r="M643">
        <v>120393.86919492285</v>
      </c>
    </row>
    <row r="644" spans="12:13" x14ac:dyDescent="0.3">
      <c r="L644">
        <v>635</v>
      </c>
      <c r="M644">
        <v>98336.859220527462</v>
      </c>
    </row>
    <row r="645" spans="12:13" x14ac:dyDescent="0.3">
      <c r="L645">
        <v>636</v>
      </c>
      <c r="M645">
        <v>150774.73110395594</v>
      </c>
    </row>
    <row r="646" spans="12:13" x14ac:dyDescent="0.3">
      <c r="L646">
        <v>637</v>
      </c>
      <c r="M646">
        <v>108291.68397204441</v>
      </c>
    </row>
    <row r="647" spans="12:13" x14ac:dyDescent="0.3">
      <c r="L647">
        <v>638</v>
      </c>
      <c r="M647">
        <v>101417.89795004076</v>
      </c>
    </row>
    <row r="648" spans="12:13" x14ac:dyDescent="0.3">
      <c r="L648">
        <v>639</v>
      </c>
      <c r="M648">
        <v>109340.76559400753</v>
      </c>
    </row>
    <row r="649" spans="12:13" x14ac:dyDescent="0.3">
      <c r="L649">
        <v>640</v>
      </c>
      <c r="M649">
        <v>83579.249324350269</v>
      </c>
    </row>
    <row r="650" spans="12:13" x14ac:dyDescent="0.3">
      <c r="L650">
        <v>641</v>
      </c>
      <c r="M650">
        <v>150789.38996023918</v>
      </c>
    </row>
    <row r="651" spans="12:13" x14ac:dyDescent="0.3">
      <c r="L651">
        <v>642</v>
      </c>
      <c r="M651">
        <v>150256.19539941603</v>
      </c>
    </row>
    <row r="652" spans="12:13" x14ac:dyDescent="0.3">
      <c r="L652">
        <v>643</v>
      </c>
      <c r="M652">
        <v>113523.69079690275</v>
      </c>
    </row>
    <row r="653" spans="12:13" x14ac:dyDescent="0.3">
      <c r="L653">
        <v>644</v>
      </c>
      <c r="M653">
        <v>179831.29603880388</v>
      </c>
    </row>
    <row r="654" spans="12:13" x14ac:dyDescent="0.3">
      <c r="L654">
        <v>645</v>
      </c>
      <c r="M654">
        <v>112242.77840402315</v>
      </c>
    </row>
    <row r="655" spans="12:13" x14ac:dyDescent="0.3">
      <c r="L655">
        <v>646</v>
      </c>
      <c r="M655">
        <v>159089.17339157517</v>
      </c>
    </row>
    <row r="656" spans="12:13" x14ac:dyDescent="0.3">
      <c r="L656">
        <v>647</v>
      </c>
      <c r="M656">
        <v>130602.62346614187</v>
      </c>
    </row>
    <row r="657" spans="12:13" x14ac:dyDescent="0.3">
      <c r="L657">
        <v>648</v>
      </c>
      <c r="M657">
        <v>154240.67626762061</v>
      </c>
    </row>
    <row r="658" spans="12:13" x14ac:dyDescent="0.3">
      <c r="L658">
        <v>649</v>
      </c>
      <c r="M658">
        <v>140841.03173849714</v>
      </c>
    </row>
    <row r="659" spans="12:13" x14ac:dyDescent="0.3">
      <c r="L659">
        <v>650</v>
      </c>
      <c r="M659">
        <v>141367.96549082018</v>
      </c>
    </row>
    <row r="660" spans="12:13" x14ac:dyDescent="0.3">
      <c r="L660">
        <v>651</v>
      </c>
      <c r="M660">
        <v>164911.65812299831</v>
      </c>
    </row>
    <row r="661" spans="12:13" x14ac:dyDescent="0.3">
      <c r="L661">
        <v>652</v>
      </c>
      <c r="M661">
        <v>139442.48322296864</v>
      </c>
    </row>
    <row r="662" spans="12:13" x14ac:dyDescent="0.3">
      <c r="L662">
        <v>653</v>
      </c>
      <c r="M662">
        <v>144951.09371961484</v>
      </c>
    </row>
    <row r="663" spans="12:13" x14ac:dyDescent="0.3">
      <c r="L663">
        <v>654</v>
      </c>
      <c r="M663">
        <v>142182.85685717606</v>
      </c>
    </row>
    <row r="664" spans="12:13" x14ac:dyDescent="0.3">
      <c r="L664">
        <v>655</v>
      </c>
      <c r="M664">
        <v>169257.10762975403</v>
      </c>
    </row>
    <row r="665" spans="12:13" x14ac:dyDescent="0.3">
      <c r="L665">
        <v>656</v>
      </c>
      <c r="M665">
        <v>86121.192820523574</v>
      </c>
    </row>
    <row r="666" spans="12:13" x14ac:dyDescent="0.3">
      <c r="L666">
        <v>657</v>
      </c>
      <c r="M666">
        <v>126802.58195873522</v>
      </c>
    </row>
    <row r="667" spans="12:13" x14ac:dyDescent="0.3">
      <c r="L667">
        <v>658</v>
      </c>
      <c r="M667">
        <v>155234.04883227756</v>
      </c>
    </row>
    <row r="668" spans="12:13" x14ac:dyDescent="0.3">
      <c r="L668">
        <v>659</v>
      </c>
      <c r="M668">
        <v>116293.49702636281</v>
      </c>
    </row>
    <row r="669" spans="12:13" x14ac:dyDescent="0.3">
      <c r="L669">
        <v>660</v>
      </c>
      <c r="M669">
        <v>110369.56173352484</v>
      </c>
    </row>
    <row r="670" spans="12:13" x14ac:dyDescent="0.3">
      <c r="L670">
        <v>661</v>
      </c>
      <c r="M670">
        <v>100035.13312580774</v>
      </c>
    </row>
    <row r="671" spans="12:13" x14ac:dyDescent="0.3">
      <c r="L671">
        <v>662</v>
      </c>
      <c r="M671">
        <v>157582.49012435711</v>
      </c>
    </row>
    <row r="672" spans="12:13" x14ac:dyDescent="0.3">
      <c r="L672">
        <v>663</v>
      </c>
      <c r="M672">
        <v>117483.71926944834</v>
      </c>
    </row>
    <row r="673" spans="12:13" x14ac:dyDescent="0.3">
      <c r="L673">
        <v>664</v>
      </c>
      <c r="M673">
        <v>83197.057750277425</v>
      </c>
    </row>
    <row r="674" spans="12:13" x14ac:dyDescent="0.3">
      <c r="L674">
        <v>665</v>
      </c>
      <c r="M674">
        <v>134985.31809861067</v>
      </c>
    </row>
    <row r="675" spans="12:13" x14ac:dyDescent="0.3">
      <c r="L675">
        <v>666</v>
      </c>
      <c r="M675">
        <v>162528.01326024329</v>
      </c>
    </row>
    <row r="676" spans="12:13" x14ac:dyDescent="0.3">
      <c r="L676">
        <v>667</v>
      </c>
      <c r="M676">
        <v>121549.86472444871</v>
      </c>
    </row>
    <row r="677" spans="12:13" x14ac:dyDescent="0.3">
      <c r="L677">
        <v>668</v>
      </c>
      <c r="M677">
        <v>89168.059553768078</v>
      </c>
    </row>
    <row r="678" spans="12:13" x14ac:dyDescent="0.3">
      <c r="L678">
        <v>669</v>
      </c>
      <c r="M678">
        <v>96723.369327471009</v>
      </c>
    </row>
    <row r="679" spans="12:13" x14ac:dyDescent="0.3">
      <c r="L679">
        <v>670</v>
      </c>
      <c r="M679">
        <v>76632.796736129909</v>
      </c>
    </row>
    <row r="680" spans="12:13" x14ac:dyDescent="0.3">
      <c r="L680">
        <v>671</v>
      </c>
      <c r="M680">
        <v>102633.33911123249</v>
      </c>
    </row>
    <row r="681" spans="12:13" x14ac:dyDescent="0.3">
      <c r="L681">
        <v>672</v>
      </c>
      <c r="M681">
        <v>145873.32477265567</v>
      </c>
    </row>
    <row r="682" spans="12:13" x14ac:dyDescent="0.3">
      <c r="L682">
        <v>673</v>
      </c>
      <c r="M682">
        <v>88249.979267506744</v>
      </c>
    </row>
    <row r="683" spans="12:13" x14ac:dyDescent="0.3">
      <c r="L683">
        <v>674</v>
      </c>
      <c r="M683">
        <v>63287.657175397035</v>
      </c>
    </row>
    <row r="684" spans="12:13" x14ac:dyDescent="0.3">
      <c r="L684">
        <v>675</v>
      </c>
      <c r="M684">
        <v>115786.96050706875</v>
      </c>
    </row>
    <row r="685" spans="12:13" x14ac:dyDescent="0.3">
      <c r="L685">
        <v>676</v>
      </c>
      <c r="M685">
        <v>106562.2946743978</v>
      </c>
    </row>
    <row r="686" spans="12:13" x14ac:dyDescent="0.3">
      <c r="L686">
        <v>677</v>
      </c>
      <c r="M686">
        <v>154979.33783242127</v>
      </c>
    </row>
    <row r="687" spans="12:13" x14ac:dyDescent="0.3">
      <c r="L687">
        <v>678</v>
      </c>
      <c r="M687">
        <v>109894.03042066947</v>
      </c>
    </row>
    <row r="688" spans="12:13" x14ac:dyDescent="0.3">
      <c r="L688">
        <v>679</v>
      </c>
      <c r="M688">
        <v>146297.8042283227</v>
      </c>
    </row>
    <row r="689" spans="12:13" x14ac:dyDescent="0.3">
      <c r="L689">
        <v>680</v>
      </c>
      <c r="M689">
        <v>109898.0151252647</v>
      </c>
    </row>
    <row r="690" spans="12:13" x14ac:dyDescent="0.3">
      <c r="L690">
        <v>681</v>
      </c>
      <c r="M690">
        <v>160026.33480645035</v>
      </c>
    </row>
    <row r="691" spans="12:13" x14ac:dyDescent="0.3">
      <c r="L691">
        <v>682</v>
      </c>
      <c r="M691">
        <v>157906.32937357726</v>
      </c>
    </row>
    <row r="692" spans="12:13" x14ac:dyDescent="0.3">
      <c r="L692">
        <v>683</v>
      </c>
      <c r="M692">
        <v>83975.861368075362</v>
      </c>
    </row>
    <row r="693" spans="12:13" x14ac:dyDescent="0.3">
      <c r="L693">
        <v>684</v>
      </c>
      <c r="M693">
        <v>119289.0580406739</v>
      </c>
    </row>
    <row r="694" spans="12:13" x14ac:dyDescent="0.3">
      <c r="L694">
        <v>685</v>
      </c>
      <c r="M694">
        <v>127206.26990701258</v>
      </c>
    </row>
    <row r="695" spans="12:13" x14ac:dyDescent="0.3">
      <c r="L695">
        <v>686</v>
      </c>
      <c r="M695">
        <v>125802.63761712075</v>
      </c>
    </row>
    <row r="696" spans="12:13" x14ac:dyDescent="0.3">
      <c r="L696">
        <v>687</v>
      </c>
      <c r="M696">
        <v>116353.368678197</v>
      </c>
    </row>
    <row r="697" spans="12:13" x14ac:dyDescent="0.3">
      <c r="L697">
        <v>688</v>
      </c>
      <c r="M697">
        <v>94049.109877592418</v>
      </c>
    </row>
    <row r="698" spans="12:13" x14ac:dyDescent="0.3">
      <c r="L698">
        <v>689</v>
      </c>
      <c r="M698">
        <v>119842.65245994061</v>
      </c>
    </row>
    <row r="699" spans="12:13" x14ac:dyDescent="0.3">
      <c r="L699">
        <v>690</v>
      </c>
      <c r="M699">
        <v>134910.34732226405</v>
      </c>
    </row>
    <row r="700" spans="12:13" x14ac:dyDescent="0.3">
      <c r="L700">
        <v>691</v>
      </c>
      <c r="M700">
        <v>144654.84450238687</v>
      </c>
    </row>
    <row r="701" spans="12:13" x14ac:dyDescent="0.3">
      <c r="L701">
        <v>692</v>
      </c>
      <c r="M701">
        <v>166977.17570272324</v>
      </c>
    </row>
    <row r="702" spans="12:13" x14ac:dyDescent="0.3">
      <c r="L702">
        <v>693</v>
      </c>
      <c r="M702">
        <v>168453.93580482187</v>
      </c>
    </row>
    <row r="703" spans="12:13" x14ac:dyDescent="0.3">
      <c r="L703">
        <v>694</v>
      </c>
      <c r="M703">
        <v>63975.852325883374</v>
      </c>
    </row>
    <row r="704" spans="12:13" x14ac:dyDescent="0.3">
      <c r="L704">
        <v>695</v>
      </c>
      <c r="M704">
        <v>107321.24861532857</v>
      </c>
    </row>
    <row r="705" spans="12:13" x14ac:dyDescent="0.3">
      <c r="L705">
        <v>696</v>
      </c>
      <c r="M705">
        <v>150536.15075111005</v>
      </c>
    </row>
    <row r="706" spans="12:13" x14ac:dyDescent="0.3">
      <c r="L706">
        <v>697</v>
      </c>
      <c r="M706">
        <v>145199.71474592431</v>
      </c>
    </row>
    <row r="707" spans="12:13" x14ac:dyDescent="0.3">
      <c r="L707">
        <v>698</v>
      </c>
      <c r="M707">
        <v>172112.16394210793</v>
      </c>
    </row>
    <row r="708" spans="12:13" x14ac:dyDescent="0.3">
      <c r="L708">
        <v>699</v>
      </c>
      <c r="M708">
        <v>147490.47316929634</v>
      </c>
    </row>
    <row r="709" spans="12:13" x14ac:dyDescent="0.3">
      <c r="L709">
        <v>700</v>
      </c>
      <c r="M709">
        <v>80902.212174281362</v>
      </c>
    </row>
    <row r="710" spans="12:13" x14ac:dyDescent="0.3">
      <c r="L710">
        <v>701</v>
      </c>
      <c r="M710">
        <v>140937.13989575009</v>
      </c>
    </row>
    <row r="711" spans="12:13" x14ac:dyDescent="0.3">
      <c r="L711">
        <v>702</v>
      </c>
      <c r="M711">
        <v>166406.69446953922</v>
      </c>
    </row>
    <row r="712" spans="12:13" x14ac:dyDescent="0.3">
      <c r="L712">
        <v>703</v>
      </c>
      <c r="M712">
        <v>112135.73431552309</v>
      </c>
    </row>
    <row r="713" spans="12:13" x14ac:dyDescent="0.3">
      <c r="L713">
        <v>704</v>
      </c>
      <c r="M713">
        <v>114289.34056667035</v>
      </c>
    </row>
    <row r="714" spans="12:13" x14ac:dyDescent="0.3">
      <c r="L714">
        <v>705</v>
      </c>
      <c r="M714">
        <v>145952.7231661604</v>
      </c>
    </row>
    <row r="715" spans="12:13" x14ac:dyDescent="0.3">
      <c r="L715">
        <v>706</v>
      </c>
      <c r="M715">
        <v>109588.62756578764</v>
      </c>
    </row>
    <row r="716" spans="12:13" x14ac:dyDescent="0.3">
      <c r="L716">
        <v>707</v>
      </c>
      <c r="M716">
        <v>180765.93258366772</v>
      </c>
    </row>
    <row r="717" spans="12:13" x14ac:dyDescent="0.3">
      <c r="L717">
        <v>708</v>
      </c>
      <c r="M717">
        <v>104490.29460641919</v>
      </c>
    </row>
    <row r="718" spans="12:13" x14ac:dyDescent="0.3">
      <c r="L718">
        <v>709</v>
      </c>
      <c r="M718">
        <v>90608.155357696116</v>
      </c>
    </row>
    <row r="719" spans="12:13" x14ac:dyDescent="0.3">
      <c r="L719">
        <v>710</v>
      </c>
      <c r="M719">
        <v>94025.075003356789</v>
      </c>
    </row>
    <row r="720" spans="12:13" x14ac:dyDescent="0.3">
      <c r="L720">
        <v>711</v>
      </c>
      <c r="M720">
        <v>113136.9184524164</v>
      </c>
    </row>
    <row r="721" spans="12:13" x14ac:dyDescent="0.3">
      <c r="L721">
        <v>712</v>
      </c>
      <c r="M721">
        <v>119169.05821736038</v>
      </c>
    </row>
    <row r="722" spans="12:13" x14ac:dyDescent="0.3">
      <c r="L722">
        <v>713</v>
      </c>
      <c r="M722">
        <v>145304.4627280375</v>
      </c>
    </row>
    <row r="723" spans="12:13" x14ac:dyDescent="0.3">
      <c r="L723">
        <v>714</v>
      </c>
      <c r="M723">
        <v>110930.68498523682</v>
      </c>
    </row>
    <row r="724" spans="12:13" x14ac:dyDescent="0.3">
      <c r="L724">
        <v>715</v>
      </c>
      <c r="M724">
        <v>121323.18784766801</v>
      </c>
    </row>
    <row r="725" spans="12:13" x14ac:dyDescent="0.3">
      <c r="L725">
        <v>716</v>
      </c>
      <c r="M725">
        <v>152090.33127614477</v>
      </c>
    </row>
    <row r="726" spans="12:13" x14ac:dyDescent="0.3">
      <c r="L726">
        <v>717</v>
      </c>
      <c r="M726">
        <v>101281.94569347284</v>
      </c>
    </row>
    <row r="727" spans="12:13" x14ac:dyDescent="0.3">
      <c r="L727">
        <v>718</v>
      </c>
      <c r="M727">
        <v>130990.15540044382</v>
      </c>
    </row>
    <row r="728" spans="12:13" x14ac:dyDescent="0.3">
      <c r="L728">
        <v>719</v>
      </c>
      <c r="M728">
        <v>149443.56968541455</v>
      </c>
    </row>
    <row r="729" spans="12:13" x14ac:dyDescent="0.3">
      <c r="L729">
        <v>720</v>
      </c>
      <c r="M729">
        <v>50021.109777558187</v>
      </c>
    </row>
    <row r="730" spans="12:13" x14ac:dyDescent="0.3">
      <c r="L730">
        <v>721</v>
      </c>
      <c r="M730">
        <v>156205.0564502026</v>
      </c>
    </row>
    <row r="731" spans="12:13" x14ac:dyDescent="0.3">
      <c r="L731">
        <v>722</v>
      </c>
      <c r="M731">
        <v>129918.51363721388</v>
      </c>
    </row>
    <row r="732" spans="12:13" x14ac:dyDescent="0.3">
      <c r="L732">
        <v>723</v>
      </c>
      <c r="M732">
        <v>124607.79896275952</v>
      </c>
    </row>
    <row r="733" spans="12:13" x14ac:dyDescent="0.3">
      <c r="L733">
        <v>724</v>
      </c>
      <c r="M733">
        <v>134974.36659955126</v>
      </c>
    </row>
    <row r="734" spans="12:13" x14ac:dyDescent="0.3">
      <c r="L734">
        <v>725</v>
      </c>
      <c r="M734">
        <v>65922.609235669079</v>
      </c>
    </row>
    <row r="735" spans="12:13" x14ac:dyDescent="0.3">
      <c r="L735">
        <v>726</v>
      </c>
      <c r="M735">
        <v>167419.56946332718</v>
      </c>
    </row>
    <row r="736" spans="12:13" x14ac:dyDescent="0.3">
      <c r="L736">
        <v>727</v>
      </c>
      <c r="M736">
        <v>139266.68471888552</v>
      </c>
    </row>
    <row r="737" spans="12:13" x14ac:dyDescent="0.3">
      <c r="L737">
        <v>728</v>
      </c>
      <c r="M737">
        <v>155235.52240508521</v>
      </c>
    </row>
    <row r="738" spans="12:13" x14ac:dyDescent="0.3">
      <c r="L738">
        <v>729</v>
      </c>
      <c r="M738">
        <v>75669.712908016692</v>
      </c>
    </row>
    <row r="739" spans="12:13" x14ac:dyDescent="0.3">
      <c r="L739">
        <v>730</v>
      </c>
      <c r="M739">
        <v>66798.057385810389</v>
      </c>
    </row>
    <row r="740" spans="12:13" x14ac:dyDescent="0.3">
      <c r="L740">
        <v>731</v>
      </c>
      <c r="M740">
        <v>185339.86753299032</v>
      </c>
    </row>
    <row r="741" spans="12:13" x14ac:dyDescent="0.3">
      <c r="L741">
        <v>732</v>
      </c>
      <c r="M741">
        <v>139440.42373654712</v>
      </c>
    </row>
    <row r="742" spans="12:13" x14ac:dyDescent="0.3">
      <c r="L742">
        <v>733</v>
      </c>
      <c r="M742">
        <v>122497.1814221564</v>
      </c>
    </row>
    <row r="743" spans="12:13" x14ac:dyDescent="0.3">
      <c r="L743">
        <v>734</v>
      </c>
      <c r="M743">
        <v>98546.696331033367</v>
      </c>
    </row>
    <row r="744" spans="12:13" x14ac:dyDescent="0.3">
      <c r="L744">
        <v>735</v>
      </c>
      <c r="M744">
        <v>118984.78774958232</v>
      </c>
    </row>
    <row r="745" spans="12:13" x14ac:dyDescent="0.3">
      <c r="L745">
        <v>736</v>
      </c>
      <c r="M745">
        <v>172350.10016020481</v>
      </c>
    </row>
    <row r="746" spans="12:13" x14ac:dyDescent="0.3">
      <c r="L746">
        <v>737</v>
      </c>
      <c r="M746">
        <v>169153.94920187487</v>
      </c>
    </row>
    <row r="747" spans="12:13" x14ac:dyDescent="0.3">
      <c r="L747">
        <v>738</v>
      </c>
      <c r="M747">
        <v>100129.99813704268</v>
      </c>
    </row>
    <row r="748" spans="12:13" x14ac:dyDescent="0.3">
      <c r="L748">
        <v>739</v>
      </c>
      <c r="M748">
        <v>172958.52531055134</v>
      </c>
    </row>
    <row r="749" spans="12:13" x14ac:dyDescent="0.3">
      <c r="L749">
        <v>740</v>
      </c>
      <c r="M749">
        <v>98387.715667159006</v>
      </c>
    </row>
    <row r="750" spans="12:13" x14ac:dyDescent="0.3">
      <c r="L750">
        <v>741</v>
      </c>
      <c r="M750">
        <v>163749.68414302685</v>
      </c>
    </row>
    <row r="751" spans="12:13" x14ac:dyDescent="0.3">
      <c r="L751">
        <v>742</v>
      </c>
      <c r="M751">
        <v>142380.84563671297</v>
      </c>
    </row>
    <row r="752" spans="12:13" x14ac:dyDescent="0.3">
      <c r="L752">
        <v>743</v>
      </c>
      <c r="M752">
        <v>133465.42094863617</v>
      </c>
    </row>
    <row r="753" spans="12:13" x14ac:dyDescent="0.3">
      <c r="L753">
        <v>744</v>
      </c>
      <c r="M753">
        <v>92815.286411935871</v>
      </c>
    </row>
    <row r="754" spans="12:13" x14ac:dyDescent="0.3">
      <c r="L754">
        <v>745</v>
      </c>
      <c r="M754">
        <v>103435.44486072182</v>
      </c>
    </row>
    <row r="755" spans="12:13" x14ac:dyDescent="0.3">
      <c r="L755">
        <v>746</v>
      </c>
      <c r="M755">
        <v>96109.683406726166</v>
      </c>
    </row>
    <row r="756" spans="12:13" x14ac:dyDescent="0.3">
      <c r="L756">
        <v>747</v>
      </c>
      <c r="M756">
        <v>105079.63903367665</v>
      </c>
    </row>
    <row r="757" spans="12:13" x14ac:dyDescent="0.3">
      <c r="L757">
        <v>748</v>
      </c>
      <c r="M757">
        <v>169028.24569771995</v>
      </c>
    </row>
    <row r="758" spans="12:13" x14ac:dyDescent="0.3">
      <c r="L758">
        <v>749</v>
      </c>
      <c r="M758">
        <v>155602.85783976942</v>
      </c>
    </row>
    <row r="759" spans="12:13" x14ac:dyDescent="0.3">
      <c r="L759">
        <v>750</v>
      </c>
      <c r="M759">
        <v>51178.927487799199</v>
      </c>
    </row>
    <row r="760" spans="12:13" x14ac:dyDescent="0.3">
      <c r="L760">
        <v>751</v>
      </c>
      <c r="M760">
        <v>82616.123580622429</v>
      </c>
    </row>
    <row r="761" spans="12:13" x14ac:dyDescent="0.3">
      <c r="L761">
        <v>752</v>
      </c>
      <c r="M761">
        <v>145671.06723569136</v>
      </c>
    </row>
    <row r="762" spans="12:13" x14ac:dyDescent="0.3">
      <c r="L762">
        <v>753</v>
      </c>
      <c r="M762">
        <v>145263.94639795355</v>
      </c>
    </row>
    <row r="763" spans="12:13" x14ac:dyDescent="0.3">
      <c r="L763">
        <v>754</v>
      </c>
      <c r="M763">
        <v>113075.54164691246</v>
      </c>
    </row>
    <row r="764" spans="12:13" x14ac:dyDescent="0.3">
      <c r="L764">
        <v>755</v>
      </c>
      <c r="M764">
        <v>189670.96532527177</v>
      </c>
    </row>
    <row r="765" spans="12:13" x14ac:dyDescent="0.3">
      <c r="L765">
        <v>756</v>
      </c>
      <c r="M765">
        <v>100962.52792673477</v>
      </c>
    </row>
    <row r="766" spans="12:13" x14ac:dyDescent="0.3">
      <c r="L766">
        <v>757</v>
      </c>
      <c r="M766">
        <v>101847.0882635267</v>
      </c>
    </row>
    <row r="767" spans="12:13" x14ac:dyDescent="0.3">
      <c r="L767">
        <v>758</v>
      </c>
      <c r="M767">
        <v>93388.172266987909</v>
      </c>
    </row>
    <row r="768" spans="12:13" x14ac:dyDescent="0.3">
      <c r="L768">
        <v>759</v>
      </c>
      <c r="M768">
        <v>146949.85538587044</v>
      </c>
    </row>
    <row r="769" spans="12:13" x14ac:dyDescent="0.3">
      <c r="L769">
        <v>760</v>
      </c>
      <c r="M769">
        <v>106957.94209177705</v>
      </c>
    </row>
    <row r="770" spans="12:13" x14ac:dyDescent="0.3">
      <c r="L770">
        <v>761</v>
      </c>
      <c r="M770">
        <v>120662.46222803282</v>
      </c>
    </row>
    <row r="771" spans="12:13" x14ac:dyDescent="0.3">
      <c r="L771">
        <v>762</v>
      </c>
      <c r="M771">
        <v>104784.18022083578</v>
      </c>
    </row>
    <row r="772" spans="12:13" x14ac:dyDescent="0.3">
      <c r="L772">
        <v>763</v>
      </c>
      <c r="M772">
        <v>144480.57365108072</v>
      </c>
    </row>
    <row r="773" spans="12:13" x14ac:dyDescent="0.3">
      <c r="L773">
        <v>764</v>
      </c>
      <c r="M773">
        <v>108713.20217053973</v>
      </c>
    </row>
    <row r="774" spans="12:13" x14ac:dyDescent="0.3">
      <c r="L774">
        <v>765</v>
      </c>
      <c r="M774">
        <v>132395.84502936457</v>
      </c>
    </row>
    <row r="775" spans="12:13" x14ac:dyDescent="0.3">
      <c r="L775">
        <v>766</v>
      </c>
      <c r="M775">
        <v>91585.001848747459</v>
      </c>
    </row>
    <row r="776" spans="12:13" x14ac:dyDescent="0.3">
      <c r="L776">
        <v>767</v>
      </c>
      <c r="M776">
        <v>85891.735649963084</v>
      </c>
    </row>
    <row r="777" spans="12:13" x14ac:dyDescent="0.3">
      <c r="L777">
        <v>768</v>
      </c>
      <c r="M777">
        <v>92940.019963441213</v>
      </c>
    </row>
    <row r="778" spans="12:13" x14ac:dyDescent="0.3">
      <c r="L778">
        <v>769</v>
      </c>
      <c r="M778">
        <v>110557.45834156958</v>
      </c>
    </row>
    <row r="779" spans="12:13" x14ac:dyDescent="0.3">
      <c r="L779">
        <v>770</v>
      </c>
      <c r="M779">
        <v>136589.80378687702</v>
      </c>
    </row>
    <row r="780" spans="12:13" x14ac:dyDescent="0.3">
      <c r="L780">
        <v>771</v>
      </c>
      <c r="M780">
        <v>77958.841049581533</v>
      </c>
    </row>
    <row r="781" spans="12:13" x14ac:dyDescent="0.3">
      <c r="L781">
        <v>772</v>
      </c>
      <c r="M781">
        <v>153089.67365843593</v>
      </c>
    </row>
    <row r="782" spans="12:13" x14ac:dyDescent="0.3">
      <c r="L782">
        <v>773</v>
      </c>
      <c r="M782">
        <v>147327.74949735214</v>
      </c>
    </row>
    <row r="783" spans="12:13" x14ac:dyDescent="0.3">
      <c r="L783">
        <v>774</v>
      </c>
      <c r="M783">
        <v>149329.96319819486</v>
      </c>
    </row>
    <row r="784" spans="12:13" x14ac:dyDescent="0.3">
      <c r="L784">
        <v>775</v>
      </c>
      <c r="M784">
        <v>129103.18275826849</v>
      </c>
    </row>
    <row r="785" spans="12:13" x14ac:dyDescent="0.3">
      <c r="L785">
        <v>776</v>
      </c>
      <c r="M785">
        <v>136765.64403127256</v>
      </c>
    </row>
    <row r="786" spans="12:13" x14ac:dyDescent="0.3">
      <c r="L786">
        <v>777</v>
      </c>
      <c r="M786">
        <v>133062.860646441</v>
      </c>
    </row>
    <row r="787" spans="12:13" x14ac:dyDescent="0.3">
      <c r="L787">
        <v>778</v>
      </c>
      <c r="M787">
        <v>148481.61177283234</v>
      </c>
    </row>
    <row r="788" spans="12:13" x14ac:dyDescent="0.3">
      <c r="L788">
        <v>779</v>
      </c>
      <c r="M788">
        <v>168003.75659985535</v>
      </c>
    </row>
    <row r="789" spans="12:13" x14ac:dyDescent="0.3">
      <c r="L789">
        <v>780</v>
      </c>
      <c r="M789">
        <v>93387.454641073593</v>
      </c>
    </row>
    <row r="790" spans="12:13" x14ac:dyDescent="0.3">
      <c r="L790">
        <v>781</v>
      </c>
      <c r="M790">
        <v>127577.48813043634</v>
      </c>
    </row>
    <row r="791" spans="12:13" x14ac:dyDescent="0.3">
      <c r="L791">
        <v>782</v>
      </c>
      <c r="M791">
        <v>174904.72322281505</v>
      </c>
    </row>
    <row r="792" spans="12:13" x14ac:dyDescent="0.3">
      <c r="L792">
        <v>783</v>
      </c>
      <c r="M792">
        <v>162548.96526447503</v>
      </c>
    </row>
    <row r="793" spans="12:13" x14ac:dyDescent="0.3">
      <c r="L793">
        <v>784</v>
      </c>
      <c r="M793">
        <v>143383.6533063064</v>
      </c>
    </row>
    <row r="794" spans="12:13" x14ac:dyDescent="0.3">
      <c r="L794">
        <v>785</v>
      </c>
      <c r="M794">
        <v>104780.77782150125</v>
      </c>
    </row>
    <row r="795" spans="12:13" x14ac:dyDescent="0.3">
      <c r="L795">
        <v>786</v>
      </c>
      <c r="M795">
        <v>102647.36835779712</v>
      </c>
    </row>
    <row r="796" spans="12:13" x14ac:dyDescent="0.3">
      <c r="L796">
        <v>787</v>
      </c>
      <c r="M796">
        <v>107963.68613201671</v>
      </c>
    </row>
    <row r="797" spans="12:13" x14ac:dyDescent="0.3">
      <c r="L797">
        <v>788</v>
      </c>
      <c r="M797">
        <v>157446.2107426197</v>
      </c>
    </row>
    <row r="798" spans="12:13" x14ac:dyDescent="0.3">
      <c r="L798">
        <v>789</v>
      </c>
      <c r="M798">
        <v>105128.68663983155</v>
      </c>
    </row>
    <row r="799" spans="12:13" x14ac:dyDescent="0.3">
      <c r="L799">
        <v>790</v>
      </c>
      <c r="M799">
        <v>71543.561625064409</v>
      </c>
    </row>
    <row r="800" spans="12:13" x14ac:dyDescent="0.3">
      <c r="L800">
        <v>791</v>
      </c>
      <c r="M800">
        <v>178354.16541935006</v>
      </c>
    </row>
    <row r="801" spans="12:13" x14ac:dyDescent="0.3">
      <c r="L801">
        <v>792</v>
      </c>
      <c r="M801">
        <v>126697.12177130033</v>
      </c>
    </row>
    <row r="802" spans="12:13" x14ac:dyDescent="0.3">
      <c r="L802">
        <v>793</v>
      </c>
      <c r="M802">
        <v>125745.50711897347</v>
      </c>
    </row>
    <row r="803" spans="12:13" x14ac:dyDescent="0.3">
      <c r="L803">
        <v>794</v>
      </c>
      <c r="M803">
        <v>60832.199894763995</v>
      </c>
    </row>
    <row r="804" spans="12:13" x14ac:dyDescent="0.3">
      <c r="L804">
        <v>795</v>
      </c>
      <c r="M804">
        <v>136574.55164265897</v>
      </c>
    </row>
    <row r="805" spans="12:13" x14ac:dyDescent="0.3">
      <c r="L805">
        <v>796</v>
      </c>
      <c r="M805">
        <v>143795.09603166734</v>
      </c>
    </row>
    <row r="806" spans="12:13" x14ac:dyDescent="0.3">
      <c r="L806">
        <v>797</v>
      </c>
      <c r="M806">
        <v>132550.04351956071</v>
      </c>
    </row>
    <row r="807" spans="12:13" x14ac:dyDescent="0.3">
      <c r="L807">
        <v>798</v>
      </c>
      <c r="M807">
        <v>60562.298650780227</v>
      </c>
    </row>
    <row r="808" spans="12:13" x14ac:dyDescent="0.3">
      <c r="L808">
        <v>799</v>
      </c>
      <c r="M808">
        <v>150947.40461278602</v>
      </c>
    </row>
    <row r="809" spans="12:13" x14ac:dyDescent="0.3">
      <c r="L809">
        <v>800</v>
      </c>
      <c r="M809">
        <v>85296.429678167216</v>
      </c>
    </row>
    <row r="810" spans="12:13" x14ac:dyDescent="0.3">
      <c r="L810">
        <v>801</v>
      </c>
      <c r="M810">
        <v>83026.982098049863</v>
      </c>
    </row>
    <row r="811" spans="12:13" x14ac:dyDescent="0.3">
      <c r="L811">
        <v>802</v>
      </c>
      <c r="M811">
        <v>134029.85998404317</v>
      </c>
    </row>
    <row r="812" spans="12:13" x14ac:dyDescent="0.3">
      <c r="L812">
        <v>803</v>
      </c>
      <c r="M812">
        <v>114417.12592066207</v>
      </c>
    </row>
    <row r="813" spans="12:13" x14ac:dyDescent="0.3">
      <c r="L813">
        <v>804</v>
      </c>
      <c r="M813">
        <v>131983.46079144598</v>
      </c>
    </row>
    <row r="814" spans="12:13" x14ac:dyDescent="0.3">
      <c r="L814">
        <v>805</v>
      </c>
      <c r="M814">
        <v>108682.12212946764</v>
      </c>
    </row>
    <row r="815" spans="12:13" x14ac:dyDescent="0.3">
      <c r="L815">
        <v>806</v>
      </c>
      <c r="M815">
        <v>98986.916695717082</v>
      </c>
    </row>
    <row r="816" spans="12:13" x14ac:dyDescent="0.3">
      <c r="L816">
        <v>807</v>
      </c>
      <c r="M816">
        <v>131269.82290580534</v>
      </c>
    </row>
    <row r="817" spans="12:13" x14ac:dyDescent="0.3">
      <c r="L817">
        <v>808</v>
      </c>
      <c r="M817">
        <v>126778.31400773043</v>
      </c>
    </row>
    <row r="818" spans="12:13" x14ac:dyDescent="0.3">
      <c r="L818">
        <v>809</v>
      </c>
      <c r="M818">
        <v>166249.12125053356</v>
      </c>
    </row>
    <row r="819" spans="12:13" x14ac:dyDescent="0.3">
      <c r="L819">
        <v>810</v>
      </c>
      <c r="M819">
        <v>164983.3060710447</v>
      </c>
    </row>
    <row r="820" spans="12:13" x14ac:dyDescent="0.3">
      <c r="L820">
        <v>811</v>
      </c>
      <c r="M820">
        <v>146387.26201352684</v>
      </c>
    </row>
    <row r="821" spans="12:13" x14ac:dyDescent="0.3">
      <c r="L821">
        <v>812</v>
      </c>
      <c r="M821">
        <v>179879.38925242092</v>
      </c>
    </row>
    <row r="822" spans="12:13" x14ac:dyDescent="0.3">
      <c r="L822">
        <v>813</v>
      </c>
      <c r="M822">
        <v>162654.02989224615</v>
      </c>
    </row>
    <row r="823" spans="12:13" x14ac:dyDescent="0.3">
      <c r="L823">
        <v>814</v>
      </c>
      <c r="M823">
        <v>132008.94051227602</v>
      </c>
    </row>
    <row r="824" spans="12:13" x14ac:dyDescent="0.3">
      <c r="L824">
        <v>815</v>
      </c>
      <c r="M824">
        <v>96838.310514888726</v>
      </c>
    </row>
    <row r="825" spans="12:13" x14ac:dyDescent="0.3">
      <c r="L825">
        <v>816</v>
      </c>
      <c r="M825">
        <v>114305.28296012327</v>
      </c>
    </row>
    <row r="826" spans="12:13" x14ac:dyDescent="0.3">
      <c r="L826">
        <v>817</v>
      </c>
      <c r="M826">
        <v>112263.02208033789</v>
      </c>
    </row>
    <row r="827" spans="12:13" x14ac:dyDescent="0.3">
      <c r="L827">
        <v>818</v>
      </c>
      <c r="M827">
        <v>142664.78079164636</v>
      </c>
    </row>
    <row r="828" spans="12:13" x14ac:dyDescent="0.3">
      <c r="L828">
        <v>819</v>
      </c>
      <c r="M828">
        <v>132311.39497816085</v>
      </c>
    </row>
    <row r="829" spans="12:13" x14ac:dyDescent="0.3">
      <c r="L829">
        <v>820</v>
      </c>
      <c r="M829">
        <v>137311.3200399609</v>
      </c>
    </row>
    <row r="830" spans="12:13" x14ac:dyDescent="0.3">
      <c r="L830">
        <v>821</v>
      </c>
      <c r="M830">
        <v>149499.79669956508</v>
      </c>
    </row>
    <row r="831" spans="12:13" x14ac:dyDescent="0.3">
      <c r="L831">
        <v>822</v>
      </c>
      <c r="M831">
        <v>159054.04292582106</v>
      </c>
    </row>
    <row r="832" spans="12:13" x14ac:dyDescent="0.3">
      <c r="L832">
        <v>823</v>
      </c>
      <c r="M832">
        <v>80520.920998578484</v>
      </c>
    </row>
    <row r="833" spans="12:13" x14ac:dyDescent="0.3">
      <c r="L833">
        <v>824</v>
      </c>
      <c r="M833">
        <v>105619.11184972717</v>
      </c>
    </row>
    <row r="834" spans="12:13" x14ac:dyDescent="0.3">
      <c r="L834">
        <v>825</v>
      </c>
      <c r="M834">
        <v>150085.87250131473</v>
      </c>
    </row>
    <row r="835" spans="12:13" x14ac:dyDescent="0.3">
      <c r="L835">
        <v>826</v>
      </c>
      <c r="M835">
        <v>85509.182009170967</v>
      </c>
    </row>
    <row r="836" spans="12:13" x14ac:dyDescent="0.3">
      <c r="L836">
        <v>827</v>
      </c>
      <c r="M836">
        <v>160949.73212153732</v>
      </c>
    </row>
    <row r="837" spans="12:13" x14ac:dyDescent="0.3">
      <c r="L837">
        <v>828</v>
      </c>
      <c r="M837">
        <v>97265.167609839322</v>
      </c>
    </row>
    <row r="838" spans="12:13" x14ac:dyDescent="0.3">
      <c r="L838">
        <v>829</v>
      </c>
      <c r="M838">
        <v>105176.91449821481</v>
      </c>
    </row>
    <row r="839" spans="12:13" x14ac:dyDescent="0.3">
      <c r="L839">
        <v>830</v>
      </c>
      <c r="M839">
        <v>87323.996716801077</v>
      </c>
    </row>
    <row r="840" spans="12:13" x14ac:dyDescent="0.3">
      <c r="L840">
        <v>831</v>
      </c>
      <c r="M840">
        <v>134157.92912408354</v>
      </c>
    </row>
    <row r="841" spans="12:13" x14ac:dyDescent="0.3">
      <c r="L841">
        <v>832</v>
      </c>
      <c r="M841">
        <v>180778.8186935244</v>
      </c>
    </row>
    <row r="842" spans="12:13" x14ac:dyDescent="0.3">
      <c r="L842">
        <v>833</v>
      </c>
      <c r="M842">
        <v>102051.61321309238</v>
      </c>
    </row>
    <row r="843" spans="12:13" x14ac:dyDescent="0.3">
      <c r="L843">
        <v>834</v>
      </c>
      <c r="M843">
        <v>102844.97730459811</v>
      </c>
    </row>
    <row r="844" spans="12:13" x14ac:dyDescent="0.3">
      <c r="L844">
        <v>835</v>
      </c>
      <c r="M844">
        <v>164752.71053268987</v>
      </c>
    </row>
    <row r="845" spans="12:13" x14ac:dyDescent="0.3">
      <c r="L845">
        <v>836</v>
      </c>
      <c r="M845">
        <v>121814.51720176323</v>
      </c>
    </row>
    <row r="846" spans="12:13" x14ac:dyDescent="0.3">
      <c r="L846">
        <v>837</v>
      </c>
      <c r="M846">
        <v>116987.29636639429</v>
      </c>
    </row>
    <row r="847" spans="12:13" x14ac:dyDescent="0.3">
      <c r="L847">
        <v>838</v>
      </c>
      <c r="M847">
        <v>156729.54877213144</v>
      </c>
    </row>
    <row r="848" spans="12:13" x14ac:dyDescent="0.3">
      <c r="L848">
        <v>839</v>
      </c>
      <c r="M848">
        <v>59454.753126691328</v>
      </c>
    </row>
    <row r="849" spans="12:13" x14ac:dyDescent="0.3">
      <c r="L849">
        <v>840</v>
      </c>
      <c r="M849">
        <v>163533.09177815722</v>
      </c>
    </row>
    <row r="850" spans="12:13" x14ac:dyDescent="0.3">
      <c r="L850">
        <v>841</v>
      </c>
      <c r="M850">
        <v>138648.74457832018</v>
      </c>
    </row>
    <row r="851" spans="12:13" x14ac:dyDescent="0.3">
      <c r="L851">
        <v>842</v>
      </c>
      <c r="M851">
        <v>141630.62019217754</v>
      </c>
    </row>
    <row r="852" spans="12:13" x14ac:dyDescent="0.3">
      <c r="L852">
        <v>843</v>
      </c>
      <c r="M852">
        <v>144633.48182116501</v>
      </c>
    </row>
    <row r="853" spans="12:13" x14ac:dyDescent="0.3">
      <c r="L853">
        <v>844</v>
      </c>
      <c r="M853">
        <v>139161.30988549301</v>
      </c>
    </row>
    <row r="854" spans="12:13" x14ac:dyDescent="0.3">
      <c r="L854">
        <v>845</v>
      </c>
      <c r="M854">
        <v>79179.033133129531</v>
      </c>
    </row>
    <row r="855" spans="12:13" x14ac:dyDescent="0.3">
      <c r="L855">
        <v>846</v>
      </c>
      <c r="M855">
        <v>137030.34240835026</v>
      </c>
    </row>
    <row r="856" spans="12:13" x14ac:dyDescent="0.3">
      <c r="L856">
        <v>847</v>
      </c>
      <c r="M856">
        <v>152860.09597043492</v>
      </c>
    </row>
    <row r="857" spans="12:13" x14ac:dyDescent="0.3">
      <c r="L857">
        <v>848</v>
      </c>
      <c r="M857">
        <v>150203.84241372882</v>
      </c>
    </row>
    <row r="858" spans="12:13" x14ac:dyDescent="0.3">
      <c r="L858">
        <v>849</v>
      </c>
      <c r="M858">
        <v>117546.06502074876</v>
      </c>
    </row>
    <row r="859" spans="12:13" x14ac:dyDescent="0.3">
      <c r="L859">
        <v>850</v>
      </c>
      <c r="M859">
        <v>169022.66196012072</v>
      </c>
    </row>
    <row r="860" spans="12:13" x14ac:dyDescent="0.3">
      <c r="L860">
        <v>851</v>
      </c>
      <c r="M860">
        <v>136950.54540755769</v>
      </c>
    </row>
    <row r="861" spans="12:13" x14ac:dyDescent="0.3">
      <c r="L861">
        <v>852</v>
      </c>
      <c r="M861">
        <v>120248.95059624658</v>
      </c>
    </row>
    <row r="862" spans="12:13" x14ac:dyDescent="0.3">
      <c r="L862">
        <v>853</v>
      </c>
      <c r="M862">
        <v>100463.13620756604</v>
      </c>
    </row>
    <row r="863" spans="12:13" x14ac:dyDescent="0.3">
      <c r="L863">
        <v>854</v>
      </c>
      <c r="M863">
        <v>80549.612348185648</v>
      </c>
    </row>
    <row r="864" spans="12:13" x14ac:dyDescent="0.3">
      <c r="L864">
        <v>855</v>
      </c>
      <c r="M864">
        <v>115024.73117766119</v>
      </c>
    </row>
    <row r="865" spans="12:13" x14ac:dyDescent="0.3">
      <c r="L865">
        <v>856</v>
      </c>
      <c r="M865">
        <v>191905.54511875901</v>
      </c>
    </row>
    <row r="866" spans="12:13" x14ac:dyDescent="0.3">
      <c r="L866">
        <v>857</v>
      </c>
      <c r="M866">
        <v>113263.23970174638</v>
      </c>
    </row>
    <row r="867" spans="12:13" x14ac:dyDescent="0.3">
      <c r="L867">
        <v>858</v>
      </c>
      <c r="M867">
        <v>174809.34938898255</v>
      </c>
    </row>
    <row r="868" spans="12:13" x14ac:dyDescent="0.3">
      <c r="L868">
        <v>859</v>
      </c>
      <c r="M868">
        <v>164320.05572523235</v>
      </c>
    </row>
    <row r="869" spans="12:13" x14ac:dyDescent="0.3">
      <c r="L869">
        <v>860</v>
      </c>
      <c r="M869">
        <v>111047.08506637206</v>
      </c>
    </row>
    <row r="870" spans="12:13" x14ac:dyDescent="0.3">
      <c r="L870">
        <v>861</v>
      </c>
      <c r="M870">
        <v>178256.69413956144</v>
      </c>
    </row>
    <row r="871" spans="12:13" x14ac:dyDescent="0.3">
      <c r="L871">
        <v>862</v>
      </c>
      <c r="M871">
        <v>141358.19114717713</v>
      </c>
    </row>
    <row r="872" spans="12:13" x14ac:dyDescent="0.3">
      <c r="L872">
        <v>863</v>
      </c>
      <c r="M872">
        <v>116775.39104412377</v>
      </c>
    </row>
    <row r="873" spans="12:13" x14ac:dyDescent="0.3">
      <c r="L873">
        <v>864</v>
      </c>
      <c r="M873">
        <v>82405.52838859614</v>
      </c>
    </row>
    <row r="874" spans="12:13" x14ac:dyDescent="0.3">
      <c r="L874">
        <v>865</v>
      </c>
      <c r="M874">
        <v>136166.97718712897</v>
      </c>
    </row>
    <row r="875" spans="12:13" x14ac:dyDescent="0.3">
      <c r="L875">
        <v>866</v>
      </c>
      <c r="M875">
        <v>96502.353761608829</v>
      </c>
    </row>
    <row r="876" spans="12:13" x14ac:dyDescent="0.3">
      <c r="L876">
        <v>867</v>
      </c>
      <c r="M876">
        <v>130506.26400570496</v>
      </c>
    </row>
    <row r="877" spans="12:13" x14ac:dyDescent="0.3">
      <c r="L877">
        <v>868</v>
      </c>
      <c r="M877">
        <v>135621.6910759595</v>
      </c>
    </row>
    <row r="878" spans="12:13" x14ac:dyDescent="0.3">
      <c r="L878">
        <v>869</v>
      </c>
      <c r="M878">
        <v>175695.73267826447</v>
      </c>
    </row>
    <row r="879" spans="12:13" x14ac:dyDescent="0.3">
      <c r="L879">
        <v>870</v>
      </c>
      <c r="M879">
        <v>145541.06281005134</v>
      </c>
    </row>
    <row r="880" spans="12:13" x14ac:dyDescent="0.3">
      <c r="L880">
        <v>871</v>
      </c>
      <c r="M880">
        <v>127324.93914234577</v>
      </c>
    </row>
    <row r="881" spans="12:13" x14ac:dyDescent="0.3">
      <c r="L881">
        <v>872</v>
      </c>
      <c r="M881">
        <v>140541.19225416769</v>
      </c>
    </row>
    <row r="882" spans="12:13" x14ac:dyDescent="0.3">
      <c r="L882">
        <v>873</v>
      </c>
      <c r="M882">
        <v>78193.663555035484</v>
      </c>
    </row>
    <row r="883" spans="12:13" x14ac:dyDescent="0.3">
      <c r="L883">
        <v>874</v>
      </c>
      <c r="M883">
        <v>123648.65245898528</v>
      </c>
    </row>
    <row r="884" spans="12:13" x14ac:dyDescent="0.3">
      <c r="L884">
        <v>875</v>
      </c>
      <c r="M884">
        <v>130142.51837544821</v>
      </c>
    </row>
    <row r="885" spans="12:13" x14ac:dyDescent="0.3">
      <c r="L885">
        <v>876</v>
      </c>
      <c r="M885">
        <v>132504.62265989889</v>
      </c>
    </row>
    <row r="886" spans="12:13" x14ac:dyDescent="0.3">
      <c r="L886">
        <v>877</v>
      </c>
      <c r="M886">
        <v>109173.39487538306</v>
      </c>
    </row>
    <row r="887" spans="12:13" x14ac:dyDescent="0.3">
      <c r="L887">
        <v>878</v>
      </c>
      <c r="M887">
        <v>104815.09129853395</v>
      </c>
    </row>
    <row r="888" spans="12:13" x14ac:dyDescent="0.3">
      <c r="L888">
        <v>879</v>
      </c>
      <c r="M888">
        <v>95360.772134255385</v>
      </c>
    </row>
    <row r="889" spans="12:13" x14ac:dyDescent="0.3">
      <c r="L889">
        <v>880</v>
      </c>
      <c r="M889">
        <v>153898.52432320762</v>
      </c>
    </row>
    <row r="890" spans="12:13" x14ac:dyDescent="0.3">
      <c r="L890">
        <v>881</v>
      </c>
      <c r="M890">
        <v>133168.39028987224</v>
      </c>
    </row>
    <row r="891" spans="12:13" x14ac:dyDescent="0.3">
      <c r="L891">
        <v>882</v>
      </c>
      <c r="M891">
        <v>116922.90446243074</v>
      </c>
    </row>
    <row r="892" spans="12:13" x14ac:dyDescent="0.3">
      <c r="L892">
        <v>883</v>
      </c>
      <c r="M892">
        <v>102524.42854012293</v>
      </c>
    </row>
    <row r="893" spans="12:13" x14ac:dyDescent="0.3">
      <c r="L893">
        <v>884</v>
      </c>
      <c r="M893">
        <v>75439.306191620184</v>
      </c>
    </row>
    <row r="894" spans="12:13" x14ac:dyDescent="0.3">
      <c r="L894">
        <v>885</v>
      </c>
      <c r="M894">
        <v>116797.61314541983</v>
      </c>
    </row>
    <row r="895" spans="12:13" x14ac:dyDescent="0.3">
      <c r="L895">
        <v>886</v>
      </c>
      <c r="M895">
        <v>81024.384311840084</v>
      </c>
    </row>
    <row r="896" spans="12:13" x14ac:dyDescent="0.3">
      <c r="L896">
        <v>887</v>
      </c>
      <c r="M896">
        <v>155371.73266842775</v>
      </c>
    </row>
    <row r="897" spans="12:13" x14ac:dyDescent="0.3">
      <c r="L897">
        <v>888</v>
      </c>
      <c r="M897">
        <v>68551.451466810395</v>
      </c>
    </row>
    <row r="898" spans="12:13" x14ac:dyDescent="0.3">
      <c r="L898">
        <v>889</v>
      </c>
      <c r="M898">
        <v>112538.56034719205</v>
      </c>
    </row>
    <row r="899" spans="12:13" x14ac:dyDescent="0.3">
      <c r="L899">
        <v>890</v>
      </c>
      <c r="M899">
        <v>106099.51075321942</v>
      </c>
    </row>
    <row r="900" spans="12:13" x14ac:dyDescent="0.3">
      <c r="L900">
        <v>891</v>
      </c>
      <c r="M900">
        <v>92022.536256756866</v>
      </c>
    </row>
    <row r="901" spans="12:13" x14ac:dyDescent="0.3">
      <c r="L901">
        <v>892</v>
      </c>
      <c r="M901">
        <v>135960.25811910882</v>
      </c>
    </row>
    <row r="902" spans="12:13" x14ac:dyDescent="0.3">
      <c r="L902">
        <v>893</v>
      </c>
      <c r="M902">
        <v>153626.64848708268</v>
      </c>
    </row>
    <row r="903" spans="12:13" x14ac:dyDescent="0.3">
      <c r="L903">
        <v>894</v>
      </c>
      <c r="M903">
        <v>116310.80801863465</v>
      </c>
    </row>
    <row r="904" spans="12:13" x14ac:dyDescent="0.3">
      <c r="L904">
        <v>895</v>
      </c>
      <c r="M904">
        <v>70374.820335425728</v>
      </c>
    </row>
    <row r="905" spans="12:13" x14ac:dyDescent="0.3">
      <c r="L905">
        <v>896</v>
      </c>
      <c r="M905">
        <v>105358.95191970008</v>
      </c>
    </row>
    <row r="906" spans="12:13" x14ac:dyDescent="0.3">
      <c r="L906">
        <v>897</v>
      </c>
      <c r="M906">
        <v>134939.34452910768</v>
      </c>
    </row>
    <row r="907" spans="12:13" x14ac:dyDescent="0.3">
      <c r="L907">
        <v>898</v>
      </c>
      <c r="M907">
        <v>186821.29316899995</v>
      </c>
    </row>
    <row r="908" spans="12:13" x14ac:dyDescent="0.3">
      <c r="L908">
        <v>899</v>
      </c>
      <c r="M908">
        <v>119560.72859599727</v>
      </c>
    </row>
    <row r="909" spans="12:13" x14ac:dyDescent="0.3">
      <c r="L909">
        <v>900</v>
      </c>
      <c r="M909">
        <v>160836.11452937481</v>
      </c>
    </row>
    <row r="910" spans="12:13" x14ac:dyDescent="0.3">
      <c r="L910">
        <v>901</v>
      </c>
      <c r="M910">
        <v>126754.57830558054</v>
      </c>
    </row>
    <row r="911" spans="12:13" x14ac:dyDescent="0.3">
      <c r="L911">
        <v>902</v>
      </c>
      <c r="M911">
        <v>105904.95340128429</v>
      </c>
    </row>
    <row r="912" spans="12:13" x14ac:dyDescent="0.3">
      <c r="L912">
        <v>903</v>
      </c>
      <c r="M912">
        <v>84151.947011613054</v>
      </c>
    </row>
    <row r="913" spans="12:13" x14ac:dyDescent="0.3">
      <c r="L913">
        <v>904</v>
      </c>
      <c r="M913">
        <v>107930.54411378625</v>
      </c>
    </row>
    <row r="914" spans="12:13" x14ac:dyDescent="0.3">
      <c r="L914">
        <v>905</v>
      </c>
      <c r="M914">
        <v>139496.79025886254</v>
      </c>
    </row>
    <row r="915" spans="12:13" x14ac:dyDescent="0.3">
      <c r="L915">
        <v>906</v>
      </c>
      <c r="M915">
        <v>118897.78950590256</v>
      </c>
    </row>
    <row r="916" spans="12:13" x14ac:dyDescent="0.3">
      <c r="L916">
        <v>907</v>
      </c>
      <c r="M916">
        <v>146278.7803563354</v>
      </c>
    </row>
    <row r="917" spans="12:13" x14ac:dyDescent="0.3">
      <c r="L917">
        <v>908</v>
      </c>
      <c r="M917">
        <v>130969.36046147114</v>
      </c>
    </row>
    <row r="918" spans="12:13" x14ac:dyDescent="0.3">
      <c r="L918">
        <v>909</v>
      </c>
      <c r="M918">
        <v>120887.01501368385</v>
      </c>
    </row>
    <row r="919" spans="12:13" x14ac:dyDescent="0.3">
      <c r="L919">
        <v>910</v>
      </c>
      <c r="M919">
        <v>96196.893462049513</v>
      </c>
    </row>
    <row r="920" spans="12:13" x14ac:dyDescent="0.3">
      <c r="L920">
        <v>911</v>
      </c>
      <c r="M920">
        <v>155741.6146917835</v>
      </c>
    </row>
    <row r="921" spans="12:13" x14ac:dyDescent="0.3">
      <c r="L921">
        <v>912</v>
      </c>
      <c r="M921">
        <v>138389.13797423951</v>
      </c>
    </row>
    <row r="922" spans="12:13" x14ac:dyDescent="0.3">
      <c r="L922">
        <v>913</v>
      </c>
      <c r="M922">
        <v>94713.366930060729</v>
      </c>
    </row>
    <row r="923" spans="12:13" x14ac:dyDescent="0.3">
      <c r="L923">
        <v>914</v>
      </c>
      <c r="M923">
        <v>86390.475539847044</v>
      </c>
    </row>
    <row r="924" spans="12:13" x14ac:dyDescent="0.3">
      <c r="L924">
        <v>915</v>
      </c>
      <c r="M924">
        <v>173383.37923837084</v>
      </c>
    </row>
    <row r="925" spans="12:13" x14ac:dyDescent="0.3">
      <c r="L925">
        <v>916</v>
      </c>
      <c r="M925">
        <v>125024.45891850814</v>
      </c>
    </row>
    <row r="926" spans="12:13" x14ac:dyDescent="0.3">
      <c r="L926">
        <v>917</v>
      </c>
      <c r="M926">
        <v>75951.632865162625</v>
      </c>
    </row>
    <row r="927" spans="12:13" x14ac:dyDescent="0.3">
      <c r="L927">
        <v>918</v>
      </c>
      <c r="M927">
        <v>111714.75628496846</v>
      </c>
    </row>
    <row r="928" spans="12:13" x14ac:dyDescent="0.3">
      <c r="L928">
        <v>919</v>
      </c>
      <c r="M928">
        <v>189506.33901659463</v>
      </c>
    </row>
    <row r="929" spans="12:13" x14ac:dyDescent="0.3">
      <c r="L929">
        <v>920</v>
      </c>
      <c r="M929">
        <v>84708.894939290243</v>
      </c>
    </row>
    <row r="930" spans="12:13" x14ac:dyDescent="0.3">
      <c r="L930">
        <v>921</v>
      </c>
      <c r="M930">
        <v>131670.81475181357</v>
      </c>
    </row>
    <row r="931" spans="12:13" x14ac:dyDescent="0.3">
      <c r="L931">
        <v>922</v>
      </c>
      <c r="M931">
        <v>180452.15016403625</v>
      </c>
    </row>
    <row r="932" spans="12:13" x14ac:dyDescent="0.3">
      <c r="L932">
        <v>923</v>
      </c>
      <c r="M932">
        <v>165735.58017518363</v>
      </c>
    </row>
    <row r="933" spans="12:13" x14ac:dyDescent="0.3">
      <c r="L933">
        <v>924</v>
      </c>
      <c r="M933">
        <v>134023.2428284116</v>
      </c>
    </row>
    <row r="934" spans="12:13" x14ac:dyDescent="0.3">
      <c r="L934">
        <v>925</v>
      </c>
      <c r="M934">
        <v>96381.455862268282</v>
      </c>
    </row>
    <row r="935" spans="12:13" x14ac:dyDescent="0.3">
      <c r="L935">
        <v>926</v>
      </c>
      <c r="M935">
        <v>154117.47389852215</v>
      </c>
    </row>
    <row r="936" spans="12:13" x14ac:dyDescent="0.3">
      <c r="L936">
        <v>927</v>
      </c>
      <c r="M936">
        <v>162763.06961479149</v>
      </c>
    </row>
    <row r="937" spans="12:13" x14ac:dyDescent="0.3">
      <c r="L937">
        <v>928</v>
      </c>
      <c r="M937">
        <v>115953.72182772914</v>
      </c>
    </row>
    <row r="938" spans="12:13" x14ac:dyDescent="0.3">
      <c r="L938">
        <v>929</v>
      </c>
      <c r="M938">
        <v>136852.27728385373</v>
      </c>
    </row>
    <row r="939" spans="12:13" x14ac:dyDescent="0.3">
      <c r="L939">
        <v>930</v>
      </c>
      <c r="M939">
        <v>99448.102996414673</v>
      </c>
    </row>
    <row r="940" spans="12:13" x14ac:dyDescent="0.3">
      <c r="L940">
        <v>931</v>
      </c>
      <c r="M940">
        <v>122774.10450817461</v>
      </c>
    </row>
    <row r="941" spans="12:13" x14ac:dyDescent="0.3">
      <c r="L941">
        <v>932</v>
      </c>
      <c r="M941">
        <v>128229.26185103939</v>
      </c>
    </row>
    <row r="942" spans="12:13" x14ac:dyDescent="0.3">
      <c r="L942">
        <v>933</v>
      </c>
      <c r="M942">
        <v>118840.60283372639</v>
      </c>
    </row>
    <row r="943" spans="12:13" x14ac:dyDescent="0.3">
      <c r="L943">
        <v>934</v>
      </c>
      <c r="M943">
        <v>130223.33559534224</v>
      </c>
    </row>
    <row r="944" spans="12:13" x14ac:dyDescent="0.3">
      <c r="L944">
        <v>935</v>
      </c>
      <c r="M944">
        <v>98074.675756617391</v>
      </c>
    </row>
    <row r="945" spans="12:13" x14ac:dyDescent="0.3">
      <c r="L945">
        <v>936</v>
      </c>
      <c r="M945">
        <v>146825.25048202666</v>
      </c>
    </row>
    <row r="946" spans="12:13" x14ac:dyDescent="0.3">
      <c r="L946">
        <v>937</v>
      </c>
      <c r="M946">
        <v>130517.17762148025</v>
      </c>
    </row>
    <row r="947" spans="12:13" x14ac:dyDescent="0.3">
      <c r="L947">
        <v>938</v>
      </c>
      <c r="M947">
        <v>111314.88734835564</v>
      </c>
    </row>
    <row r="948" spans="12:13" x14ac:dyDescent="0.3">
      <c r="L948">
        <v>939</v>
      </c>
      <c r="M948">
        <v>169334.10632432246</v>
      </c>
    </row>
    <row r="949" spans="12:13" x14ac:dyDescent="0.3">
      <c r="L949">
        <v>940</v>
      </c>
      <c r="M949">
        <v>170761.6149225593</v>
      </c>
    </row>
    <row r="950" spans="12:13" x14ac:dyDescent="0.3">
      <c r="L950">
        <v>941</v>
      </c>
      <c r="M950">
        <v>164272.25951383857</v>
      </c>
    </row>
    <row r="951" spans="12:13" x14ac:dyDescent="0.3">
      <c r="L951">
        <v>942</v>
      </c>
      <c r="M951">
        <v>121232.29190166277</v>
      </c>
    </row>
    <row r="952" spans="12:13" x14ac:dyDescent="0.3">
      <c r="L952">
        <v>943</v>
      </c>
      <c r="M952">
        <v>160024.09569297818</v>
      </c>
    </row>
    <row r="953" spans="12:13" x14ac:dyDescent="0.3">
      <c r="L953">
        <v>944</v>
      </c>
      <c r="M953">
        <v>131476.72432073212</v>
      </c>
    </row>
    <row r="954" spans="12:13" x14ac:dyDescent="0.3">
      <c r="L954">
        <v>945</v>
      </c>
      <c r="M954">
        <v>155889.67916722811</v>
      </c>
    </row>
    <row r="955" spans="12:13" x14ac:dyDescent="0.3">
      <c r="L955">
        <v>946</v>
      </c>
      <c r="M955">
        <v>121065.11475013773</v>
      </c>
    </row>
    <row r="956" spans="12:13" x14ac:dyDescent="0.3">
      <c r="L956">
        <v>947</v>
      </c>
      <c r="M956">
        <v>107689.02924324854</v>
      </c>
    </row>
    <row r="957" spans="12:13" x14ac:dyDescent="0.3">
      <c r="L957">
        <v>948</v>
      </c>
      <c r="M957">
        <v>103652.38732061302</v>
      </c>
    </row>
    <row r="958" spans="12:13" x14ac:dyDescent="0.3">
      <c r="L958">
        <v>949</v>
      </c>
      <c r="M958">
        <v>99855.458938366733</v>
      </c>
    </row>
    <row r="959" spans="12:13" x14ac:dyDescent="0.3">
      <c r="L959">
        <v>950</v>
      </c>
      <c r="M959">
        <v>122939.94556914229</v>
      </c>
    </row>
    <row r="960" spans="12:13" x14ac:dyDescent="0.3">
      <c r="L960">
        <v>951</v>
      </c>
      <c r="M960">
        <v>125454.778970785</v>
      </c>
    </row>
    <row r="961" spans="12:13" x14ac:dyDescent="0.3">
      <c r="L961">
        <v>952</v>
      </c>
      <c r="M961">
        <v>140130.51997485844</v>
      </c>
    </row>
    <row r="962" spans="12:13" x14ac:dyDescent="0.3">
      <c r="L962">
        <v>953</v>
      </c>
      <c r="M962">
        <v>114112.33117930009</v>
      </c>
    </row>
    <row r="963" spans="12:13" x14ac:dyDescent="0.3">
      <c r="L963">
        <v>954</v>
      </c>
      <c r="M963">
        <v>193367.41750642718</v>
      </c>
    </row>
    <row r="964" spans="12:13" x14ac:dyDescent="0.3">
      <c r="L964">
        <v>955</v>
      </c>
      <c r="M964">
        <v>100710.76461912497</v>
      </c>
    </row>
    <row r="965" spans="12:13" x14ac:dyDescent="0.3">
      <c r="L965">
        <v>956</v>
      </c>
      <c r="M965">
        <v>115821.18674893607</v>
      </c>
    </row>
    <row r="966" spans="12:13" x14ac:dyDescent="0.3">
      <c r="L966">
        <v>957</v>
      </c>
      <c r="M966">
        <v>59567.784163088305</v>
      </c>
    </row>
    <row r="967" spans="12:13" x14ac:dyDescent="0.3">
      <c r="L967">
        <v>958</v>
      </c>
      <c r="M967">
        <v>165294.86500431251</v>
      </c>
    </row>
    <row r="968" spans="12:13" x14ac:dyDescent="0.3">
      <c r="L968">
        <v>959</v>
      </c>
      <c r="M968">
        <v>152158.01520876749</v>
      </c>
    </row>
    <row r="969" spans="12:13" x14ac:dyDescent="0.3">
      <c r="L969">
        <v>960</v>
      </c>
      <c r="M969">
        <v>102176.79904576286</v>
      </c>
    </row>
    <row r="970" spans="12:13" x14ac:dyDescent="0.3">
      <c r="L970">
        <v>961</v>
      </c>
      <c r="M970">
        <v>140699.14336803957</v>
      </c>
    </row>
    <row r="971" spans="12:13" x14ac:dyDescent="0.3">
      <c r="L971">
        <v>962</v>
      </c>
      <c r="M971">
        <v>73317.533337652334</v>
      </c>
    </row>
    <row r="972" spans="12:13" x14ac:dyDescent="0.3">
      <c r="L972">
        <v>963</v>
      </c>
      <c r="M972">
        <v>103547.67100796622</v>
      </c>
    </row>
    <row r="973" spans="12:13" x14ac:dyDescent="0.3">
      <c r="L973">
        <v>964</v>
      </c>
      <c r="M973">
        <v>109967.17408806476</v>
      </c>
    </row>
    <row r="974" spans="12:13" x14ac:dyDescent="0.3">
      <c r="L974">
        <v>965</v>
      </c>
      <c r="M974">
        <v>106692.03272139261</v>
      </c>
    </row>
    <row r="975" spans="12:13" x14ac:dyDescent="0.3">
      <c r="L975">
        <v>966</v>
      </c>
      <c r="M975">
        <v>132086.27819942433</v>
      </c>
    </row>
    <row r="976" spans="12:13" x14ac:dyDescent="0.3">
      <c r="L976">
        <v>967</v>
      </c>
      <c r="M976">
        <v>158080.90270349861</v>
      </c>
    </row>
    <row r="977" spans="12:13" x14ac:dyDescent="0.3">
      <c r="L977">
        <v>968</v>
      </c>
      <c r="M977">
        <v>126317.94185215456</v>
      </c>
    </row>
    <row r="978" spans="12:13" x14ac:dyDescent="0.3">
      <c r="L978">
        <v>969</v>
      </c>
      <c r="M978">
        <v>104159.264477844</v>
      </c>
    </row>
    <row r="979" spans="12:13" x14ac:dyDescent="0.3">
      <c r="L979">
        <v>970</v>
      </c>
      <c r="M979">
        <v>186733.55402066358</v>
      </c>
    </row>
    <row r="980" spans="12:13" x14ac:dyDescent="0.3">
      <c r="L980">
        <v>971</v>
      </c>
      <c r="M980">
        <v>95689.848944721394</v>
      </c>
    </row>
    <row r="981" spans="12:13" x14ac:dyDescent="0.3">
      <c r="L981">
        <v>972</v>
      </c>
      <c r="M981">
        <v>163452.52210044547</v>
      </c>
    </row>
    <row r="982" spans="12:13" x14ac:dyDescent="0.3">
      <c r="L982">
        <v>973</v>
      </c>
      <c r="M982">
        <v>159046.78029421769</v>
      </c>
    </row>
    <row r="983" spans="12:13" x14ac:dyDescent="0.3">
      <c r="L983">
        <v>974</v>
      </c>
      <c r="M983">
        <v>113812.3402768173</v>
      </c>
    </row>
    <row r="984" spans="12:13" x14ac:dyDescent="0.3">
      <c r="L984">
        <v>975</v>
      </c>
      <c r="M984">
        <v>146883.82668637013</v>
      </c>
    </row>
    <row r="985" spans="12:13" x14ac:dyDescent="0.3">
      <c r="L985">
        <v>976</v>
      </c>
      <c r="M985">
        <v>173413.66707212364</v>
      </c>
    </row>
    <row r="986" spans="12:13" x14ac:dyDescent="0.3">
      <c r="L986">
        <v>977</v>
      </c>
      <c r="M986">
        <v>104927.08282757894</v>
      </c>
    </row>
    <row r="987" spans="12:13" x14ac:dyDescent="0.3">
      <c r="L987">
        <v>978</v>
      </c>
      <c r="M987">
        <v>115351.27754697177</v>
      </c>
    </row>
    <row r="988" spans="12:13" x14ac:dyDescent="0.3">
      <c r="L988">
        <v>979</v>
      </c>
      <c r="M988">
        <v>118930.80321056687</v>
      </c>
    </row>
    <row r="989" spans="12:13" x14ac:dyDescent="0.3">
      <c r="L989">
        <v>980</v>
      </c>
      <c r="M989">
        <v>119717.27514827356</v>
      </c>
    </row>
    <row r="990" spans="12:13" x14ac:dyDescent="0.3">
      <c r="L990">
        <v>981</v>
      </c>
      <c r="M990">
        <v>139786.98281481309</v>
      </c>
    </row>
    <row r="991" spans="12:13" x14ac:dyDescent="0.3">
      <c r="L991">
        <v>982</v>
      </c>
      <c r="M991">
        <v>127511.10304996409</v>
      </c>
    </row>
    <row r="992" spans="12:13" x14ac:dyDescent="0.3">
      <c r="L992">
        <v>983</v>
      </c>
      <c r="M992">
        <v>124054.66077464304</v>
      </c>
    </row>
    <row r="993" spans="12:13" x14ac:dyDescent="0.3">
      <c r="L993">
        <v>984</v>
      </c>
      <c r="M993">
        <v>121853.45089894399</v>
      </c>
    </row>
    <row r="994" spans="12:13" x14ac:dyDescent="0.3">
      <c r="L994">
        <v>985</v>
      </c>
      <c r="M994">
        <v>113050.09879473638</v>
      </c>
    </row>
    <row r="995" spans="12:13" x14ac:dyDescent="0.3">
      <c r="L995">
        <v>986</v>
      </c>
      <c r="M995">
        <v>166376.8317531175</v>
      </c>
    </row>
    <row r="996" spans="12:13" x14ac:dyDescent="0.3">
      <c r="L996">
        <v>987</v>
      </c>
      <c r="M996">
        <v>92705.194134829653</v>
      </c>
    </row>
    <row r="997" spans="12:13" x14ac:dyDescent="0.3">
      <c r="L997">
        <v>988</v>
      </c>
      <c r="M997">
        <v>117824.43538523404</v>
      </c>
    </row>
    <row r="998" spans="12:13" x14ac:dyDescent="0.3">
      <c r="L998">
        <v>989</v>
      </c>
      <c r="M998">
        <v>89489.832729624177</v>
      </c>
    </row>
    <row r="999" spans="12:13" x14ac:dyDescent="0.3">
      <c r="L999">
        <v>990</v>
      </c>
      <c r="M999">
        <v>180091.61645436578</v>
      </c>
    </row>
    <row r="1000" spans="12:13" x14ac:dyDescent="0.3">
      <c r="L1000">
        <v>991</v>
      </c>
      <c r="M1000">
        <v>106471.7588225379</v>
      </c>
    </row>
    <row r="1001" spans="12:13" x14ac:dyDescent="0.3">
      <c r="L1001">
        <v>992</v>
      </c>
      <c r="M1001">
        <v>113148.02676455979</v>
      </c>
    </row>
    <row r="1002" spans="12:13" x14ac:dyDescent="0.3">
      <c r="L1002">
        <v>993</v>
      </c>
      <c r="M1002">
        <v>163353.88336816311</v>
      </c>
    </row>
    <row r="1003" spans="12:13" x14ac:dyDescent="0.3">
      <c r="L1003">
        <v>994</v>
      </c>
      <c r="M1003">
        <v>154667.58309189021</v>
      </c>
    </row>
    <row r="1004" spans="12:13" x14ac:dyDescent="0.3">
      <c r="L1004">
        <v>995</v>
      </c>
      <c r="M1004">
        <v>102897.14581170061</v>
      </c>
    </row>
    <row r="1005" spans="12:13" x14ac:dyDescent="0.3">
      <c r="L1005">
        <v>996</v>
      </c>
      <c r="M1005">
        <v>100586.29203423066</v>
      </c>
    </row>
    <row r="1006" spans="12:13" x14ac:dyDescent="0.3">
      <c r="L1006">
        <v>997</v>
      </c>
      <c r="M1006">
        <v>77858.163172988687</v>
      </c>
    </row>
    <row r="1007" spans="12:13" x14ac:dyDescent="0.3">
      <c r="L1007">
        <v>998</v>
      </c>
      <c r="M1007">
        <v>107188.77301276015</v>
      </c>
    </row>
    <row r="1008" spans="12:13" x14ac:dyDescent="0.3">
      <c r="L1008">
        <v>999</v>
      </c>
      <c r="M1008">
        <v>145921.46338120117</v>
      </c>
    </row>
    <row r="1009" spans="12:13" x14ac:dyDescent="0.3">
      <c r="L1009">
        <v>1000</v>
      </c>
      <c r="M1009">
        <v>92414.949724842852</v>
      </c>
    </row>
  </sheetData>
  <mergeCells count="7">
    <mergeCell ref="F29:I33"/>
    <mergeCell ref="A2:D2"/>
    <mergeCell ref="F3:J5"/>
    <mergeCell ref="K3:K5"/>
    <mergeCell ref="L3:R5"/>
    <mergeCell ref="A4:C15"/>
    <mergeCell ref="H26:I26"/>
  </mergeCells>
  <conditionalFormatting sqref="G21:G24">
    <cfRule type="cellIs" dxfId="0" priority="1" operator="lessThan">
      <formula>0</formula>
    </cfRule>
  </conditionalFormatting>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9102-C6A0-41F0-BC34-EA13D8BAEAFD}">
  <dimension ref="J2:K25"/>
  <sheetViews>
    <sheetView workbookViewId="0">
      <selection activeCell="L2" sqref="L2:U28"/>
    </sheetView>
  </sheetViews>
  <sheetFormatPr defaultRowHeight="14.4" x14ac:dyDescent="0.3"/>
  <cols>
    <col min="10" max="10" width="11" customWidth="1"/>
    <col min="11" max="11" width="22.33203125" customWidth="1"/>
  </cols>
  <sheetData>
    <row r="2" spans="10:11" x14ac:dyDescent="0.3">
      <c r="J2" t="s">
        <v>77</v>
      </c>
      <c r="K2" t="s">
        <v>1810</v>
      </c>
    </row>
    <row r="3" spans="10:11" x14ac:dyDescent="0.3">
      <c r="J3" s="121">
        <v>43678</v>
      </c>
      <c r="K3">
        <v>261</v>
      </c>
    </row>
    <row r="4" spans="10:11" x14ac:dyDescent="0.3">
      <c r="J4" s="121">
        <v>43709</v>
      </c>
      <c r="K4">
        <v>338</v>
      </c>
    </row>
    <row r="5" spans="10:11" x14ac:dyDescent="0.3">
      <c r="J5" s="121">
        <v>43739</v>
      </c>
      <c r="K5">
        <v>271</v>
      </c>
    </row>
    <row r="6" spans="10:11" x14ac:dyDescent="0.3">
      <c r="J6" s="121">
        <v>43770</v>
      </c>
      <c r="K6">
        <v>449</v>
      </c>
    </row>
    <row r="7" spans="10:11" x14ac:dyDescent="0.3">
      <c r="J7" s="121">
        <v>43800</v>
      </c>
      <c r="K7">
        <v>567</v>
      </c>
    </row>
    <row r="8" spans="10:11" x14ac:dyDescent="0.3">
      <c r="J8" s="121">
        <v>43831</v>
      </c>
      <c r="K8">
        <v>712</v>
      </c>
    </row>
    <row r="9" spans="10:11" x14ac:dyDescent="0.3">
      <c r="J9" s="121">
        <v>43862</v>
      </c>
      <c r="K9">
        <v>568</v>
      </c>
    </row>
    <row r="10" spans="10:11" x14ac:dyDescent="0.3">
      <c r="J10" s="121">
        <v>43891</v>
      </c>
      <c r="K10">
        <v>779</v>
      </c>
    </row>
    <row r="11" spans="10:11" x14ac:dyDescent="0.3">
      <c r="J11" s="121">
        <v>43922</v>
      </c>
      <c r="K11">
        <v>365</v>
      </c>
    </row>
    <row r="12" spans="10:11" x14ac:dyDescent="0.3">
      <c r="J12" s="121">
        <v>43952</v>
      </c>
      <c r="K12">
        <v>742</v>
      </c>
    </row>
    <row r="13" spans="10:11" x14ac:dyDescent="0.3">
      <c r="J13" s="121">
        <v>43983</v>
      </c>
      <c r="K13">
        <v>789</v>
      </c>
    </row>
    <row r="14" spans="10:11" x14ac:dyDescent="0.3">
      <c r="J14" s="121">
        <v>44013</v>
      </c>
      <c r="K14">
        <v>656</v>
      </c>
    </row>
    <row r="15" spans="10:11" x14ac:dyDescent="0.3">
      <c r="J15" s="121">
        <v>44044</v>
      </c>
      <c r="K15">
        <v>431</v>
      </c>
    </row>
    <row r="16" spans="10:11" x14ac:dyDescent="0.3">
      <c r="J16" s="121">
        <v>44075</v>
      </c>
      <c r="K16">
        <v>392</v>
      </c>
    </row>
    <row r="17" spans="10:11" x14ac:dyDescent="0.3">
      <c r="J17" s="121">
        <v>44105</v>
      </c>
      <c r="K17">
        <v>488</v>
      </c>
    </row>
    <row r="18" spans="10:11" x14ac:dyDescent="0.3">
      <c r="J18" s="121">
        <v>44136</v>
      </c>
      <c r="K18">
        <v>589</v>
      </c>
    </row>
    <row r="19" spans="10:11" x14ac:dyDescent="0.3">
      <c r="J19" s="121">
        <v>44166</v>
      </c>
      <c r="K19">
        <v>514</v>
      </c>
    </row>
    <row r="20" spans="10:11" x14ac:dyDescent="0.3">
      <c r="J20" s="121">
        <v>44197</v>
      </c>
    </row>
    <row r="21" spans="10:11" x14ac:dyDescent="0.3">
      <c r="J21" s="121">
        <v>44228</v>
      </c>
    </row>
    <row r="22" spans="10:11" x14ac:dyDescent="0.3">
      <c r="J22" s="121">
        <v>44256</v>
      </c>
    </row>
    <row r="23" spans="10:11" x14ac:dyDescent="0.3">
      <c r="J23" s="121">
        <v>44287</v>
      </c>
    </row>
    <row r="24" spans="10:11" x14ac:dyDescent="0.3">
      <c r="J24" s="121">
        <v>44317</v>
      </c>
    </row>
    <row r="25" spans="10:11" x14ac:dyDescent="0.3">
      <c r="J25" s="121">
        <v>44348</v>
      </c>
    </row>
  </sheetData>
  <pageMargins left="0.7" right="0.7" top="0.75" bottom="0.75" header="0.3" footer="0.3"/>
  <pageSetup paperSize="9" orientation="portrait"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9CC8-69BF-41D1-A907-7A97D754A84A}">
  <dimension ref="A1:E23"/>
  <sheetViews>
    <sheetView topLeftCell="A4" workbookViewId="0">
      <selection activeCell="E27" sqref="E27"/>
    </sheetView>
  </sheetViews>
  <sheetFormatPr defaultRowHeight="14.4" x14ac:dyDescent="0.3"/>
  <cols>
    <col min="1" max="1" width="10" customWidth="1"/>
    <col min="3" max="3" width="16.77734375" customWidth="1"/>
    <col min="4" max="4" width="30.88671875" customWidth="1"/>
    <col min="5" max="5" width="31" customWidth="1"/>
  </cols>
  <sheetData>
    <row r="1" spans="1:5" x14ac:dyDescent="0.3">
      <c r="A1" t="s">
        <v>1811</v>
      </c>
      <c r="B1" t="s">
        <v>1812</v>
      </c>
      <c r="C1" t="s">
        <v>1816</v>
      </c>
      <c r="D1" t="s">
        <v>1817</v>
      </c>
      <c r="E1" t="s">
        <v>1818</v>
      </c>
    </row>
    <row r="2" spans="1:5" x14ac:dyDescent="0.3">
      <c r="A2" s="121">
        <v>43678</v>
      </c>
      <c r="B2">
        <v>261</v>
      </c>
    </row>
    <row r="3" spans="1:5" x14ac:dyDescent="0.3">
      <c r="A3" s="121">
        <v>43709</v>
      </c>
      <c r="B3">
        <v>338</v>
      </c>
    </row>
    <row r="4" spans="1:5" x14ac:dyDescent="0.3">
      <c r="A4" s="121">
        <v>43739</v>
      </c>
      <c r="B4">
        <v>271</v>
      </c>
    </row>
    <row r="5" spans="1:5" x14ac:dyDescent="0.3">
      <c r="A5" s="121">
        <v>43770</v>
      </c>
      <c r="B5">
        <v>449</v>
      </c>
    </row>
    <row r="6" spans="1:5" x14ac:dyDescent="0.3">
      <c r="A6" s="121">
        <v>43800</v>
      </c>
      <c r="B6">
        <v>567</v>
      </c>
    </row>
    <row r="7" spans="1:5" x14ac:dyDescent="0.3">
      <c r="A7" s="121">
        <v>43831</v>
      </c>
      <c r="B7">
        <v>712</v>
      </c>
    </row>
    <row r="8" spans="1:5" x14ac:dyDescent="0.3">
      <c r="A8" s="121">
        <v>43862</v>
      </c>
      <c r="B8">
        <v>568</v>
      </c>
    </row>
    <row r="9" spans="1:5" x14ac:dyDescent="0.3">
      <c r="A9" s="121">
        <v>43891</v>
      </c>
      <c r="B9">
        <v>779</v>
      </c>
    </row>
    <row r="10" spans="1:5" x14ac:dyDescent="0.3">
      <c r="A10" s="121">
        <v>43922</v>
      </c>
      <c r="B10">
        <v>365</v>
      </c>
    </row>
    <row r="11" spans="1:5" x14ac:dyDescent="0.3">
      <c r="A11" s="121">
        <v>43952</v>
      </c>
      <c r="B11">
        <v>742</v>
      </c>
    </row>
    <row r="12" spans="1:5" x14ac:dyDescent="0.3">
      <c r="A12" s="121">
        <v>43983</v>
      </c>
      <c r="B12">
        <v>789</v>
      </c>
    </row>
    <row r="13" spans="1:5" x14ac:dyDescent="0.3">
      <c r="A13" s="121">
        <v>44013</v>
      </c>
      <c r="B13">
        <v>656</v>
      </c>
    </row>
    <row r="14" spans="1:5" x14ac:dyDescent="0.3">
      <c r="A14" s="121">
        <v>44044</v>
      </c>
      <c r="B14">
        <v>431</v>
      </c>
    </row>
    <row r="15" spans="1:5" x14ac:dyDescent="0.3">
      <c r="A15" s="121">
        <v>44075</v>
      </c>
      <c r="B15">
        <v>392</v>
      </c>
    </row>
    <row r="16" spans="1:5" x14ac:dyDescent="0.3">
      <c r="A16" s="121">
        <v>44105</v>
      </c>
      <c r="B16">
        <v>488</v>
      </c>
    </row>
    <row r="17" spans="1:5" x14ac:dyDescent="0.3">
      <c r="A17" s="121">
        <v>44136</v>
      </c>
      <c r="B17">
        <v>589</v>
      </c>
    </row>
    <row r="18" spans="1:5" x14ac:dyDescent="0.3">
      <c r="A18" s="121">
        <v>44166</v>
      </c>
      <c r="B18">
        <v>514</v>
      </c>
      <c r="C18">
        <v>514</v>
      </c>
      <c r="D18" s="122">
        <v>514</v>
      </c>
      <c r="E18" s="122">
        <v>514</v>
      </c>
    </row>
    <row r="19" spans="1:5" x14ac:dyDescent="0.3">
      <c r="A19" s="121">
        <v>44197</v>
      </c>
      <c r="C19">
        <f>_xlfn.FORECAST.ETS(A19,$B$2:$B$18,$A$2:$A$18,1,1)</f>
        <v>599.66439703758465</v>
      </c>
      <c r="D19" s="122">
        <f>C19-_xlfn.FORECAST.ETS.CONFINT(A19,$B$2:$B$18,$A$2:$A$18,0.95,1,1)</f>
        <v>244.67876318574406</v>
      </c>
      <c r="E19" s="122">
        <f>C19+_xlfn.FORECAST.ETS.CONFINT(A19,$B$2:$B$18,$A$2:$A$18,0.95,1,1)</f>
        <v>954.65003088942524</v>
      </c>
    </row>
    <row r="20" spans="1:5" x14ac:dyDescent="0.3">
      <c r="A20" s="121">
        <v>44228</v>
      </c>
      <c r="C20">
        <f>_xlfn.FORECAST.ETS(A20,$B$2:$B$18,$A$2:$A$18,1,1)</f>
        <v>611.75187262971986</v>
      </c>
      <c r="D20" s="122">
        <f>C20-_xlfn.FORECAST.ETS.CONFINT(A20,$B$2:$B$18,$A$2:$A$18,0.95,1,1)</f>
        <v>253.91490842076166</v>
      </c>
      <c r="E20" s="122">
        <f>C20+_xlfn.FORECAST.ETS.CONFINT(A20,$B$2:$B$18,$A$2:$A$18,0.95,1,1)</f>
        <v>969.58883683867805</v>
      </c>
    </row>
    <row r="21" spans="1:5" x14ac:dyDescent="0.3">
      <c r="A21" s="121">
        <v>44256</v>
      </c>
      <c r="C21">
        <f>_xlfn.FORECAST.ETS(A21,$B$2:$B$18,$A$2:$A$18,1,1)</f>
        <v>623.83934822185552</v>
      </c>
      <c r="D21" s="122">
        <f>C21-_xlfn.FORECAST.ETS.CONFINT(A21,$B$2:$B$18,$A$2:$A$18,0.95,1,1)</f>
        <v>263.12904972535443</v>
      </c>
      <c r="E21" s="122">
        <f>C21+_xlfn.FORECAST.ETS.CONFINT(A21,$B$2:$B$18,$A$2:$A$18,0.95,1,1)</f>
        <v>984.5496467183566</v>
      </c>
    </row>
    <row r="22" spans="1:5" x14ac:dyDescent="0.3">
      <c r="A22" s="121">
        <v>44287</v>
      </c>
      <c r="C22">
        <f>_xlfn.FORECAST.ETS(A22,$B$2:$B$18,$A$2:$A$18,1,1)</f>
        <v>635.92682381399072</v>
      </c>
      <c r="D22" s="122">
        <f>C22-_xlfn.FORECAST.ETS.CONFINT(A22,$B$2:$B$18,$A$2:$A$18,0.95,1,1)</f>
        <v>272.32136217700076</v>
      </c>
      <c r="E22" s="122">
        <f>C22+_xlfn.FORECAST.ETS.CONFINT(A22,$B$2:$B$18,$A$2:$A$18,0.95,1,1)</f>
        <v>999.53228545098068</v>
      </c>
    </row>
    <row r="23" spans="1:5" x14ac:dyDescent="0.3">
      <c r="A23" s="121">
        <v>44317</v>
      </c>
      <c r="C23">
        <f>_xlfn.FORECAST.ETS(A23,$B$2:$B$18,$A$2:$A$18,1,1)</f>
        <v>648.01429940612638</v>
      </c>
      <c r="D23" s="122">
        <f>C23-_xlfn.FORECAST.ETS.CONFINT(A23,$B$2:$B$18,$A$2:$A$18,0.95,1,1)</f>
        <v>281.49201924252594</v>
      </c>
      <c r="E23" s="122">
        <f>C23+_xlfn.FORECAST.ETS.CONFINT(A23,$B$2:$B$18,$A$2:$A$18,0.95,1,1)</f>
        <v>1014.5365795697269</v>
      </c>
    </row>
  </sheetData>
  <pageMargins left="0.7" right="0.7" top="0.75" bottom="0.75" header="0.3" footer="0.3"/>
  <pageSetup paperSize="9" orientation="portrait"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47FD5-4CDC-4DA6-8DAA-D6E3EDB5DBC4}">
  <dimension ref="A1:E24"/>
  <sheetViews>
    <sheetView workbookViewId="0">
      <selection activeCell="I14" sqref="A1:XFD1048576"/>
    </sheetView>
  </sheetViews>
  <sheetFormatPr defaultRowHeight="14.4" x14ac:dyDescent="0.3"/>
  <cols>
    <col min="1" max="1" width="11" customWidth="1"/>
    <col min="3" max="3" width="10.5546875" customWidth="1"/>
    <col min="4" max="4" width="25.33203125" customWidth="1"/>
    <col min="5" max="5" width="25.44140625" customWidth="1"/>
  </cols>
  <sheetData>
    <row r="1" spans="1:5" x14ac:dyDescent="0.3">
      <c r="A1" t="s">
        <v>1811</v>
      </c>
      <c r="B1" t="s">
        <v>1812</v>
      </c>
      <c r="C1" t="s">
        <v>1813</v>
      </c>
      <c r="D1" t="s">
        <v>1814</v>
      </c>
      <c r="E1" t="s">
        <v>1815</v>
      </c>
    </row>
    <row r="2" spans="1:5" x14ac:dyDescent="0.3">
      <c r="A2" s="121">
        <v>43678</v>
      </c>
      <c r="B2">
        <v>261</v>
      </c>
    </row>
    <row r="3" spans="1:5" x14ac:dyDescent="0.3">
      <c r="A3" s="121">
        <v>43709</v>
      </c>
      <c r="B3">
        <v>338</v>
      </c>
    </row>
    <row r="4" spans="1:5" x14ac:dyDescent="0.3">
      <c r="A4" s="121">
        <v>43739</v>
      </c>
      <c r="B4">
        <v>271</v>
      </c>
    </row>
    <row r="5" spans="1:5" x14ac:dyDescent="0.3">
      <c r="A5" s="121">
        <v>43770</v>
      </c>
      <c r="B5">
        <v>449</v>
      </c>
    </row>
    <row r="6" spans="1:5" x14ac:dyDescent="0.3">
      <c r="A6" s="121">
        <v>43800</v>
      </c>
      <c r="B6">
        <v>567</v>
      </c>
    </row>
    <row r="7" spans="1:5" x14ac:dyDescent="0.3">
      <c r="A7" s="121">
        <v>43831</v>
      </c>
      <c r="B7">
        <v>712</v>
      </c>
    </row>
    <row r="8" spans="1:5" x14ac:dyDescent="0.3">
      <c r="A8" s="121">
        <v>43862</v>
      </c>
      <c r="B8">
        <v>568</v>
      </c>
    </row>
    <row r="9" spans="1:5" x14ac:dyDescent="0.3">
      <c r="A9" s="121">
        <v>43891</v>
      </c>
      <c r="B9">
        <v>779</v>
      </c>
    </row>
    <row r="10" spans="1:5" x14ac:dyDescent="0.3">
      <c r="A10" s="121">
        <v>43922</v>
      </c>
      <c r="B10">
        <v>365</v>
      </c>
    </row>
    <row r="11" spans="1:5" x14ac:dyDescent="0.3">
      <c r="A11" s="121">
        <v>43952</v>
      </c>
      <c r="B11">
        <v>742</v>
      </c>
    </row>
    <row r="12" spans="1:5" x14ac:dyDescent="0.3">
      <c r="A12" s="121">
        <v>43983</v>
      </c>
      <c r="B12">
        <v>789</v>
      </c>
    </row>
    <row r="13" spans="1:5" x14ac:dyDescent="0.3">
      <c r="A13" s="121">
        <v>44013</v>
      </c>
      <c r="B13">
        <v>656</v>
      </c>
    </row>
    <row r="14" spans="1:5" x14ac:dyDescent="0.3">
      <c r="A14" s="121">
        <v>44044</v>
      </c>
      <c r="B14">
        <v>431</v>
      </c>
    </row>
    <row r="15" spans="1:5" x14ac:dyDescent="0.3">
      <c r="A15" s="121">
        <v>44075</v>
      </c>
      <c r="B15">
        <v>392</v>
      </c>
    </row>
    <row r="16" spans="1:5" x14ac:dyDescent="0.3">
      <c r="A16" s="121">
        <v>44105</v>
      </c>
      <c r="B16">
        <v>488</v>
      </c>
    </row>
    <row r="17" spans="1:5" x14ac:dyDescent="0.3">
      <c r="A17" s="121">
        <v>44136</v>
      </c>
      <c r="B17">
        <v>589</v>
      </c>
    </row>
    <row r="18" spans="1:5" x14ac:dyDescent="0.3">
      <c r="A18" s="121">
        <v>44166</v>
      </c>
      <c r="B18">
        <v>514</v>
      </c>
      <c r="C18">
        <v>514</v>
      </c>
      <c r="D18" s="122">
        <v>514</v>
      </c>
      <c r="E18" s="122">
        <v>514</v>
      </c>
    </row>
    <row r="19" spans="1:5" x14ac:dyDescent="0.3">
      <c r="A19" s="121">
        <v>44197</v>
      </c>
      <c r="C19">
        <f t="shared" ref="C19:C24" si="0">_xlfn.FORECAST.ETS(A19,$B$2:$B$18,$A$2:$A$18,1,1)</f>
        <v>599.66439703758465</v>
      </c>
      <c r="D19" s="122">
        <f t="shared" ref="D19:D24" si="1">C19-_xlfn.FORECAST.ETS.CONFINT(A19,$B$2:$B$18,$A$2:$A$18,0.95,1,1)</f>
        <v>244.67876318574406</v>
      </c>
      <c r="E19" s="122">
        <f t="shared" ref="E19:E24" si="2">C19+_xlfn.FORECAST.ETS.CONFINT(A19,$B$2:$B$18,$A$2:$A$18,0.95,1,1)</f>
        <v>954.65003088942524</v>
      </c>
    </row>
    <row r="20" spans="1:5" x14ac:dyDescent="0.3">
      <c r="A20" s="121">
        <v>44228</v>
      </c>
      <c r="C20">
        <f t="shared" si="0"/>
        <v>611.75187262971986</v>
      </c>
      <c r="D20" s="122">
        <f t="shared" si="1"/>
        <v>253.91490842076166</v>
      </c>
      <c r="E20" s="122">
        <f t="shared" si="2"/>
        <v>969.58883683867805</v>
      </c>
    </row>
    <row r="21" spans="1:5" x14ac:dyDescent="0.3">
      <c r="A21" s="121">
        <v>44256</v>
      </c>
      <c r="C21">
        <f t="shared" si="0"/>
        <v>623.83934822185552</v>
      </c>
      <c r="D21" s="122">
        <f t="shared" si="1"/>
        <v>263.12904972535443</v>
      </c>
      <c r="E21" s="122">
        <f t="shared" si="2"/>
        <v>984.5496467183566</v>
      </c>
    </row>
    <row r="22" spans="1:5" x14ac:dyDescent="0.3">
      <c r="A22" s="121">
        <v>44287</v>
      </c>
      <c r="C22">
        <f t="shared" si="0"/>
        <v>635.92682381399072</v>
      </c>
      <c r="D22" s="122">
        <f t="shared" si="1"/>
        <v>272.32136217700076</v>
      </c>
      <c r="E22" s="122">
        <f t="shared" si="2"/>
        <v>999.53228545098068</v>
      </c>
    </row>
    <row r="23" spans="1:5" x14ac:dyDescent="0.3">
      <c r="A23" s="121">
        <v>44317</v>
      </c>
      <c r="C23">
        <f t="shared" si="0"/>
        <v>648.01429940612638</v>
      </c>
      <c r="D23" s="122">
        <f t="shared" si="1"/>
        <v>281.49201924252594</v>
      </c>
      <c r="E23" s="122">
        <f t="shared" si="2"/>
        <v>1014.5365795697269</v>
      </c>
    </row>
    <row r="24" spans="1:5" x14ac:dyDescent="0.3">
      <c r="A24" s="121">
        <v>44348</v>
      </c>
      <c r="C24">
        <f t="shared" si="0"/>
        <v>660.10177499826159</v>
      </c>
      <c r="D24" s="122">
        <f t="shared" si="1"/>
        <v>290.64119273912002</v>
      </c>
      <c r="E24" s="122">
        <f t="shared" si="2"/>
        <v>1029.5623572574032</v>
      </c>
    </row>
  </sheetData>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578C-7C76-4A41-A208-B7548B93AA69}">
  <dimension ref="A1:B13"/>
  <sheetViews>
    <sheetView workbookViewId="0">
      <selection activeCell="G11" sqref="G11"/>
    </sheetView>
  </sheetViews>
  <sheetFormatPr defaultRowHeight="14.4" x14ac:dyDescent="0.3"/>
  <cols>
    <col min="1" max="1" width="27.33203125" customWidth="1"/>
    <col min="2" max="2" width="25.33203125" customWidth="1"/>
  </cols>
  <sheetData>
    <row r="1" spans="1:2" ht="21.6" thickBot="1" x14ac:dyDescent="0.45">
      <c r="A1" s="176" t="s">
        <v>77</v>
      </c>
      <c r="B1" s="176" t="s">
        <v>1882</v>
      </c>
    </row>
    <row r="2" spans="1:2" ht="21.6" thickBot="1" x14ac:dyDescent="0.45">
      <c r="A2" s="177">
        <v>43101</v>
      </c>
      <c r="B2" s="178">
        <v>2359</v>
      </c>
    </row>
    <row r="3" spans="1:2" ht="21.6" thickBot="1" x14ac:dyDescent="0.45">
      <c r="A3" s="177">
        <v>43132</v>
      </c>
      <c r="B3" s="178">
        <v>2265</v>
      </c>
    </row>
    <row r="4" spans="1:2" ht="21.6" thickBot="1" x14ac:dyDescent="0.45">
      <c r="A4" s="177">
        <v>43160</v>
      </c>
      <c r="B4" s="178">
        <v>2563</v>
      </c>
    </row>
    <row r="5" spans="1:2" ht="21.6" thickBot="1" x14ac:dyDescent="0.45">
      <c r="A5" s="177">
        <v>43191</v>
      </c>
      <c r="B5" s="178">
        <v>2189</v>
      </c>
    </row>
    <row r="6" spans="1:2" ht="21.6" thickBot="1" x14ac:dyDescent="0.45">
      <c r="A6" s="177">
        <v>43221</v>
      </c>
      <c r="B6" s="178">
        <v>2003</v>
      </c>
    </row>
    <row r="7" spans="1:2" ht="21.6" thickBot="1" x14ac:dyDescent="0.45">
      <c r="A7" s="177">
        <v>43252</v>
      </c>
      <c r="B7" s="178">
        <v>1896</v>
      </c>
    </row>
    <row r="8" spans="1:2" ht="21.6" thickBot="1" x14ac:dyDescent="0.45">
      <c r="A8" s="177">
        <v>43282</v>
      </c>
      <c r="B8" s="178">
        <v>1989</v>
      </c>
    </row>
    <row r="9" spans="1:2" ht="21.6" thickBot="1" x14ac:dyDescent="0.45">
      <c r="A9" s="177">
        <v>43313</v>
      </c>
      <c r="B9" s="178">
        <v>1894</v>
      </c>
    </row>
    <row r="10" spans="1:2" ht="21.6" thickBot="1" x14ac:dyDescent="0.45">
      <c r="A10" s="177">
        <v>43344</v>
      </c>
      <c r="B10" s="178">
        <v>1836</v>
      </c>
    </row>
    <row r="11" spans="1:2" ht="21.6" thickBot="1" x14ac:dyDescent="0.45">
      <c r="A11" s="177">
        <v>43374</v>
      </c>
      <c r="B11" s="179"/>
    </row>
    <row r="12" spans="1:2" ht="21.6" thickBot="1" x14ac:dyDescent="0.45">
      <c r="A12" s="177">
        <v>43405</v>
      </c>
      <c r="B12" s="179"/>
    </row>
    <row r="13" spans="1:2" ht="21.6" thickBot="1" x14ac:dyDescent="0.45">
      <c r="A13" s="177">
        <v>43435</v>
      </c>
      <c r="B13" s="179"/>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0D059-8683-4C62-BE75-11EC46DAFB13}">
  <dimension ref="A1:E13"/>
  <sheetViews>
    <sheetView workbookViewId="0">
      <selection activeCell="D21" sqref="D21"/>
    </sheetView>
  </sheetViews>
  <sheetFormatPr defaultRowHeight="14.4" x14ac:dyDescent="0.3"/>
  <cols>
    <col min="2" max="2" width="15.21875" customWidth="1"/>
    <col min="3" max="3" width="23.5546875" customWidth="1"/>
    <col min="4" max="4" width="37.6640625" customWidth="1"/>
    <col min="5" max="5" width="37.77734375" customWidth="1"/>
  </cols>
  <sheetData>
    <row r="1" spans="1:5" x14ac:dyDescent="0.3">
      <c r="A1" t="s">
        <v>77</v>
      </c>
      <c r="B1" t="s">
        <v>1882</v>
      </c>
      <c r="C1" t="s">
        <v>1883</v>
      </c>
      <c r="D1" t="s">
        <v>1884</v>
      </c>
      <c r="E1" t="s">
        <v>1885</v>
      </c>
    </row>
    <row r="2" spans="1:5" x14ac:dyDescent="0.3">
      <c r="A2" s="121">
        <v>43101</v>
      </c>
      <c r="B2">
        <v>2359</v>
      </c>
    </row>
    <row r="3" spans="1:5" x14ac:dyDescent="0.3">
      <c r="A3" s="121">
        <v>43132</v>
      </c>
      <c r="B3">
        <v>2265</v>
      </c>
    </row>
    <row r="4" spans="1:5" x14ac:dyDescent="0.3">
      <c r="A4" s="121">
        <v>43160</v>
      </c>
      <c r="B4">
        <v>2563</v>
      </c>
    </row>
    <row r="5" spans="1:5" x14ac:dyDescent="0.3">
      <c r="A5" s="121">
        <v>43191</v>
      </c>
      <c r="B5">
        <v>2189</v>
      </c>
    </row>
    <row r="6" spans="1:5" x14ac:dyDescent="0.3">
      <c r="A6" s="121">
        <v>43221</v>
      </c>
      <c r="B6">
        <v>2003</v>
      </c>
    </row>
    <row r="7" spans="1:5" x14ac:dyDescent="0.3">
      <c r="A7" s="121">
        <v>43252</v>
      </c>
      <c r="B7">
        <v>1896</v>
      </c>
    </row>
    <row r="8" spans="1:5" x14ac:dyDescent="0.3">
      <c r="A8" s="121">
        <v>43282</v>
      </c>
      <c r="B8">
        <v>1989</v>
      </c>
    </row>
    <row r="9" spans="1:5" x14ac:dyDescent="0.3">
      <c r="A9" s="121">
        <v>43313</v>
      </c>
      <c r="B9">
        <v>1894</v>
      </c>
    </row>
    <row r="10" spans="1:5" x14ac:dyDescent="0.3">
      <c r="A10" s="121">
        <v>43344</v>
      </c>
      <c r="B10">
        <v>1836</v>
      </c>
      <c r="C10">
        <v>1836</v>
      </c>
      <c r="D10" s="122">
        <v>1836</v>
      </c>
      <c r="E10" s="122">
        <v>1836</v>
      </c>
    </row>
    <row r="11" spans="1:5" x14ac:dyDescent="0.3">
      <c r="A11" s="121">
        <v>43374</v>
      </c>
      <c r="C11">
        <f>_xlfn.FORECAST.ETS(A11,$B$2:$B$10,$A$2:$A$10,1,1)</f>
        <v>1701.3075233977859</v>
      </c>
      <c r="D11" s="122">
        <f>C11-_xlfn.FORECAST.ETS.CONFINT(A11,$B$2:$B$10,$A$2:$A$10,0.95,1,1)</f>
        <v>1438.7606082620548</v>
      </c>
      <c r="E11" s="122">
        <f>C11+_xlfn.FORECAST.ETS.CONFINT(A11,$B$2:$B$10,$A$2:$A$10,0.95,1,1)</f>
        <v>1963.8544385335169</v>
      </c>
    </row>
    <row r="12" spans="1:5" x14ac:dyDescent="0.3">
      <c r="A12" s="121">
        <v>43405</v>
      </c>
      <c r="C12">
        <f>_xlfn.FORECAST.ETS(A12,$B$2:$B$10,$A$2:$A$10,1,1)</f>
        <v>1624.2452312174996</v>
      </c>
      <c r="D12" s="122">
        <f>C12-_xlfn.FORECAST.ETS.CONFINT(A12,$B$2:$B$10,$A$2:$A$10,0.95,1,1)</f>
        <v>1360.3625933248679</v>
      </c>
      <c r="E12" s="122">
        <f>C12+_xlfn.FORECAST.ETS.CONFINT(A12,$B$2:$B$10,$A$2:$A$10,0.95,1,1)</f>
        <v>1888.1278691101313</v>
      </c>
    </row>
    <row r="13" spans="1:5" x14ac:dyDescent="0.3">
      <c r="A13" s="121">
        <v>43435</v>
      </c>
      <c r="C13">
        <f>_xlfn.FORECAST.ETS(A13,$B$2:$B$10,$A$2:$A$10,1,1)</f>
        <v>1547.1829390372136</v>
      </c>
      <c r="D13" s="122">
        <f>C13-_xlfn.FORECAST.ETS.CONFINT(A13,$B$2:$B$10,$A$2:$A$10,0.95,1,1)</f>
        <v>1281.9449261426887</v>
      </c>
      <c r="E13" s="122">
        <f>C13+_xlfn.FORECAST.ETS.CONFINT(A13,$B$2:$B$10,$A$2:$A$10,0.95,1,1)</f>
        <v>1812.4209519317385</v>
      </c>
    </row>
  </sheetData>
  <pageMargins left="0.7" right="0.7" top="0.75" bottom="0.75" header="0.3" footer="0.3"/>
  <pageSetup paperSize="9" orientation="portrait"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DE234-C223-49A2-AD64-A8DDE551BE09}">
  <dimension ref="A1:I232"/>
  <sheetViews>
    <sheetView tabSelected="1" workbookViewId="0">
      <selection activeCell="O22" sqref="O22"/>
    </sheetView>
  </sheetViews>
  <sheetFormatPr defaultRowHeight="14.4" x14ac:dyDescent="0.3"/>
  <sheetData>
    <row r="1" spans="1:9" x14ac:dyDescent="0.3">
      <c r="A1" t="s">
        <v>1918</v>
      </c>
    </row>
    <row r="2" spans="1:9" ht="15" thickBot="1" x14ac:dyDescent="0.35"/>
    <row r="3" spans="1:9" x14ac:dyDescent="0.3">
      <c r="A3" s="183" t="s">
        <v>1917</v>
      </c>
      <c r="B3" s="183"/>
    </row>
    <row r="4" spans="1:9" x14ac:dyDescent="0.3">
      <c r="A4" t="s">
        <v>1916</v>
      </c>
      <c r="B4">
        <v>0.85281223354612024</v>
      </c>
    </row>
    <row r="5" spans="1:9" x14ac:dyDescent="0.3">
      <c r="A5" t="s">
        <v>1915</v>
      </c>
      <c r="B5" s="182">
        <v>0.7272887056859223</v>
      </c>
    </row>
    <row r="6" spans="1:9" x14ac:dyDescent="0.3">
      <c r="A6" t="s">
        <v>1914</v>
      </c>
      <c r="B6">
        <v>0.72183447979964077</v>
      </c>
    </row>
    <row r="7" spans="1:9" x14ac:dyDescent="0.3">
      <c r="A7" t="s">
        <v>1903</v>
      </c>
      <c r="B7">
        <v>4213.4325091970286</v>
      </c>
    </row>
    <row r="8" spans="1:9" ht="15" thickBot="1" x14ac:dyDescent="0.35">
      <c r="A8" s="180" t="s">
        <v>1913</v>
      </c>
      <c r="B8" s="180">
        <v>205</v>
      </c>
    </row>
    <row r="10" spans="1:9" ht="15" thickBot="1" x14ac:dyDescent="0.35">
      <c r="A10" t="s">
        <v>1912</v>
      </c>
    </row>
    <row r="11" spans="1:9" x14ac:dyDescent="0.3">
      <c r="A11" s="181"/>
      <c r="B11" s="181" t="s">
        <v>1911</v>
      </c>
      <c r="C11" s="181" t="s">
        <v>1910</v>
      </c>
      <c r="D11" s="181" t="s">
        <v>1909</v>
      </c>
      <c r="E11" s="181" t="s">
        <v>1599</v>
      </c>
      <c r="F11" s="181" t="s">
        <v>1908</v>
      </c>
    </row>
    <row r="12" spans="1:9" x14ac:dyDescent="0.3">
      <c r="A12" t="s">
        <v>1907</v>
      </c>
      <c r="B12">
        <v>4</v>
      </c>
      <c r="C12">
        <v>9469036660.0815086</v>
      </c>
      <c r="D12">
        <v>2367259165.0203772</v>
      </c>
      <c r="E12">
        <v>133.34407500708684</v>
      </c>
      <c r="F12">
        <v>2.7412588026228978E-55</v>
      </c>
    </row>
    <row r="13" spans="1:9" x14ac:dyDescent="0.3">
      <c r="A13" t="s">
        <v>1906</v>
      </c>
      <c r="B13">
        <v>200</v>
      </c>
      <c r="C13">
        <v>3550602701.911674</v>
      </c>
      <c r="D13">
        <v>17753013.509558368</v>
      </c>
    </row>
    <row r="14" spans="1:9" ht="15" thickBot="1" x14ac:dyDescent="0.35">
      <c r="A14" s="180" t="s">
        <v>1905</v>
      </c>
      <c r="B14" s="180">
        <v>204</v>
      </c>
      <c r="C14" s="180">
        <v>13019639361.993183</v>
      </c>
      <c r="D14" s="180"/>
      <c r="E14" s="180"/>
      <c r="F14" s="180"/>
    </row>
    <row r="15" spans="1:9" ht="15" thickBot="1" x14ac:dyDescent="0.35"/>
    <row r="16" spans="1:9" x14ac:dyDescent="0.3">
      <c r="A16" s="181"/>
      <c r="B16" s="181" t="s">
        <v>1904</v>
      </c>
      <c r="C16" s="181" t="s">
        <v>1903</v>
      </c>
      <c r="D16" s="181" t="s">
        <v>1902</v>
      </c>
      <c r="E16" s="181" t="s">
        <v>1901</v>
      </c>
      <c r="F16" s="181" t="s">
        <v>1900</v>
      </c>
      <c r="G16" s="181" t="s">
        <v>1899</v>
      </c>
      <c r="H16" s="181" t="s">
        <v>1898</v>
      </c>
      <c r="I16" s="181" t="s">
        <v>1897</v>
      </c>
    </row>
    <row r="17" spans="1:9" x14ac:dyDescent="0.3">
      <c r="A17" t="s">
        <v>1896</v>
      </c>
      <c r="B17">
        <v>-33646.825303252997</v>
      </c>
      <c r="C17">
        <v>16882.326522566855</v>
      </c>
      <c r="D17">
        <v>-1.9930206454825303</v>
      </c>
      <c r="E17">
        <v>4.7618574428749484E-2</v>
      </c>
      <c r="F17">
        <v>-66937.021219257207</v>
      </c>
      <c r="G17">
        <v>-356.62938724886044</v>
      </c>
      <c r="H17">
        <v>-66937.021219257207</v>
      </c>
      <c r="I17">
        <v>-356.62938724886044</v>
      </c>
    </row>
    <row r="18" spans="1:9" x14ac:dyDescent="0.3">
      <c r="A18" t="s">
        <v>1895</v>
      </c>
      <c r="B18">
        <v>-128.01110608392264</v>
      </c>
      <c r="C18">
        <v>62.040034571183256</v>
      </c>
      <c r="D18">
        <v>-2.0633629070120159</v>
      </c>
      <c r="E18">
        <v>4.0369568531551062E-2</v>
      </c>
      <c r="F18">
        <v>-250.34761596895609</v>
      </c>
      <c r="G18">
        <v>-5.6745961988891906</v>
      </c>
      <c r="H18">
        <v>-250.34761596895609</v>
      </c>
      <c r="I18">
        <v>-5.6745961988891906</v>
      </c>
    </row>
    <row r="19" spans="1:9" x14ac:dyDescent="0.3">
      <c r="A19" t="s">
        <v>1894</v>
      </c>
      <c r="B19">
        <v>796.58502018493482</v>
      </c>
      <c r="C19">
        <v>296.31232582716945</v>
      </c>
      <c r="D19">
        <v>2.6883290054209903</v>
      </c>
      <c r="E19">
        <v>7.786538350750917E-3</v>
      </c>
      <c r="F19">
        <v>212.28786387015884</v>
      </c>
      <c r="G19">
        <v>1380.8821764997108</v>
      </c>
      <c r="H19">
        <v>212.28786387015884</v>
      </c>
      <c r="I19">
        <v>1380.8821764997108</v>
      </c>
    </row>
    <row r="20" spans="1:9" x14ac:dyDescent="0.3">
      <c r="A20" t="s">
        <v>1893</v>
      </c>
      <c r="B20">
        <v>-310.51529198951715</v>
      </c>
      <c r="C20">
        <v>148.17634221707115</v>
      </c>
      <c r="D20">
        <v>-2.095579411284342</v>
      </c>
      <c r="E20">
        <v>3.7377921288051563E-2</v>
      </c>
      <c r="F20">
        <v>-602.70366163924564</v>
      </c>
      <c r="G20">
        <v>-18.326922339788723</v>
      </c>
      <c r="H20">
        <v>-602.70366163924564</v>
      </c>
      <c r="I20">
        <v>-18.326922339788723</v>
      </c>
    </row>
    <row r="21" spans="1:9" ht="15" thickBot="1" x14ac:dyDescent="0.35">
      <c r="A21" s="180" t="s">
        <v>1892</v>
      </c>
      <c r="B21" s="180">
        <v>13.063643532694634</v>
      </c>
      <c r="C21" s="180">
        <v>1.3968045574640668</v>
      </c>
      <c r="D21" s="180">
        <v>9.3525206965332366</v>
      </c>
      <c r="E21" s="180">
        <v>1.7711878809076794E-17</v>
      </c>
      <c r="F21" s="180">
        <v>10.309289900676607</v>
      </c>
      <c r="G21" s="180">
        <v>15.817997164712661</v>
      </c>
      <c r="H21" s="180">
        <v>10.309289900676607</v>
      </c>
      <c r="I21" s="180">
        <v>15.817997164712661</v>
      </c>
    </row>
    <row r="23" spans="1:9" x14ac:dyDescent="0.3">
      <c r="B23" t="s">
        <v>1891</v>
      </c>
      <c r="C23">
        <f>B17+(B18*168.8)+(B19*64.1)+(B20*48.8)+(B21*2548)</f>
        <v>13939.017255852668</v>
      </c>
    </row>
    <row r="24" spans="1:9" x14ac:dyDescent="0.3">
      <c r="F24" t="s">
        <v>1890</v>
      </c>
    </row>
    <row r="25" spans="1:9" x14ac:dyDescent="0.3">
      <c r="A25" t="s">
        <v>1889</v>
      </c>
    </row>
    <row r="26" spans="1:9" ht="15" thickBot="1" x14ac:dyDescent="0.35"/>
    <row r="27" spans="1:9" x14ac:dyDescent="0.3">
      <c r="A27" s="181" t="s">
        <v>1888</v>
      </c>
      <c r="B27" s="181" t="s">
        <v>1887</v>
      </c>
      <c r="C27" s="181" t="s">
        <v>1886</v>
      </c>
    </row>
    <row r="28" spans="1:9" x14ac:dyDescent="0.3">
      <c r="A28">
        <v>1</v>
      </c>
      <c r="B28">
        <v>13939.017255852632</v>
      </c>
      <c r="C28">
        <v>-444.01725585263193</v>
      </c>
    </row>
    <row r="29" spans="1:9" x14ac:dyDescent="0.3">
      <c r="A29">
        <v>2</v>
      </c>
      <c r="B29">
        <v>13939.017255852632</v>
      </c>
      <c r="C29">
        <v>2560.9827441473681</v>
      </c>
    </row>
    <row r="30" spans="1:9" x14ac:dyDescent="0.3">
      <c r="A30">
        <v>3</v>
      </c>
      <c r="B30">
        <v>17221.656549838895</v>
      </c>
      <c r="C30">
        <v>-721.65654983889544</v>
      </c>
    </row>
    <row r="31" spans="1:9" x14ac:dyDescent="0.3">
      <c r="A31">
        <v>4</v>
      </c>
      <c r="B31">
        <v>10149.096279445497</v>
      </c>
      <c r="C31">
        <v>3800.9037205545028</v>
      </c>
    </row>
    <row r="32" spans="1:9" x14ac:dyDescent="0.3">
      <c r="A32">
        <v>5</v>
      </c>
      <c r="B32">
        <v>16670.407683904774</v>
      </c>
      <c r="C32">
        <v>779.59231609522612</v>
      </c>
    </row>
    <row r="33" spans="1:3" x14ac:dyDescent="0.3">
      <c r="A33">
        <v>6</v>
      </c>
      <c r="B33">
        <v>12732.584758150741</v>
      </c>
      <c r="C33">
        <v>2517.4152418492595</v>
      </c>
    </row>
    <row r="34" spans="1:3" x14ac:dyDescent="0.3">
      <c r="A34">
        <v>7</v>
      </c>
      <c r="B34">
        <v>18418.905438746857</v>
      </c>
      <c r="C34">
        <v>-708.90543874685682</v>
      </c>
    </row>
    <row r="35" spans="1:3" x14ac:dyDescent="0.3">
      <c r="A35">
        <v>8</v>
      </c>
      <c r="B35">
        <v>19855.906227343265</v>
      </c>
      <c r="C35">
        <v>-935.90622734326462</v>
      </c>
    </row>
    <row r="36" spans="1:3" x14ac:dyDescent="0.3">
      <c r="A36">
        <v>9</v>
      </c>
      <c r="B36">
        <v>21518.204115261051</v>
      </c>
      <c r="C36">
        <v>2356.7958847389491</v>
      </c>
    </row>
    <row r="37" spans="1:3" x14ac:dyDescent="0.3">
      <c r="A37">
        <v>10</v>
      </c>
      <c r="B37">
        <v>21366.226985010861</v>
      </c>
      <c r="C37">
        <v>-3507.0599850108592</v>
      </c>
    </row>
    <row r="38" spans="1:3" x14ac:dyDescent="0.3">
      <c r="A38">
        <v>11</v>
      </c>
      <c r="B38">
        <v>9765.9663548660828</v>
      </c>
      <c r="C38">
        <v>6664.0336451339172</v>
      </c>
    </row>
    <row r="39" spans="1:3" x14ac:dyDescent="0.3">
      <c r="A39">
        <v>12</v>
      </c>
      <c r="B39">
        <v>9765.9663548660828</v>
      </c>
      <c r="C39">
        <v>7159.0336451339172</v>
      </c>
    </row>
    <row r="40" spans="1:3" x14ac:dyDescent="0.3">
      <c r="A40">
        <v>13</v>
      </c>
      <c r="B40">
        <v>13881.014067664892</v>
      </c>
      <c r="C40">
        <v>7088.9859323351084</v>
      </c>
    </row>
    <row r="41" spans="1:3" x14ac:dyDescent="0.3">
      <c r="A41">
        <v>14</v>
      </c>
      <c r="B41">
        <v>14599.514461963099</v>
      </c>
      <c r="C41">
        <v>6505.4855380369008</v>
      </c>
    </row>
    <row r="42" spans="1:3" x14ac:dyDescent="0.3">
      <c r="A42">
        <v>15</v>
      </c>
      <c r="B42">
        <v>18064.342725823728</v>
      </c>
      <c r="C42">
        <v>6500.657274176272</v>
      </c>
    </row>
    <row r="43" spans="1:3" x14ac:dyDescent="0.3">
      <c r="A43">
        <v>16</v>
      </c>
      <c r="B43">
        <v>20350.480344045289</v>
      </c>
      <c r="C43">
        <v>10409.519655954711</v>
      </c>
    </row>
    <row r="44" spans="1:3" x14ac:dyDescent="0.3">
      <c r="A44">
        <v>17</v>
      </c>
      <c r="B44">
        <v>23113.189168910623</v>
      </c>
      <c r="C44">
        <v>18201.810831089377</v>
      </c>
    </row>
    <row r="45" spans="1:3" x14ac:dyDescent="0.3">
      <c r="A45">
        <v>18</v>
      </c>
      <c r="B45">
        <v>25918.924372410962</v>
      </c>
      <c r="C45">
        <v>10961.075627589038</v>
      </c>
    </row>
    <row r="46" spans="1:3" x14ac:dyDescent="0.3">
      <c r="A46">
        <v>19</v>
      </c>
      <c r="B46">
        <v>-755.82761173564722</v>
      </c>
      <c r="C46">
        <v>5906.8276117356472</v>
      </c>
    </row>
    <row r="47" spans="1:3" x14ac:dyDescent="0.3">
      <c r="A47">
        <v>20</v>
      </c>
      <c r="B47">
        <v>5393.5233388401284</v>
      </c>
      <c r="C47">
        <v>901.47666115987158</v>
      </c>
    </row>
    <row r="48" spans="1:3" x14ac:dyDescent="0.3">
      <c r="A48">
        <v>21</v>
      </c>
      <c r="B48">
        <v>5479.5186548410675</v>
      </c>
      <c r="C48">
        <v>1095.4813451589325</v>
      </c>
    </row>
    <row r="49" spans="1:3" x14ac:dyDescent="0.3">
      <c r="A49">
        <v>22</v>
      </c>
      <c r="B49">
        <v>5772.3704318124364</v>
      </c>
      <c r="C49">
        <v>-200.37043181243644</v>
      </c>
    </row>
    <row r="50" spans="1:3" x14ac:dyDescent="0.3">
      <c r="A50">
        <v>23</v>
      </c>
      <c r="B50">
        <v>5772.3704318124364</v>
      </c>
      <c r="C50">
        <v>604.62956818756356</v>
      </c>
    </row>
    <row r="51" spans="1:3" x14ac:dyDescent="0.3">
      <c r="A51">
        <v>24</v>
      </c>
      <c r="B51">
        <v>9064.4086020514842</v>
      </c>
      <c r="C51">
        <v>-1107.4086020514842</v>
      </c>
    </row>
    <row r="52" spans="1:3" x14ac:dyDescent="0.3">
      <c r="A52">
        <v>25</v>
      </c>
      <c r="B52">
        <v>7023.2650516855538</v>
      </c>
      <c r="C52">
        <v>-794.26505168555377</v>
      </c>
    </row>
    <row r="53" spans="1:3" x14ac:dyDescent="0.3">
      <c r="A53">
        <v>26</v>
      </c>
      <c r="B53">
        <v>7310.6652094048331</v>
      </c>
      <c r="C53">
        <v>-618.66520940483315</v>
      </c>
    </row>
    <row r="54" spans="1:3" x14ac:dyDescent="0.3">
      <c r="A54">
        <v>27</v>
      </c>
      <c r="B54">
        <v>7310.6652094048331</v>
      </c>
      <c r="C54">
        <v>298.33479059516685</v>
      </c>
    </row>
    <row r="55" spans="1:3" x14ac:dyDescent="0.3">
      <c r="A55">
        <v>28</v>
      </c>
      <c r="B55">
        <v>9949.5212030091498</v>
      </c>
      <c r="C55">
        <v>-1391.5212030091498</v>
      </c>
    </row>
    <row r="56" spans="1:3" x14ac:dyDescent="0.3">
      <c r="A56">
        <v>29</v>
      </c>
      <c r="B56">
        <v>10009.349772848625</v>
      </c>
      <c r="C56">
        <v>-1088.3497728486254</v>
      </c>
    </row>
    <row r="57" spans="1:3" x14ac:dyDescent="0.3">
      <c r="A57">
        <v>30</v>
      </c>
      <c r="B57">
        <v>18129.272273803592</v>
      </c>
      <c r="C57">
        <v>-5165.2722738035918</v>
      </c>
    </row>
    <row r="58" spans="1:3" x14ac:dyDescent="0.3">
      <c r="A58">
        <v>31</v>
      </c>
      <c r="B58">
        <v>5348.3960852675264</v>
      </c>
      <c r="C58">
        <v>1130.6039147324736</v>
      </c>
    </row>
    <row r="59" spans="1:3" x14ac:dyDescent="0.3">
      <c r="A59">
        <v>32</v>
      </c>
      <c r="B59">
        <v>6733.1422997331574</v>
      </c>
      <c r="C59">
        <v>121.85770026684258</v>
      </c>
    </row>
    <row r="60" spans="1:3" x14ac:dyDescent="0.3">
      <c r="A60">
        <v>33</v>
      </c>
      <c r="B60">
        <v>5797.7588869058382</v>
      </c>
      <c r="C60">
        <v>-398.75888690583815</v>
      </c>
    </row>
    <row r="61" spans="1:3" x14ac:dyDescent="0.3">
      <c r="A61">
        <v>34</v>
      </c>
      <c r="B61">
        <v>7143.3141707733848</v>
      </c>
      <c r="C61">
        <v>-614.31417077338483</v>
      </c>
    </row>
    <row r="62" spans="1:3" x14ac:dyDescent="0.3">
      <c r="A62">
        <v>35</v>
      </c>
      <c r="B62">
        <v>7352.3324672964991</v>
      </c>
      <c r="C62">
        <v>-223.33246729649909</v>
      </c>
    </row>
    <row r="63" spans="1:3" x14ac:dyDescent="0.3">
      <c r="A63">
        <v>36</v>
      </c>
      <c r="B63">
        <v>5752.4413417573596</v>
      </c>
      <c r="C63">
        <v>1542.5586582426404</v>
      </c>
    </row>
    <row r="64" spans="1:3" x14ac:dyDescent="0.3">
      <c r="A64">
        <v>37</v>
      </c>
      <c r="B64">
        <v>5482.1857079651454</v>
      </c>
      <c r="C64">
        <v>1812.8142920348546</v>
      </c>
    </row>
    <row r="65" spans="1:3" x14ac:dyDescent="0.3">
      <c r="A65">
        <v>38</v>
      </c>
      <c r="B65">
        <v>9508.4996198116205</v>
      </c>
      <c r="C65">
        <v>-1613.4996198116205</v>
      </c>
    </row>
    <row r="66" spans="1:3" x14ac:dyDescent="0.3">
      <c r="A66">
        <v>39</v>
      </c>
      <c r="B66">
        <v>10200.872727044436</v>
      </c>
      <c r="C66">
        <v>-1105.872727044436</v>
      </c>
    </row>
    <row r="67" spans="1:3" x14ac:dyDescent="0.3">
      <c r="A67">
        <v>40</v>
      </c>
      <c r="B67">
        <v>9137.1274083802455</v>
      </c>
      <c r="C67">
        <v>-292.12740838024547</v>
      </c>
    </row>
    <row r="68" spans="1:3" x14ac:dyDescent="0.3">
      <c r="A68">
        <v>41</v>
      </c>
      <c r="B68">
        <v>7874.6756141041515</v>
      </c>
      <c r="C68">
        <v>2420.3243858958485</v>
      </c>
    </row>
    <row r="69" spans="1:3" x14ac:dyDescent="0.3">
      <c r="A69">
        <v>42</v>
      </c>
      <c r="B69">
        <v>11240.37401714408</v>
      </c>
      <c r="C69">
        <v>1704.6259828559196</v>
      </c>
    </row>
    <row r="70" spans="1:3" x14ac:dyDescent="0.3">
      <c r="A70">
        <v>43</v>
      </c>
      <c r="B70">
        <v>11399.76271916477</v>
      </c>
      <c r="C70">
        <v>-1054.7627191647698</v>
      </c>
    </row>
    <row r="71" spans="1:3" x14ac:dyDescent="0.3">
      <c r="A71">
        <v>44</v>
      </c>
      <c r="B71">
        <v>7647.7999501185368</v>
      </c>
      <c r="C71">
        <v>-862.7999501185368</v>
      </c>
    </row>
    <row r="72" spans="1:3" x14ac:dyDescent="0.3">
      <c r="A72">
        <v>45</v>
      </c>
      <c r="B72">
        <v>5393.5233388401284</v>
      </c>
      <c r="C72">
        <v>3522.9766611598716</v>
      </c>
    </row>
    <row r="73" spans="1:3" x14ac:dyDescent="0.3">
      <c r="A73">
        <v>46</v>
      </c>
      <c r="B73">
        <v>5850.7508624844377</v>
      </c>
      <c r="C73">
        <v>3065.7491375155623</v>
      </c>
    </row>
    <row r="74" spans="1:3" x14ac:dyDescent="0.3">
      <c r="A74">
        <v>47</v>
      </c>
      <c r="B74">
        <v>15951.316512845628</v>
      </c>
      <c r="C74">
        <v>-4903.3165128456276</v>
      </c>
    </row>
    <row r="75" spans="1:3" x14ac:dyDescent="0.3">
      <c r="A75">
        <v>48</v>
      </c>
      <c r="B75">
        <v>32966.042514157343</v>
      </c>
      <c r="C75">
        <v>-716.04251415734325</v>
      </c>
    </row>
    <row r="76" spans="1:3" x14ac:dyDescent="0.3">
      <c r="A76">
        <v>49</v>
      </c>
      <c r="B76">
        <v>32966.042514157343</v>
      </c>
      <c r="C76">
        <v>2583.9574858426568</v>
      </c>
    </row>
    <row r="77" spans="1:3" x14ac:dyDescent="0.3">
      <c r="A77">
        <v>50</v>
      </c>
      <c r="B77">
        <v>34811.109082560281</v>
      </c>
      <c r="C77">
        <v>1188.8909174397195</v>
      </c>
    </row>
    <row r="78" spans="1:3" x14ac:dyDescent="0.3">
      <c r="A78">
        <v>51</v>
      </c>
      <c r="B78">
        <v>5018.7749948276723</v>
      </c>
      <c r="C78">
        <v>176.22500517232766</v>
      </c>
    </row>
    <row r="79" spans="1:3" x14ac:dyDescent="0.3">
      <c r="A79">
        <v>52</v>
      </c>
      <c r="B79">
        <v>5149.4114301546178</v>
      </c>
      <c r="C79">
        <v>945.58856984538215</v>
      </c>
    </row>
    <row r="80" spans="1:3" x14ac:dyDescent="0.3">
      <c r="A80">
        <v>53</v>
      </c>
      <c r="B80">
        <v>5214.7296478180906</v>
      </c>
      <c r="C80">
        <v>1580.2703521819094</v>
      </c>
    </row>
    <row r="81" spans="1:3" x14ac:dyDescent="0.3">
      <c r="A81">
        <v>54</v>
      </c>
      <c r="B81">
        <v>4751.5898722796701</v>
      </c>
      <c r="C81">
        <v>1943.4101277203299</v>
      </c>
    </row>
    <row r="82" spans="1:3" x14ac:dyDescent="0.3">
      <c r="A82">
        <v>55</v>
      </c>
      <c r="B82">
        <v>4816.9080899431428</v>
      </c>
      <c r="C82">
        <v>2578.0919100568572</v>
      </c>
    </row>
    <row r="83" spans="1:3" x14ac:dyDescent="0.3">
      <c r="A83">
        <v>56</v>
      </c>
      <c r="B83">
        <v>12744.846719847432</v>
      </c>
      <c r="C83">
        <v>-1799.8467198474318</v>
      </c>
    </row>
    <row r="84" spans="1:3" x14ac:dyDescent="0.3">
      <c r="A84">
        <v>57</v>
      </c>
      <c r="B84">
        <v>12744.846719847432</v>
      </c>
      <c r="C84">
        <v>-899.84671984743181</v>
      </c>
    </row>
    <row r="85" spans="1:3" x14ac:dyDescent="0.3">
      <c r="A85">
        <v>58</v>
      </c>
      <c r="B85">
        <v>12810.164937510905</v>
      </c>
      <c r="C85">
        <v>834.83506248909544</v>
      </c>
    </row>
    <row r="86" spans="1:3" x14ac:dyDescent="0.3">
      <c r="A86">
        <v>59</v>
      </c>
      <c r="B86">
        <v>14312.483943770789</v>
      </c>
      <c r="C86">
        <v>1332.5160562292112</v>
      </c>
    </row>
    <row r="87" spans="1:3" x14ac:dyDescent="0.3">
      <c r="A87">
        <v>60</v>
      </c>
      <c r="B87">
        <v>11047.822522963317</v>
      </c>
      <c r="C87">
        <v>-2202.8225229633172</v>
      </c>
    </row>
    <row r="88" spans="1:3" x14ac:dyDescent="0.3">
      <c r="A88">
        <v>61</v>
      </c>
      <c r="B88">
        <v>10815.486085699555</v>
      </c>
      <c r="C88">
        <v>-2320.4860856995547</v>
      </c>
    </row>
    <row r="89" spans="1:3" x14ac:dyDescent="0.3">
      <c r="A89">
        <v>62</v>
      </c>
      <c r="B89">
        <v>11047.822522963317</v>
      </c>
      <c r="C89">
        <v>-452.82252296331717</v>
      </c>
    </row>
    <row r="90" spans="1:3" x14ac:dyDescent="0.3">
      <c r="A90">
        <v>63</v>
      </c>
      <c r="B90">
        <v>10815.486085699555</v>
      </c>
      <c r="C90">
        <v>-570.48608569955468</v>
      </c>
    </row>
    <row r="91" spans="1:3" x14ac:dyDescent="0.3">
      <c r="A91">
        <v>64</v>
      </c>
      <c r="B91">
        <v>11246.586322278476</v>
      </c>
      <c r="C91">
        <v>-451.58632227847556</v>
      </c>
    </row>
    <row r="92" spans="1:3" x14ac:dyDescent="0.3">
      <c r="A92">
        <v>65</v>
      </c>
      <c r="B92">
        <v>11011.440738689973</v>
      </c>
      <c r="C92">
        <v>233.55926131002707</v>
      </c>
    </row>
    <row r="93" spans="1:3" x14ac:dyDescent="0.3">
      <c r="A93">
        <v>66</v>
      </c>
      <c r="B93">
        <v>14593.397314349637</v>
      </c>
      <c r="C93">
        <v>3686.6026856503631</v>
      </c>
    </row>
    <row r="94" spans="1:3" x14ac:dyDescent="0.3">
      <c r="A94">
        <v>67</v>
      </c>
      <c r="B94">
        <v>14985.306620330473</v>
      </c>
      <c r="C94">
        <v>3358.6933796695266</v>
      </c>
    </row>
    <row r="95" spans="1:3" x14ac:dyDescent="0.3">
      <c r="A95">
        <v>68</v>
      </c>
      <c r="B95">
        <v>26290.37448434097</v>
      </c>
      <c r="C95">
        <v>-738.3744843409695</v>
      </c>
    </row>
    <row r="96" spans="1:3" x14ac:dyDescent="0.3">
      <c r="A96">
        <v>69</v>
      </c>
      <c r="B96">
        <v>28677.197072147264</v>
      </c>
      <c r="C96">
        <v>-429.19707214726441</v>
      </c>
    </row>
    <row r="97" spans="1:3" x14ac:dyDescent="0.3">
      <c r="A97">
        <v>70</v>
      </c>
      <c r="B97">
        <v>26961.163841555641</v>
      </c>
      <c r="C97">
        <v>1214.8361584443592</v>
      </c>
    </row>
    <row r="98" spans="1:3" x14ac:dyDescent="0.3">
      <c r="A98">
        <v>71</v>
      </c>
      <c r="B98">
        <v>29301.195730653017</v>
      </c>
      <c r="C98">
        <v>2298.8042693469833</v>
      </c>
    </row>
    <row r="99" spans="1:3" x14ac:dyDescent="0.3">
      <c r="A99">
        <v>72</v>
      </c>
      <c r="B99">
        <v>28847.183366274276</v>
      </c>
      <c r="C99">
        <v>5336.8166337257244</v>
      </c>
    </row>
    <row r="100" spans="1:3" x14ac:dyDescent="0.3">
      <c r="A100">
        <v>73</v>
      </c>
      <c r="B100">
        <v>31797.36577776587</v>
      </c>
      <c r="C100">
        <v>3258.63422223413</v>
      </c>
    </row>
    <row r="101" spans="1:3" x14ac:dyDescent="0.3">
      <c r="A101">
        <v>74</v>
      </c>
      <c r="B101">
        <v>30171.202189645948</v>
      </c>
      <c r="C101">
        <v>10788.797810354052</v>
      </c>
    </row>
    <row r="102" spans="1:3" x14ac:dyDescent="0.3">
      <c r="A102">
        <v>75</v>
      </c>
      <c r="B102">
        <v>29536.372365886204</v>
      </c>
      <c r="C102">
        <v>15863.627634113796</v>
      </c>
    </row>
    <row r="103" spans="1:3" x14ac:dyDescent="0.3">
      <c r="A103">
        <v>76</v>
      </c>
      <c r="B103">
        <v>18682.739423066585</v>
      </c>
      <c r="C103">
        <v>-2179.739423066585</v>
      </c>
    </row>
    <row r="104" spans="1:3" x14ac:dyDescent="0.3">
      <c r="A104">
        <v>77</v>
      </c>
      <c r="B104">
        <v>6798.9944722965738</v>
      </c>
      <c r="C104">
        <v>-1409.9944722965738</v>
      </c>
    </row>
    <row r="105" spans="1:3" x14ac:dyDescent="0.3">
      <c r="A105">
        <v>78</v>
      </c>
      <c r="B105">
        <v>7138.6492041466336</v>
      </c>
      <c r="C105">
        <v>-949.64920414663356</v>
      </c>
    </row>
    <row r="106" spans="1:3" x14ac:dyDescent="0.3">
      <c r="A106">
        <v>79</v>
      </c>
      <c r="B106">
        <v>7922.4678161083139</v>
      </c>
      <c r="C106">
        <v>-1253.4678161083139</v>
      </c>
    </row>
    <row r="107" spans="1:3" x14ac:dyDescent="0.3">
      <c r="A107">
        <v>80</v>
      </c>
      <c r="B107">
        <v>9286.4905421072908</v>
      </c>
      <c r="C107">
        <v>-1597.4905421072908</v>
      </c>
    </row>
    <row r="108" spans="1:3" x14ac:dyDescent="0.3">
      <c r="A108">
        <v>81</v>
      </c>
      <c r="B108">
        <v>11925.293412527226</v>
      </c>
      <c r="C108">
        <v>-1966.2934125272259</v>
      </c>
    </row>
    <row r="109" spans="1:3" x14ac:dyDescent="0.3">
      <c r="A109">
        <v>82</v>
      </c>
      <c r="B109">
        <v>11376.620384154048</v>
      </c>
      <c r="C109">
        <v>-2877.6203841540482</v>
      </c>
    </row>
    <row r="110" spans="1:3" x14ac:dyDescent="0.3">
      <c r="A110">
        <v>83</v>
      </c>
      <c r="B110">
        <v>18416.672431522875</v>
      </c>
      <c r="C110">
        <v>-5787.6724315228748</v>
      </c>
    </row>
    <row r="111" spans="1:3" x14ac:dyDescent="0.3">
      <c r="A111">
        <v>84</v>
      </c>
      <c r="B111">
        <v>19566.2730624</v>
      </c>
      <c r="C111">
        <v>-4697.2730623999996</v>
      </c>
    </row>
    <row r="112" spans="1:3" x14ac:dyDescent="0.3">
      <c r="A112">
        <v>85</v>
      </c>
      <c r="B112">
        <v>19631.59128006348</v>
      </c>
      <c r="C112">
        <v>-5142.5912800634796</v>
      </c>
    </row>
    <row r="113" spans="1:3" x14ac:dyDescent="0.3">
      <c r="A113">
        <v>86</v>
      </c>
      <c r="B113">
        <v>11253.648216137171</v>
      </c>
      <c r="C113">
        <v>-4264.6482161371714</v>
      </c>
    </row>
    <row r="114" spans="1:3" x14ac:dyDescent="0.3">
      <c r="A114">
        <v>87</v>
      </c>
      <c r="B114">
        <v>11776.193957444953</v>
      </c>
      <c r="C114">
        <v>-3587.1939574449534</v>
      </c>
    </row>
    <row r="115" spans="1:3" x14ac:dyDescent="0.3">
      <c r="A115">
        <v>88</v>
      </c>
      <c r="B115">
        <v>11750.066670379565</v>
      </c>
      <c r="C115">
        <v>-2471.066670379565</v>
      </c>
    </row>
    <row r="116" spans="1:3" x14ac:dyDescent="0.3">
      <c r="A116">
        <v>89</v>
      </c>
      <c r="B116">
        <v>11750.066670379565</v>
      </c>
      <c r="C116">
        <v>-2471.066670379565</v>
      </c>
    </row>
    <row r="117" spans="1:3" x14ac:dyDescent="0.3">
      <c r="A117">
        <v>90</v>
      </c>
      <c r="B117">
        <v>3769.2023687048713</v>
      </c>
      <c r="C117">
        <v>1729.7976312951287</v>
      </c>
    </row>
    <row r="118" spans="1:3" x14ac:dyDescent="0.3">
      <c r="A118">
        <v>91</v>
      </c>
      <c r="B118">
        <v>5441.3487408897854</v>
      </c>
      <c r="C118">
        <v>1657.6512591102146</v>
      </c>
    </row>
    <row r="119" spans="1:3" x14ac:dyDescent="0.3">
      <c r="A119">
        <v>92</v>
      </c>
      <c r="B119">
        <v>4148.0480311530155</v>
      </c>
      <c r="C119">
        <v>2500.9519688469845</v>
      </c>
    </row>
    <row r="120" spans="1:3" x14ac:dyDescent="0.3">
      <c r="A120">
        <v>93</v>
      </c>
      <c r="B120">
        <v>4409.3209018069065</v>
      </c>
      <c r="C120">
        <v>2439.6790981930935</v>
      </c>
    </row>
    <row r="121" spans="1:3" x14ac:dyDescent="0.3">
      <c r="A121">
        <v>94</v>
      </c>
      <c r="B121">
        <v>5216.0551177969501</v>
      </c>
      <c r="C121">
        <v>2132.9448822030499</v>
      </c>
    </row>
    <row r="122" spans="1:3" x14ac:dyDescent="0.3">
      <c r="A122">
        <v>95</v>
      </c>
      <c r="B122">
        <v>4579.14826773194</v>
      </c>
      <c r="C122">
        <v>2719.85173226806</v>
      </c>
    </row>
    <row r="123" spans="1:3" x14ac:dyDescent="0.3">
      <c r="A123">
        <v>96</v>
      </c>
      <c r="B123">
        <v>5919.2638383116755</v>
      </c>
      <c r="C123">
        <v>1879.7361616883245</v>
      </c>
    </row>
    <row r="124" spans="1:3" x14ac:dyDescent="0.3">
      <c r="A124">
        <v>97</v>
      </c>
      <c r="B124">
        <v>4840.421138385831</v>
      </c>
      <c r="C124">
        <v>2658.578861614169</v>
      </c>
    </row>
    <row r="125" spans="1:3" x14ac:dyDescent="0.3">
      <c r="A125">
        <v>98</v>
      </c>
      <c r="B125">
        <v>5385.88248372198</v>
      </c>
      <c r="C125">
        <v>2613.11751627802</v>
      </c>
    </row>
    <row r="126" spans="1:3" x14ac:dyDescent="0.3">
      <c r="A126">
        <v>99</v>
      </c>
      <c r="B126">
        <v>6067.6265071263333</v>
      </c>
      <c r="C126">
        <v>2181.3734928736667</v>
      </c>
    </row>
    <row r="127" spans="1:3" x14ac:dyDescent="0.3">
      <c r="A127">
        <v>100</v>
      </c>
      <c r="B127">
        <v>9468.1133160082791</v>
      </c>
      <c r="C127">
        <v>-519.11331600827907</v>
      </c>
    </row>
    <row r="128" spans="1:3" x14ac:dyDescent="0.3">
      <c r="A128">
        <v>101</v>
      </c>
      <c r="B128">
        <v>9180.7131582889961</v>
      </c>
      <c r="C128">
        <v>368.28684171100394</v>
      </c>
    </row>
    <row r="129" spans="1:3" x14ac:dyDescent="0.3">
      <c r="A129">
        <v>102</v>
      </c>
      <c r="B129">
        <v>19389.044708663896</v>
      </c>
      <c r="C129">
        <v>-5890.044708663896</v>
      </c>
    </row>
    <row r="130" spans="1:3" x14ac:dyDescent="0.3">
      <c r="A130">
        <v>103</v>
      </c>
      <c r="B130">
        <v>21333.08955910262</v>
      </c>
      <c r="C130">
        <v>-6934.0895591026201</v>
      </c>
    </row>
    <row r="131" spans="1:3" x14ac:dyDescent="0.3">
      <c r="A131">
        <v>104</v>
      </c>
      <c r="B131">
        <v>18560.584977376202</v>
      </c>
      <c r="C131">
        <v>-5061.584977376202</v>
      </c>
    </row>
    <row r="132" spans="1:3" x14ac:dyDescent="0.3">
      <c r="A132">
        <v>105</v>
      </c>
      <c r="B132">
        <v>23275.641035804663</v>
      </c>
      <c r="C132">
        <v>-6076.6410358046633</v>
      </c>
    </row>
    <row r="133" spans="1:3" x14ac:dyDescent="0.3">
      <c r="A133">
        <v>106</v>
      </c>
      <c r="B133">
        <v>24163.968796027897</v>
      </c>
      <c r="C133">
        <v>-4464.968796027897</v>
      </c>
    </row>
    <row r="134" spans="1:3" x14ac:dyDescent="0.3">
      <c r="A134">
        <v>107</v>
      </c>
      <c r="B134">
        <v>23165.482168573297</v>
      </c>
      <c r="C134">
        <v>-4766.4821685732968</v>
      </c>
    </row>
    <row r="135" spans="1:3" x14ac:dyDescent="0.3">
      <c r="A135">
        <v>108</v>
      </c>
      <c r="B135">
        <v>18785.902984460328</v>
      </c>
      <c r="C135">
        <v>-6885.9029844603283</v>
      </c>
    </row>
    <row r="136" spans="1:3" x14ac:dyDescent="0.3">
      <c r="A136">
        <v>109</v>
      </c>
      <c r="B136">
        <v>21098.167889747274</v>
      </c>
      <c r="C136">
        <v>-7898.1678897472739</v>
      </c>
    </row>
    <row r="137" spans="1:3" x14ac:dyDescent="0.3">
      <c r="A137">
        <v>110</v>
      </c>
      <c r="B137">
        <v>19346.502048123304</v>
      </c>
      <c r="C137">
        <v>-6906.5020481233041</v>
      </c>
    </row>
    <row r="138" spans="1:3" x14ac:dyDescent="0.3">
      <c r="A138">
        <v>111</v>
      </c>
      <c r="B138">
        <v>21959.230754662236</v>
      </c>
      <c r="C138">
        <v>-8099.230754662236</v>
      </c>
    </row>
    <row r="139" spans="1:3" x14ac:dyDescent="0.3">
      <c r="A139">
        <v>112</v>
      </c>
      <c r="B139">
        <v>19504.403378758529</v>
      </c>
      <c r="C139">
        <v>-3924.4033787585286</v>
      </c>
    </row>
    <row r="140" spans="1:3" x14ac:dyDescent="0.3">
      <c r="A140">
        <v>113</v>
      </c>
      <c r="B140">
        <v>21816.668284045481</v>
      </c>
      <c r="C140">
        <v>-4916.6682840454814</v>
      </c>
    </row>
    <row r="141" spans="1:3" x14ac:dyDescent="0.3">
      <c r="A141">
        <v>114</v>
      </c>
      <c r="B141">
        <v>20686.033026400546</v>
      </c>
      <c r="C141">
        <v>-3991.0330264005461</v>
      </c>
    </row>
    <row r="142" spans="1:3" x14ac:dyDescent="0.3">
      <c r="A142">
        <v>115</v>
      </c>
      <c r="B142">
        <v>22677.731148960436</v>
      </c>
      <c r="C142">
        <v>-5602.7311489604363</v>
      </c>
    </row>
    <row r="143" spans="1:3" x14ac:dyDescent="0.3">
      <c r="A143">
        <v>116</v>
      </c>
      <c r="B143">
        <v>19504.403378758529</v>
      </c>
      <c r="C143">
        <v>-2874.4033787585286</v>
      </c>
    </row>
    <row r="144" spans="1:3" x14ac:dyDescent="0.3">
      <c r="A144">
        <v>117</v>
      </c>
      <c r="B144">
        <v>21816.668284045481</v>
      </c>
      <c r="C144">
        <v>-3866.6682840454814</v>
      </c>
    </row>
    <row r="145" spans="1:3" x14ac:dyDescent="0.3">
      <c r="A145">
        <v>118</v>
      </c>
      <c r="B145">
        <v>20360.605975430899</v>
      </c>
      <c r="C145">
        <v>-2210.605975430899</v>
      </c>
    </row>
    <row r="146" spans="1:3" x14ac:dyDescent="0.3">
      <c r="A146">
        <v>119</v>
      </c>
      <c r="B146">
        <v>6321.0434601856105</v>
      </c>
      <c r="C146">
        <v>-749.04346018561046</v>
      </c>
    </row>
    <row r="147" spans="1:3" x14ac:dyDescent="0.3">
      <c r="A147">
        <v>120</v>
      </c>
      <c r="B147">
        <v>9064.4086020514842</v>
      </c>
      <c r="C147">
        <v>-1107.4086020514842</v>
      </c>
    </row>
    <row r="148" spans="1:3" x14ac:dyDescent="0.3">
      <c r="A148">
        <v>121</v>
      </c>
      <c r="B148">
        <v>7023.2650516855538</v>
      </c>
      <c r="C148">
        <v>-794.26505168555377</v>
      </c>
    </row>
    <row r="149" spans="1:3" x14ac:dyDescent="0.3">
      <c r="A149">
        <v>122</v>
      </c>
      <c r="B149">
        <v>5968.4510901677022</v>
      </c>
      <c r="C149">
        <v>723.5489098322978</v>
      </c>
    </row>
    <row r="150" spans="1:3" x14ac:dyDescent="0.3">
      <c r="A150">
        <v>123</v>
      </c>
      <c r="B150">
        <v>8607.3070837720188</v>
      </c>
      <c r="C150">
        <v>-998.30708377201881</v>
      </c>
    </row>
    <row r="151" spans="1:3" x14ac:dyDescent="0.3">
      <c r="A151">
        <v>124</v>
      </c>
      <c r="B151">
        <v>10009.349772848625</v>
      </c>
      <c r="C151">
        <v>-1088.3497728486254</v>
      </c>
    </row>
    <row r="152" spans="1:3" x14ac:dyDescent="0.3">
      <c r="A152">
        <v>125</v>
      </c>
      <c r="B152">
        <v>18220.717778532457</v>
      </c>
      <c r="C152">
        <v>-5456.7177785324566</v>
      </c>
    </row>
    <row r="153" spans="1:3" x14ac:dyDescent="0.3">
      <c r="A153">
        <v>126</v>
      </c>
      <c r="B153">
        <v>19841.789833755403</v>
      </c>
      <c r="C153">
        <v>2176.2101662445966</v>
      </c>
    </row>
    <row r="154" spans="1:3" x14ac:dyDescent="0.3">
      <c r="A154">
        <v>127</v>
      </c>
      <c r="B154">
        <v>16490.937700640519</v>
      </c>
      <c r="C154">
        <v>16037.062299359481</v>
      </c>
    </row>
    <row r="155" spans="1:3" x14ac:dyDescent="0.3">
      <c r="A155">
        <v>128</v>
      </c>
      <c r="B155">
        <v>16490.937700640519</v>
      </c>
      <c r="C155">
        <v>17537.062299359481</v>
      </c>
    </row>
    <row r="156" spans="1:3" x14ac:dyDescent="0.3">
      <c r="A156">
        <v>129</v>
      </c>
      <c r="B156">
        <v>17065.738016079078</v>
      </c>
      <c r="C156">
        <v>19962.261983920922</v>
      </c>
    </row>
    <row r="157" spans="1:3" x14ac:dyDescent="0.3">
      <c r="A157">
        <v>130</v>
      </c>
      <c r="B157">
        <v>29745.922202752066</v>
      </c>
      <c r="C157">
        <v>1654.5777972479336</v>
      </c>
    </row>
    <row r="158" spans="1:3" x14ac:dyDescent="0.3">
      <c r="A158">
        <v>131</v>
      </c>
      <c r="B158">
        <v>12642.75533781129</v>
      </c>
      <c r="C158">
        <v>-3347.7553378112898</v>
      </c>
    </row>
    <row r="159" spans="1:3" x14ac:dyDescent="0.3">
      <c r="A159">
        <v>132</v>
      </c>
      <c r="B159">
        <v>13228.914330384283</v>
      </c>
      <c r="C159">
        <v>-3333.9143303842829</v>
      </c>
    </row>
    <row r="160" spans="1:3" x14ac:dyDescent="0.3">
      <c r="A160">
        <v>133</v>
      </c>
      <c r="B160">
        <v>12742.462773075589</v>
      </c>
      <c r="C160">
        <v>-892.46277307558921</v>
      </c>
    </row>
    <row r="161" spans="1:3" x14ac:dyDescent="0.3">
      <c r="A161">
        <v>134</v>
      </c>
      <c r="B161">
        <v>13225.81758378529</v>
      </c>
      <c r="C161">
        <v>-1055.8175837852905</v>
      </c>
    </row>
    <row r="162" spans="1:3" x14ac:dyDescent="0.3">
      <c r="A162">
        <v>135</v>
      </c>
      <c r="B162">
        <v>13382.581306177628</v>
      </c>
      <c r="C162">
        <v>1657.418693822372</v>
      </c>
    </row>
    <row r="163" spans="1:3" x14ac:dyDescent="0.3">
      <c r="A163">
        <v>136</v>
      </c>
      <c r="B163">
        <v>14048.827126345052</v>
      </c>
      <c r="C163">
        <v>1461.1728736549485</v>
      </c>
    </row>
    <row r="164" spans="1:3" x14ac:dyDescent="0.3">
      <c r="A164">
        <v>137</v>
      </c>
      <c r="B164">
        <v>14702.009302979786</v>
      </c>
      <c r="C164">
        <v>3447.9906970202137</v>
      </c>
    </row>
    <row r="165" spans="1:3" x14ac:dyDescent="0.3">
      <c r="A165">
        <v>138</v>
      </c>
      <c r="B165">
        <v>15211.491400754872</v>
      </c>
      <c r="C165">
        <v>3408.5085992451277</v>
      </c>
    </row>
    <row r="166" spans="1:3" x14ac:dyDescent="0.3">
      <c r="A166">
        <v>139</v>
      </c>
      <c r="B166">
        <v>6877.5204940912954</v>
      </c>
      <c r="C166">
        <v>-1759.5204940912954</v>
      </c>
    </row>
    <row r="167" spans="1:3" x14ac:dyDescent="0.3">
      <c r="A167">
        <v>140</v>
      </c>
      <c r="B167">
        <v>7823.28143933299</v>
      </c>
      <c r="C167">
        <v>-770.28143933298998</v>
      </c>
    </row>
    <row r="168" spans="1:3" x14ac:dyDescent="0.3">
      <c r="A168">
        <v>141</v>
      </c>
      <c r="B168">
        <v>9006.0117469646502</v>
      </c>
      <c r="C168">
        <v>-1403.0117469646502</v>
      </c>
    </row>
    <row r="169" spans="1:3" x14ac:dyDescent="0.3">
      <c r="A169">
        <v>142</v>
      </c>
      <c r="B169">
        <v>8151.3873185873526</v>
      </c>
      <c r="C169">
        <v>-1025.3873185873526</v>
      </c>
    </row>
    <row r="170" spans="1:3" x14ac:dyDescent="0.3">
      <c r="A170">
        <v>143</v>
      </c>
      <c r="B170">
        <v>8739.251277558611</v>
      </c>
      <c r="C170">
        <v>-964.25127755861104</v>
      </c>
    </row>
    <row r="171" spans="1:3" x14ac:dyDescent="0.3">
      <c r="A171">
        <v>144</v>
      </c>
      <c r="B171">
        <v>10698.797807462808</v>
      </c>
      <c r="C171">
        <v>-738.79780746280812</v>
      </c>
    </row>
    <row r="172" spans="1:3" x14ac:dyDescent="0.3">
      <c r="A172">
        <v>145</v>
      </c>
      <c r="B172">
        <v>10727.734240852937</v>
      </c>
      <c r="C172">
        <v>-1494.7342408529366</v>
      </c>
    </row>
    <row r="173" spans="1:3" x14ac:dyDescent="0.3">
      <c r="A173">
        <v>146</v>
      </c>
      <c r="B173">
        <v>12360.689682439766</v>
      </c>
      <c r="C173">
        <v>-1101.6896824397663</v>
      </c>
    </row>
    <row r="174" spans="1:3" x14ac:dyDescent="0.3">
      <c r="A174">
        <v>147</v>
      </c>
      <c r="B174">
        <v>9698.3413257074353</v>
      </c>
      <c r="C174">
        <v>-2235.3413257074353</v>
      </c>
    </row>
    <row r="175" spans="1:3" x14ac:dyDescent="0.3">
      <c r="A175">
        <v>148</v>
      </c>
      <c r="B175">
        <v>11853.842508602051</v>
      </c>
      <c r="C175">
        <v>-1655.8425086020507</v>
      </c>
    </row>
    <row r="176" spans="1:3" x14ac:dyDescent="0.3">
      <c r="A176">
        <v>149</v>
      </c>
      <c r="B176">
        <v>10793.834819569263</v>
      </c>
      <c r="C176">
        <v>-2780.8348195692633</v>
      </c>
    </row>
    <row r="177" spans="1:3" x14ac:dyDescent="0.3">
      <c r="A177">
        <v>150</v>
      </c>
      <c r="B177">
        <v>13798.472832089032</v>
      </c>
      <c r="C177">
        <v>-2104.4728320890317</v>
      </c>
    </row>
    <row r="178" spans="1:3" x14ac:dyDescent="0.3">
      <c r="A178">
        <v>151</v>
      </c>
      <c r="B178">
        <v>5708.8684439604622</v>
      </c>
      <c r="C178">
        <v>-360.86844396046217</v>
      </c>
    </row>
    <row r="179" spans="1:3" x14ac:dyDescent="0.3">
      <c r="A179">
        <v>152</v>
      </c>
      <c r="B179">
        <v>6427.3688382586661</v>
      </c>
      <c r="C179">
        <v>-89.368838258666074</v>
      </c>
    </row>
    <row r="180" spans="1:3" x14ac:dyDescent="0.3">
      <c r="A180">
        <v>153</v>
      </c>
      <c r="B180">
        <v>6100.7777499412987</v>
      </c>
      <c r="C180">
        <v>387.22225005870132</v>
      </c>
    </row>
    <row r="181" spans="1:3" x14ac:dyDescent="0.3">
      <c r="A181">
        <v>154</v>
      </c>
      <c r="B181">
        <v>6726.1507760304557</v>
      </c>
      <c r="C181">
        <v>191.84922396954425</v>
      </c>
    </row>
    <row r="182" spans="1:3" x14ac:dyDescent="0.3">
      <c r="A182">
        <v>155</v>
      </c>
      <c r="B182">
        <v>6856.7872113574012</v>
      </c>
      <c r="C182">
        <v>1041.2127886425988</v>
      </c>
    </row>
    <row r="183" spans="1:3" x14ac:dyDescent="0.3">
      <c r="A183">
        <v>156</v>
      </c>
      <c r="B183">
        <v>17568.974908167002</v>
      </c>
      <c r="C183">
        <v>-8790.9749081670016</v>
      </c>
    </row>
    <row r="184" spans="1:3" x14ac:dyDescent="0.3">
      <c r="A184">
        <v>157</v>
      </c>
      <c r="B184">
        <v>7093.1347709935544</v>
      </c>
      <c r="C184">
        <v>-155.13477099355441</v>
      </c>
    </row>
    <row r="185" spans="1:3" x14ac:dyDescent="0.3">
      <c r="A185">
        <v>158</v>
      </c>
      <c r="B185">
        <v>7521.0198483069071</v>
      </c>
      <c r="C185">
        <v>-323.01984830690708</v>
      </c>
    </row>
    <row r="186" spans="1:3" x14ac:dyDescent="0.3">
      <c r="A186">
        <v>159</v>
      </c>
      <c r="B186">
        <v>9627.4816163363103</v>
      </c>
      <c r="C186">
        <v>-1729.4816163363103</v>
      </c>
    </row>
    <row r="187" spans="1:3" x14ac:dyDescent="0.3">
      <c r="A187">
        <v>160</v>
      </c>
      <c r="B187">
        <v>9689.5846747342148</v>
      </c>
      <c r="C187">
        <v>-1901.5846747342148</v>
      </c>
    </row>
    <row r="188" spans="1:3" x14ac:dyDescent="0.3">
      <c r="A188">
        <v>161</v>
      </c>
      <c r="B188">
        <v>7262.9621369185843</v>
      </c>
      <c r="C188">
        <v>475.03786308141571</v>
      </c>
    </row>
    <row r="189" spans="1:3" x14ac:dyDescent="0.3">
      <c r="A189">
        <v>162</v>
      </c>
      <c r="B189">
        <v>7690.847214231937</v>
      </c>
      <c r="C189">
        <v>667.15278576806304</v>
      </c>
    </row>
    <row r="190" spans="1:3" x14ac:dyDescent="0.3">
      <c r="A190">
        <v>163</v>
      </c>
      <c r="B190">
        <v>7925.9927978204396</v>
      </c>
      <c r="C190">
        <v>1332.0072021795604</v>
      </c>
    </row>
    <row r="191" spans="1:3" x14ac:dyDescent="0.3">
      <c r="A191">
        <v>164</v>
      </c>
      <c r="B191">
        <v>7741.080855991102</v>
      </c>
      <c r="C191">
        <v>316.919144008898</v>
      </c>
    </row>
    <row r="192" spans="1:3" x14ac:dyDescent="0.3">
      <c r="A192">
        <v>165</v>
      </c>
      <c r="B192">
        <v>8198.3083796354149</v>
      </c>
      <c r="C192">
        <v>39.691620364585106</v>
      </c>
    </row>
    <row r="193" spans="1:3" x14ac:dyDescent="0.3">
      <c r="A193">
        <v>166</v>
      </c>
      <c r="B193">
        <v>8995.1906351297876</v>
      </c>
      <c r="C193">
        <v>302.80936487021245</v>
      </c>
    </row>
    <row r="194" spans="1:3" x14ac:dyDescent="0.3">
      <c r="A194">
        <v>167</v>
      </c>
      <c r="B194">
        <v>9452.4181587741004</v>
      </c>
      <c r="C194">
        <v>85.581841225899552</v>
      </c>
    </row>
    <row r="195" spans="1:3" x14ac:dyDescent="0.3">
      <c r="A195">
        <v>168</v>
      </c>
      <c r="B195">
        <v>13088.454518480987</v>
      </c>
      <c r="C195">
        <v>-4639.4545184809867</v>
      </c>
    </row>
    <row r="196" spans="1:3" x14ac:dyDescent="0.3">
      <c r="A196">
        <v>169</v>
      </c>
      <c r="B196">
        <v>13036.19994435021</v>
      </c>
      <c r="C196">
        <v>-3397.19994435021</v>
      </c>
    </row>
    <row r="197" spans="1:3" x14ac:dyDescent="0.3">
      <c r="A197">
        <v>170</v>
      </c>
      <c r="B197">
        <v>13232.154597340628</v>
      </c>
      <c r="C197">
        <v>-3243.1545973406282</v>
      </c>
    </row>
    <row r="198" spans="1:3" x14ac:dyDescent="0.3">
      <c r="A198">
        <v>171</v>
      </c>
      <c r="B198">
        <v>14904.300969525542</v>
      </c>
      <c r="C198">
        <v>-3705.3009695255423</v>
      </c>
    </row>
    <row r="199" spans="1:3" x14ac:dyDescent="0.3">
      <c r="A199">
        <v>172</v>
      </c>
      <c r="B199">
        <v>15361.528493169852</v>
      </c>
      <c r="C199">
        <v>-3812.5284931698516</v>
      </c>
    </row>
    <row r="200" spans="1:3" x14ac:dyDescent="0.3">
      <c r="A200">
        <v>173</v>
      </c>
      <c r="B200">
        <v>18460.624163213633</v>
      </c>
      <c r="C200">
        <v>-791.62416321363344</v>
      </c>
    </row>
    <row r="201" spans="1:3" x14ac:dyDescent="0.3">
      <c r="A201">
        <v>174</v>
      </c>
      <c r="B201">
        <v>10186.073637531546</v>
      </c>
      <c r="C201">
        <v>-1238.0736375315464</v>
      </c>
    </row>
    <row r="202" spans="1:3" x14ac:dyDescent="0.3">
      <c r="A202">
        <v>175</v>
      </c>
      <c r="B202">
        <v>12197.87474156652</v>
      </c>
      <c r="C202">
        <v>-1499.8747415665202</v>
      </c>
    </row>
    <row r="203" spans="1:3" x14ac:dyDescent="0.3">
      <c r="A203">
        <v>176</v>
      </c>
      <c r="B203">
        <v>11646.18956039819</v>
      </c>
      <c r="C203">
        <v>-1658.1895603981902</v>
      </c>
    </row>
    <row r="204" spans="1:3" x14ac:dyDescent="0.3">
      <c r="A204">
        <v>177</v>
      </c>
      <c r="B204">
        <v>11335.674268408675</v>
      </c>
      <c r="C204">
        <v>-437.67426840867483</v>
      </c>
    </row>
    <row r="205" spans="1:3" x14ac:dyDescent="0.3">
      <c r="A205">
        <v>178</v>
      </c>
      <c r="B205">
        <v>12220.989875836753</v>
      </c>
      <c r="C205">
        <v>-972.98987583675262</v>
      </c>
    </row>
    <row r="206" spans="1:3" x14ac:dyDescent="0.3">
      <c r="A206">
        <v>179</v>
      </c>
      <c r="B206">
        <v>19522.55056671159</v>
      </c>
      <c r="C206">
        <v>-2964.5505667115904</v>
      </c>
    </row>
    <row r="207" spans="1:3" x14ac:dyDescent="0.3">
      <c r="A207">
        <v>180</v>
      </c>
      <c r="B207">
        <v>20045.09630801938</v>
      </c>
      <c r="C207">
        <v>-4047.0963080193796</v>
      </c>
    </row>
    <row r="208" spans="1:3" x14ac:dyDescent="0.3">
      <c r="A208">
        <v>181</v>
      </c>
      <c r="B208">
        <v>19388.983420718487</v>
      </c>
      <c r="C208">
        <v>-3698.9834207184867</v>
      </c>
    </row>
    <row r="209" spans="1:3" x14ac:dyDescent="0.3">
      <c r="A209">
        <v>182</v>
      </c>
      <c r="B209">
        <v>19650.256291372378</v>
      </c>
      <c r="C209">
        <v>-3900.2562913723777</v>
      </c>
    </row>
    <row r="210" spans="1:3" x14ac:dyDescent="0.3">
      <c r="A210">
        <v>183</v>
      </c>
      <c r="B210">
        <v>8791.1828678571401</v>
      </c>
      <c r="C210">
        <v>-1016.1828678571401</v>
      </c>
    </row>
    <row r="211" spans="1:3" x14ac:dyDescent="0.3">
      <c r="A211">
        <v>184</v>
      </c>
      <c r="B211">
        <v>8111.8734041570169</v>
      </c>
      <c r="C211">
        <v>-136.87340415701692</v>
      </c>
    </row>
    <row r="212" spans="1:3" x14ac:dyDescent="0.3">
      <c r="A212">
        <v>185</v>
      </c>
      <c r="B212">
        <v>8830.3737984552245</v>
      </c>
      <c r="C212">
        <v>-835.37379845522446</v>
      </c>
    </row>
    <row r="213" spans="1:3" x14ac:dyDescent="0.3">
      <c r="A213">
        <v>186</v>
      </c>
      <c r="B213">
        <v>8151.0643347551013</v>
      </c>
      <c r="C213">
        <v>43.935665244898701</v>
      </c>
    </row>
    <row r="214" spans="1:3" x14ac:dyDescent="0.3">
      <c r="A214">
        <v>187</v>
      </c>
      <c r="B214">
        <v>8974.0738773148623</v>
      </c>
      <c r="C214">
        <v>-479.07387731486233</v>
      </c>
    </row>
    <row r="215" spans="1:3" x14ac:dyDescent="0.3">
      <c r="A215">
        <v>188</v>
      </c>
      <c r="B215">
        <v>9548.8741927534284</v>
      </c>
      <c r="C215">
        <v>-53.87419275342836</v>
      </c>
    </row>
    <row r="216" spans="1:3" x14ac:dyDescent="0.3">
      <c r="A216">
        <v>189</v>
      </c>
      <c r="B216">
        <v>9300.6649656322297</v>
      </c>
      <c r="C216">
        <v>694.33503436777028</v>
      </c>
    </row>
    <row r="217" spans="1:3" x14ac:dyDescent="0.3">
      <c r="A217">
        <v>190</v>
      </c>
      <c r="B217">
        <v>9282.5660815274532</v>
      </c>
      <c r="C217">
        <v>2312.4339184725468</v>
      </c>
    </row>
    <row r="218" spans="1:3" x14ac:dyDescent="0.3">
      <c r="A218">
        <v>191</v>
      </c>
      <c r="B218">
        <v>9177.0419883304203</v>
      </c>
      <c r="C218">
        <v>802.95801166957972</v>
      </c>
    </row>
    <row r="219" spans="1:3" x14ac:dyDescent="0.3">
      <c r="A219">
        <v>192</v>
      </c>
      <c r="B219">
        <v>14230.074082674269</v>
      </c>
      <c r="C219">
        <v>-935.07408267426945</v>
      </c>
    </row>
    <row r="220" spans="1:3" x14ac:dyDescent="0.3">
      <c r="A220">
        <v>193</v>
      </c>
      <c r="B220">
        <v>13158.855312993313</v>
      </c>
      <c r="C220">
        <v>686.14468700668658</v>
      </c>
    </row>
    <row r="221" spans="1:3" x14ac:dyDescent="0.3">
      <c r="A221">
        <v>194</v>
      </c>
      <c r="B221">
        <v>12578.604808826829</v>
      </c>
      <c r="C221">
        <v>-288.60480882682896</v>
      </c>
    </row>
    <row r="222" spans="1:3" x14ac:dyDescent="0.3">
      <c r="A222">
        <v>195</v>
      </c>
      <c r="B222">
        <v>16305.561781925906</v>
      </c>
      <c r="C222">
        <v>-3365.561781925906</v>
      </c>
    </row>
    <row r="223" spans="1:3" x14ac:dyDescent="0.3">
      <c r="A223">
        <v>196</v>
      </c>
      <c r="B223">
        <v>17495.656413328281</v>
      </c>
      <c r="C223">
        <v>-4080.6564133282809</v>
      </c>
    </row>
    <row r="224" spans="1:3" x14ac:dyDescent="0.3">
      <c r="A224">
        <v>197</v>
      </c>
      <c r="B224">
        <v>16606.025583177885</v>
      </c>
      <c r="C224">
        <v>-621.02558317788498</v>
      </c>
    </row>
    <row r="225" spans="1:3" x14ac:dyDescent="0.3">
      <c r="A225">
        <v>198</v>
      </c>
      <c r="B225">
        <v>17600.165561589842</v>
      </c>
      <c r="C225">
        <v>-1085.1655615898417</v>
      </c>
    </row>
    <row r="226" spans="1:3" x14ac:dyDescent="0.3">
      <c r="A226">
        <v>199</v>
      </c>
      <c r="B226">
        <v>18043.026371774293</v>
      </c>
      <c r="C226">
        <v>376.97362822570722</v>
      </c>
    </row>
    <row r="227" spans="1:3" x14ac:dyDescent="0.3">
      <c r="A227">
        <v>200</v>
      </c>
      <c r="B227">
        <v>19102.484567849722</v>
      </c>
      <c r="C227">
        <v>-152.48456784972223</v>
      </c>
    </row>
    <row r="228" spans="1:3" x14ac:dyDescent="0.3">
      <c r="A228">
        <v>201</v>
      </c>
      <c r="B228">
        <v>18399.662761940748</v>
      </c>
      <c r="C228">
        <v>-1554.6627619407482</v>
      </c>
    </row>
    <row r="229" spans="1:3" x14ac:dyDescent="0.3">
      <c r="A229">
        <v>202</v>
      </c>
      <c r="B229">
        <v>19587.177682593621</v>
      </c>
      <c r="C229">
        <v>-542.17768259362128</v>
      </c>
    </row>
    <row r="230" spans="1:3" x14ac:dyDescent="0.3">
      <c r="A230">
        <v>203</v>
      </c>
      <c r="B230">
        <v>19183.481373902421</v>
      </c>
      <c r="C230">
        <v>2301.5186260975788</v>
      </c>
    </row>
    <row r="231" spans="1:3" x14ac:dyDescent="0.3">
      <c r="A231">
        <v>204</v>
      </c>
      <c r="B231">
        <v>21861.528298104826</v>
      </c>
      <c r="C231">
        <v>608.47170189517419</v>
      </c>
    </row>
    <row r="232" spans="1:3" ht="15" thickBot="1" x14ac:dyDescent="0.35">
      <c r="A232" s="180">
        <v>205</v>
      </c>
      <c r="B232" s="180">
        <v>19836.663550537156</v>
      </c>
      <c r="C232" s="180">
        <v>2788.336449462844</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76A9E49C56486844AEA3493470A3BA7F" ma:contentTypeVersion="12" ma:contentTypeDescription="Create a new document." ma:contentTypeScope="" ma:versionID="e9c5873a1f1321c010e5253e2602aee2">
  <xsd:schema xmlns:xsd="http://www.w3.org/2001/XMLSchema" xmlns:xs="http://www.w3.org/2001/XMLSchema" xmlns:p="http://schemas.microsoft.com/office/2006/metadata/properties" xmlns:ns3="04ec5a1a-e29c-407e-9660-cb4eaaff03ab" xmlns:ns4="98587d8b-32ff-4694-8d3a-6f66eb643b0d" targetNamespace="http://schemas.microsoft.com/office/2006/metadata/properties" ma:root="true" ma:fieldsID="3cae35bd0c0ff0d3f21a6cbc69dc8402" ns3:_="" ns4:_="">
    <xsd:import namespace="04ec5a1a-e29c-407e-9660-cb4eaaff03ab"/>
    <xsd:import namespace="98587d8b-32ff-4694-8d3a-6f66eb643b0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ec5a1a-e29c-407e-9660-cb4eaaff03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87d8b-32ff-4694-8d3a-6f66eb643b0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5D3916-BA20-46BF-B526-35E0CD53F33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E47E30-0DA7-4AD1-8551-5D27C681550C}">
  <ds:schemaRefs>
    <ds:schemaRef ds:uri="http://schemas.microsoft.com/sharepoint/v3/contenttype/forms"/>
  </ds:schemaRefs>
</ds:datastoreItem>
</file>

<file path=customXml/itemProps3.xml><?xml version="1.0" encoding="utf-8"?>
<ds:datastoreItem xmlns:ds="http://schemas.openxmlformats.org/officeDocument/2006/customXml" ds:itemID="{7200A517-D961-4037-909A-5DFE49EF191B}">
  <ds:schemaRefs>
    <ds:schemaRef ds:uri="http://schemas.microsoft.com/DataMashup"/>
  </ds:schemaRefs>
</ds:datastoreItem>
</file>

<file path=customXml/itemProps4.xml><?xml version="1.0" encoding="utf-8"?>
<ds:datastoreItem xmlns:ds="http://schemas.openxmlformats.org/officeDocument/2006/customXml" ds:itemID="{267582A9-F65D-4E1F-8EB5-43EFADD99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ec5a1a-e29c-407e-9660-cb4eaaff03ab"/>
    <ds:schemaRef ds:uri="98587d8b-32ff-4694-8d3a-6f66eb643b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Data</vt:lpstr>
      <vt:lpstr>Dashboard</vt:lpstr>
      <vt:lpstr>Data 2</vt:lpstr>
      <vt:lpstr>data 3</vt:lpstr>
      <vt:lpstr>Apple</vt:lpstr>
      <vt:lpstr>STRAIGHT </vt:lpstr>
      <vt:lpstr>MULTI COLUMN</vt:lpstr>
      <vt:lpstr>NESTED COLUMN</vt:lpstr>
      <vt:lpstr>Vlok Hlok</vt:lpstr>
      <vt:lpstr>NPV</vt:lpstr>
      <vt:lpstr>Match Index</vt:lpstr>
      <vt:lpstr>Price Table</vt:lpstr>
      <vt:lpstr>Project Estimate</vt:lpstr>
      <vt:lpstr>Project cost</vt:lpstr>
      <vt:lpstr>DATASET</vt:lpstr>
      <vt:lpstr>D1</vt:lpstr>
      <vt:lpstr>D3</vt:lpstr>
      <vt:lpstr>D4</vt:lpstr>
      <vt:lpstr>D2</vt:lpstr>
      <vt:lpstr>Dataset 3</vt:lpstr>
      <vt:lpstr>Descriptive Data</vt:lpstr>
      <vt:lpstr>Montecarlo</vt:lpstr>
      <vt:lpstr>Forecasting</vt:lpstr>
      <vt:lpstr>Sheet20</vt:lpstr>
      <vt:lpstr>For ans</vt:lpstr>
      <vt:lpstr>for ques</vt:lpstr>
      <vt:lpstr>Another forecast</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JOYADDAR MD JOBAYER</dc:creator>
  <cp:lastModifiedBy>Jobayer</cp:lastModifiedBy>
  <cp:lastPrinted>2023-09-02T10:33:05Z</cp:lastPrinted>
  <dcterms:created xsi:type="dcterms:W3CDTF">2019-08-20T08:51:45Z</dcterms:created>
  <dcterms:modified xsi:type="dcterms:W3CDTF">2023-09-02T14:43:59Z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ContentTypeId">
    <vt:lpwstr>0x01010076A9E49C56486844AEA3493470A3BA7F</vt:lpwstr>
  </property>
</Properties>
</file>